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filterPrivacy="1" defaultThemeVersion="166925"/>
  <xr:revisionPtr revIDLastSave="0" documentId="13_ncr:1_{1B218F86-294E-44B5-B191-AEBD746F3E21}" xr6:coauthVersionLast="47" xr6:coauthVersionMax="47" xr10:uidLastSave="{00000000-0000-0000-0000-000000000000}"/>
  <bookViews>
    <workbookView xWindow="-98" yWindow="-98" windowWidth="28996" windowHeight="15796" xr2:uid="{00000000-000D-0000-FFFF-FFFF00000000}"/>
  </bookViews>
  <sheets>
    <sheet name="キャラデータ表" sheetId="1" r:id="rId1"/>
    <sheet name="能力毎ランキング" sheetId="2" r:id="rId2"/>
    <sheet name="能力値に対するパワー表" sheetId="3" r:id="rId3"/>
    <sheet name="口上デイリーリスト" sheetId="4" r:id="rId4"/>
    <sheet name="口上デイリー数" sheetId="5" r:id="rId5"/>
    <sheet name="固有スキル表" sheetId="6" r:id="rId6"/>
    <sheet name="汎用スキル表" sheetId="7" r:id="rId7"/>
    <sheet name="汎用スキル所持リスト" sheetId="8" r:id="rId8"/>
    <sheet name="固有スキル+汎用スキル数" sheetId="9" r:id="rId9"/>
    <sheet name="締まりの回復量" sheetId="10" r:id="rId10"/>
    <sheet name="sandbox" sheetId="11" r:id="rId11"/>
  </sheets>
  <definedNames>
    <definedName name="_xlnm._FilterDatabase" localSheetId="0" hidden="1">キャラデータ表!$A$1:$BU$1000</definedName>
    <definedName name="_xlnm._FilterDatabase" localSheetId="8" hidden="1">'固有スキル+汎用スキル数'!$A$1:$H$1001</definedName>
    <definedName name="_xlnm._FilterDatabase" localSheetId="5" hidden="1">固有スキル表!$A$1:$M$446</definedName>
    <definedName name="_xlnm._FilterDatabase" localSheetId="7" hidden="1">汎用スキル所持リスト!$A$1:$D$356</definedName>
    <definedName name="_xlnm._FilterDatabase" localSheetId="6" hidden="1">汎用スキル表!$A$1:$N$431</definedName>
    <definedName name="NO" localSheetId="6">汎用スキル表!$C$2:$C$431</definedName>
    <definedName name="NO">固有スキル表!$B$2:$B$439</definedName>
    <definedName name="Z_43164241_7C27_4948_970A_F32615C73281_.wvu.FilterData" localSheetId="7" hidden="1">汎用スキル所持リスト!$C$1:$C$1331</definedName>
    <definedName name="Z_7D4D1DB6_3245_4A2D_9344_D00F8543AB41_.wvu.FilterData" localSheetId="5" hidden="1">固有スキル表!$A$1:$M$418</definedName>
    <definedName name="Z_7D4D1DB6_3245_4A2D_9344_D00F8543AB41_.wvu.FilterData" localSheetId="7" hidden="1">汎用スキル所持リスト!$G$172</definedName>
    <definedName name="Z_7D4D1DB6_3245_4A2D_9344_D00F8543AB41_.wvu.FilterData" localSheetId="6" hidden="1">汎用スキル表!$A$1:$N$408</definedName>
    <definedName name="Z_9EE8C37E_3749_432E_AA36_223C7D06CE1D_.wvu.FilterData" localSheetId="5" hidden="1">固有スキル表!$A$1:$M$418</definedName>
    <definedName name="Z_9EE8C37E_3749_432E_AA36_223C7D06CE1D_.wvu.FilterData" localSheetId="7" hidden="1">汎用スキル所持リスト!$F$137</definedName>
    <definedName name="Z_9EE8C37E_3749_432E_AA36_223C7D06CE1D_.wvu.FilterData" localSheetId="6" hidden="1">汎用スキル表!$A$1:$N$408</definedName>
    <definedName name="Z_FA637EDE_023A_4C43_AD8A_098B5D24A1F2_.wvu.FilterData" localSheetId="0" hidden="1">キャラデータ表!$A$1:$BU$1000</definedName>
    <definedName name="Z_FA637EDE_023A_4C43_AD8A_098B5D24A1F2_.wvu.FilterData" localSheetId="5" hidden="1">固有スキル表!$A$1:$M$359</definedName>
    <definedName name="Z_FA637EDE_023A_4C43_AD8A_098B5D24A1F2_.wvu.FilterData" localSheetId="1" hidden="1">能力毎ランキング!$B$1:$Q$1000</definedName>
    <definedName name="Z_FA637EDE_023A_4C43_AD8A_098B5D24A1F2_.wvu.FilterData" localSheetId="7" hidden="1">汎用スキル所持リスト!$G$172</definedName>
    <definedName name="Z_FA637EDE_023A_4C43_AD8A_098B5D24A1F2_.wvu.FilterData" localSheetId="6" hidden="1">汎用スキル表!$A$1:$N$347</definedName>
    <definedName name="ジャンル" localSheetId="6">汎用スキル表!$E$2:$E$431</definedName>
    <definedName name="ジャンル">固有スキル表!$D$2:$D$439</definedName>
    <definedName name="レベル" localSheetId="6">汎用スキル表!$H$2:$H$431</definedName>
    <definedName name="レベル">固有スキル表!$G$2:$G$439</definedName>
    <definedName name="実装" localSheetId="6">汎用スキル表!$A$2:$A$431</definedName>
    <definedName name="実装">固有スキル表!$A$2:$A$439</definedName>
  </definedNames>
  <calcPr calcId="191029"/>
  <customWorkbookViews>
    <customWorkbookView name="フィルタ 1" guid="{FA637EDE-023A-4C43-AD8A-098B5D24A1F2}" maximized="1" windowWidth="0" windowHeight="0" activeSheetId="0"/>
    <customWorkbookView name="フィルタ 4" guid="{43164241-7C27-4948-970A-F32615C73281}" maximized="1" windowWidth="0" windowHeight="0" activeSheetId="0"/>
    <customWorkbookView name="フィルタ 2" guid="{9EE8C37E-3749-432E-AA36-223C7D06CE1D}" maximized="1" windowWidth="0" windowHeight="0" activeSheetId="0"/>
    <customWorkbookView name="フィルタ 3" guid="{7D4D1DB6-3245-4A2D-9344-D00F8543AB4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7" i="11" l="1"/>
  <c r="C266" i="11"/>
  <c r="C265" i="11"/>
  <c r="C264" i="11"/>
  <c r="C263" i="11"/>
  <c r="C262" i="11"/>
  <c r="C261" i="11"/>
  <c r="C260" i="11"/>
  <c r="C259" i="11"/>
  <c r="C258" i="11"/>
  <c r="C257" i="11"/>
  <c r="C256" i="11"/>
  <c r="C255" i="11"/>
  <c r="C254" i="11"/>
  <c r="C253" i="11"/>
  <c r="C252" i="11"/>
  <c r="C251" i="11"/>
  <c r="C250" i="11"/>
  <c r="C249" i="11"/>
  <c r="C248" i="11"/>
  <c r="C247" i="11"/>
  <c r="C246"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3"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H31" i="11"/>
  <c r="G31" i="11"/>
  <c r="F31" i="11"/>
  <c r="E31" i="11"/>
  <c r="D31" i="11"/>
  <c r="C31" i="11"/>
  <c r="H30" i="11"/>
  <c r="G30" i="11"/>
  <c r="F30" i="11"/>
  <c r="E30" i="11"/>
  <c r="D30" i="11"/>
  <c r="C30" i="11"/>
  <c r="H29" i="11"/>
  <c r="G29" i="11"/>
  <c r="F29" i="11"/>
  <c r="E29" i="11"/>
  <c r="D29" i="11"/>
  <c r="C29" i="11"/>
  <c r="H28" i="11"/>
  <c r="G28" i="11"/>
  <c r="F28" i="11"/>
  <c r="E28" i="11"/>
  <c r="D28" i="11"/>
  <c r="C28" i="11"/>
  <c r="H27" i="11"/>
  <c r="G27" i="11"/>
  <c r="F27" i="11"/>
  <c r="E27" i="11"/>
  <c r="D27" i="11"/>
  <c r="C27" i="11"/>
  <c r="H26" i="11"/>
  <c r="G26" i="11"/>
  <c r="F26" i="11"/>
  <c r="E26" i="11"/>
  <c r="D26" i="11"/>
  <c r="C26" i="11"/>
  <c r="H25" i="11"/>
  <c r="G25" i="11"/>
  <c r="F25" i="11"/>
  <c r="E25" i="11"/>
  <c r="D25" i="11"/>
  <c r="C25" i="11"/>
  <c r="H24" i="11"/>
  <c r="G24" i="11"/>
  <c r="F24" i="11"/>
  <c r="E24" i="11"/>
  <c r="D24" i="11"/>
  <c r="C24" i="11"/>
  <c r="H23" i="11"/>
  <c r="G23" i="11"/>
  <c r="F23" i="11"/>
  <c r="E23" i="11"/>
  <c r="D23" i="11"/>
  <c r="C23" i="11"/>
  <c r="H22" i="11"/>
  <c r="G22" i="11"/>
  <c r="F22" i="11"/>
  <c r="E22" i="11"/>
  <c r="D22" i="11"/>
  <c r="C22" i="11"/>
  <c r="H21" i="11"/>
  <c r="G21" i="11"/>
  <c r="F21" i="11"/>
  <c r="E21" i="11"/>
  <c r="D21" i="11"/>
  <c r="C21" i="11"/>
  <c r="H20" i="11"/>
  <c r="G20" i="11"/>
  <c r="F20" i="11"/>
  <c r="E20" i="11"/>
  <c r="D20" i="11"/>
  <c r="C20" i="11"/>
  <c r="H19" i="11"/>
  <c r="G19" i="11"/>
  <c r="F19" i="11"/>
  <c r="E19" i="11"/>
  <c r="D19" i="11"/>
  <c r="C19" i="11"/>
  <c r="H18" i="11"/>
  <c r="G18" i="11"/>
  <c r="F18" i="11"/>
  <c r="E18" i="11"/>
  <c r="D18" i="11"/>
  <c r="C18" i="11"/>
  <c r="H17" i="11"/>
  <c r="G17" i="11"/>
  <c r="F17" i="11"/>
  <c r="E17" i="11"/>
  <c r="D17" i="11"/>
  <c r="C17" i="11"/>
  <c r="H16" i="11"/>
  <c r="G16" i="11"/>
  <c r="F16" i="11"/>
  <c r="E16" i="11"/>
  <c r="D16" i="11"/>
  <c r="C16" i="11"/>
  <c r="H15" i="11"/>
  <c r="G15" i="11"/>
  <c r="F15" i="11"/>
  <c r="E15" i="11"/>
  <c r="D15" i="11"/>
  <c r="C15" i="11"/>
  <c r="H14" i="11"/>
  <c r="G14" i="11"/>
  <c r="F14" i="11"/>
  <c r="E14" i="11"/>
  <c r="D14" i="11"/>
  <c r="C14" i="11"/>
  <c r="H13" i="11"/>
  <c r="G13" i="11"/>
  <c r="F13" i="11"/>
  <c r="E13" i="11"/>
  <c r="D13" i="11"/>
  <c r="C13" i="11"/>
  <c r="H12" i="11"/>
  <c r="G12" i="11"/>
  <c r="F12" i="11"/>
  <c r="E12" i="11"/>
  <c r="D12" i="11"/>
  <c r="C12" i="11"/>
  <c r="H11" i="11"/>
  <c r="G11" i="11"/>
  <c r="F11" i="11"/>
  <c r="E11" i="11"/>
  <c r="D11" i="11"/>
  <c r="C11" i="11"/>
  <c r="H10" i="11"/>
  <c r="G10" i="11"/>
  <c r="F10" i="11"/>
  <c r="E10" i="11"/>
  <c r="D10" i="11"/>
  <c r="C10" i="11"/>
  <c r="H9" i="11"/>
  <c r="G9" i="11"/>
  <c r="F9" i="11"/>
  <c r="E9" i="11"/>
  <c r="D9" i="11"/>
  <c r="C9" i="11"/>
  <c r="H8" i="11"/>
  <c r="G8" i="11"/>
  <c r="F8" i="11"/>
  <c r="E8" i="11"/>
  <c r="D8" i="11"/>
  <c r="C8" i="11"/>
  <c r="H7" i="11"/>
  <c r="G7" i="11"/>
  <c r="F7" i="11"/>
  <c r="E7" i="11"/>
  <c r="D7" i="11"/>
  <c r="C7" i="11"/>
  <c r="H6" i="11"/>
  <c r="G6" i="11"/>
  <c r="F6" i="11"/>
  <c r="E6" i="11"/>
  <c r="D6" i="11"/>
  <c r="C6" i="11"/>
  <c r="H5" i="11"/>
  <c r="G5" i="11"/>
  <c r="F5" i="11"/>
  <c r="E5" i="11"/>
  <c r="D5" i="11"/>
  <c r="C5" i="11"/>
  <c r="H4" i="11"/>
  <c r="G4" i="11"/>
  <c r="F4" i="11"/>
  <c r="E4" i="11"/>
  <c r="D4" i="11"/>
  <c r="C4" i="11"/>
  <c r="H3" i="11"/>
  <c r="G3" i="11"/>
  <c r="F3" i="11"/>
  <c r="E3" i="11"/>
  <c r="D3" i="11"/>
  <c r="C3" i="11"/>
  <c r="H2" i="11"/>
  <c r="G2" i="11"/>
  <c r="F2" i="11"/>
  <c r="E2" i="11"/>
  <c r="D2" i="11"/>
  <c r="C2" i="11"/>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G25" i="10" s="1"/>
  <c r="Q25" i="10"/>
  <c r="K25" i="10"/>
  <c r="J25" i="10"/>
  <c r="I25" i="10"/>
  <c r="H25" i="10"/>
  <c r="D25" i="10"/>
  <c r="V24" i="10"/>
  <c r="U24" i="10"/>
  <c r="T24" i="10"/>
  <c r="R24" i="10"/>
  <c r="Q24" i="10"/>
  <c r="P24" i="10"/>
  <c r="O24" i="10"/>
  <c r="N24" i="10"/>
  <c r="M24" i="10"/>
  <c r="L24" i="10"/>
  <c r="K24" i="10"/>
  <c r="J24" i="10"/>
  <c r="I24" i="10"/>
  <c r="H24" i="10"/>
  <c r="G24" i="10"/>
  <c r="F24" i="10"/>
  <c r="E24" i="10"/>
  <c r="D24" i="10"/>
  <c r="V23" i="10"/>
  <c r="U23" i="10"/>
  <c r="T23" i="10"/>
  <c r="S23" i="10"/>
  <c r="R23" i="10"/>
  <c r="Q23" i="10"/>
  <c r="P23" i="10"/>
  <c r="O23" i="10"/>
  <c r="N23" i="10"/>
  <c r="M23" i="10"/>
  <c r="L23" i="10"/>
  <c r="K23" i="10"/>
  <c r="J23" i="10"/>
  <c r="I23" i="10"/>
  <c r="H23" i="10"/>
  <c r="G23" i="10"/>
  <c r="F23" i="10"/>
  <c r="E23" i="10"/>
  <c r="D23" i="10"/>
  <c r="V22" i="10"/>
  <c r="U22" i="10"/>
  <c r="T22" i="10"/>
  <c r="S22" i="10"/>
  <c r="R22" i="10"/>
  <c r="Q22" i="10"/>
  <c r="P22" i="10"/>
  <c r="O22" i="10"/>
  <c r="N22" i="10"/>
  <c r="M22" i="10"/>
  <c r="L22" i="10"/>
  <c r="K22" i="10"/>
  <c r="J22" i="10"/>
  <c r="I22" i="10"/>
  <c r="H22" i="10"/>
  <c r="G22" i="10"/>
  <c r="F22" i="10"/>
  <c r="E22" i="10"/>
  <c r="D22" i="10"/>
  <c r="V21" i="10"/>
  <c r="U21" i="10"/>
  <c r="T21" i="10"/>
  <c r="S21" i="10"/>
  <c r="R21" i="10"/>
  <c r="Q21" i="10"/>
  <c r="P21" i="10"/>
  <c r="O21" i="10"/>
  <c r="N21" i="10"/>
  <c r="M21" i="10"/>
  <c r="L21" i="10"/>
  <c r="K21" i="10"/>
  <c r="J21" i="10"/>
  <c r="I21" i="10"/>
  <c r="H21" i="10"/>
  <c r="G21" i="10"/>
  <c r="F21" i="10"/>
  <c r="E21" i="10"/>
  <c r="D21" i="10"/>
  <c r="V20" i="10"/>
  <c r="U20" i="10"/>
  <c r="T20" i="10"/>
  <c r="S20" i="10"/>
  <c r="R20" i="10"/>
  <c r="Q20" i="10"/>
  <c r="P20" i="10"/>
  <c r="O20" i="10"/>
  <c r="N20" i="10"/>
  <c r="M20" i="10"/>
  <c r="L20" i="10"/>
  <c r="K20" i="10"/>
  <c r="J20" i="10"/>
  <c r="I20" i="10"/>
  <c r="H20" i="10"/>
  <c r="G20" i="10"/>
  <c r="F20" i="10"/>
  <c r="E20" i="10"/>
  <c r="D20" i="10"/>
  <c r="V19" i="10"/>
  <c r="U19" i="10"/>
  <c r="T19" i="10"/>
  <c r="S19" i="10"/>
  <c r="R19" i="10"/>
  <c r="Q19" i="10"/>
  <c r="P19" i="10"/>
  <c r="O19" i="10"/>
  <c r="N19" i="10"/>
  <c r="M19" i="10"/>
  <c r="L19" i="10"/>
  <c r="K19" i="10"/>
  <c r="J19" i="10"/>
  <c r="I19" i="10"/>
  <c r="H19" i="10"/>
  <c r="G19" i="10"/>
  <c r="F19" i="10"/>
  <c r="E19" i="10"/>
  <c r="D19" i="10"/>
  <c r="V18" i="10"/>
  <c r="U18" i="10"/>
  <c r="T18" i="10"/>
  <c r="S18" i="10"/>
  <c r="R18" i="10"/>
  <c r="Q18" i="10"/>
  <c r="P18" i="10"/>
  <c r="O18" i="10"/>
  <c r="N18" i="10"/>
  <c r="M18" i="10"/>
  <c r="L18" i="10"/>
  <c r="K18" i="10"/>
  <c r="J18" i="10"/>
  <c r="I18" i="10"/>
  <c r="H18" i="10"/>
  <c r="G18" i="10"/>
  <c r="F18" i="10"/>
  <c r="E18" i="10"/>
  <c r="D18" i="10"/>
  <c r="V17" i="10"/>
  <c r="U17" i="10"/>
  <c r="T17" i="10"/>
  <c r="S17" i="10"/>
  <c r="R17" i="10"/>
  <c r="Q17" i="10"/>
  <c r="P17" i="10"/>
  <c r="O17" i="10"/>
  <c r="N17" i="10"/>
  <c r="M17" i="10"/>
  <c r="L17" i="10"/>
  <c r="K17" i="10"/>
  <c r="J17" i="10"/>
  <c r="I17" i="10"/>
  <c r="H17" i="10"/>
  <c r="G17" i="10"/>
  <c r="F17" i="10"/>
  <c r="E17" i="10"/>
  <c r="D17" i="10"/>
  <c r="V16" i="10"/>
  <c r="U16" i="10"/>
  <c r="T16" i="10"/>
  <c r="S16" i="10"/>
  <c r="R16" i="10"/>
  <c r="Q16" i="10"/>
  <c r="P16" i="10"/>
  <c r="O16" i="10"/>
  <c r="N16" i="10"/>
  <c r="M16" i="10"/>
  <c r="L16" i="10"/>
  <c r="K16" i="10"/>
  <c r="J16" i="10"/>
  <c r="I16" i="10"/>
  <c r="H16" i="10"/>
  <c r="G16" i="10"/>
  <c r="F16" i="10"/>
  <c r="E16" i="10"/>
  <c r="D16" i="10"/>
  <c r="V15" i="10"/>
  <c r="U15" i="10"/>
  <c r="T15" i="10"/>
  <c r="S15" i="10"/>
  <c r="R15" i="10"/>
  <c r="Q15" i="10"/>
  <c r="P15" i="10"/>
  <c r="O15" i="10"/>
  <c r="N15" i="10"/>
  <c r="M15" i="10"/>
  <c r="L15" i="10"/>
  <c r="K15" i="10"/>
  <c r="J15" i="10"/>
  <c r="I15" i="10"/>
  <c r="H15" i="10"/>
  <c r="G15" i="10"/>
  <c r="F15" i="10"/>
  <c r="E15" i="10"/>
  <c r="D15" i="10"/>
  <c r="V14" i="10"/>
  <c r="U14" i="10"/>
  <c r="T14" i="10"/>
  <c r="S14" i="10"/>
  <c r="R14" i="10"/>
  <c r="Q14" i="10"/>
  <c r="P14" i="10"/>
  <c r="O14" i="10"/>
  <c r="N14" i="10"/>
  <c r="M14" i="10"/>
  <c r="L14" i="10"/>
  <c r="K14" i="10"/>
  <c r="J14" i="10"/>
  <c r="I14" i="10"/>
  <c r="H14" i="10"/>
  <c r="G14" i="10"/>
  <c r="F14" i="10"/>
  <c r="E14" i="10"/>
  <c r="D14" i="10"/>
  <c r="V13" i="10"/>
  <c r="U13" i="10"/>
  <c r="T13" i="10"/>
  <c r="S13" i="10"/>
  <c r="R13" i="10"/>
  <c r="Q13" i="10"/>
  <c r="P13" i="10"/>
  <c r="O13" i="10"/>
  <c r="N13" i="10"/>
  <c r="M13" i="10"/>
  <c r="L13" i="10"/>
  <c r="K13" i="10"/>
  <c r="J13" i="10"/>
  <c r="I13" i="10"/>
  <c r="H13" i="10"/>
  <c r="G13" i="10"/>
  <c r="F13" i="10"/>
  <c r="E13" i="10"/>
  <c r="D13" i="10"/>
  <c r="V12" i="10"/>
  <c r="U12" i="10"/>
  <c r="T12" i="10"/>
  <c r="S12" i="10"/>
  <c r="R12" i="10"/>
  <c r="Q12" i="10"/>
  <c r="P12" i="10"/>
  <c r="O12" i="10"/>
  <c r="N12" i="10"/>
  <c r="M12" i="10"/>
  <c r="L12" i="10"/>
  <c r="K12" i="10"/>
  <c r="J12" i="10"/>
  <c r="I12" i="10"/>
  <c r="H12" i="10"/>
  <c r="G12" i="10"/>
  <c r="F12" i="10"/>
  <c r="E12" i="10"/>
  <c r="D12" i="10"/>
  <c r="V11" i="10"/>
  <c r="U11" i="10"/>
  <c r="T11" i="10"/>
  <c r="S11" i="10"/>
  <c r="R11" i="10"/>
  <c r="Q11" i="10"/>
  <c r="P11" i="10"/>
  <c r="O11" i="10"/>
  <c r="N11" i="10"/>
  <c r="M11" i="10"/>
  <c r="L11" i="10"/>
  <c r="K11" i="10"/>
  <c r="J11" i="10"/>
  <c r="I11" i="10"/>
  <c r="H11" i="10"/>
  <c r="G11" i="10"/>
  <c r="F11" i="10"/>
  <c r="E11" i="10"/>
  <c r="D11" i="10"/>
  <c r="V10" i="10"/>
  <c r="U10" i="10"/>
  <c r="T10" i="10"/>
  <c r="S10" i="10"/>
  <c r="R10" i="10"/>
  <c r="Q10" i="10"/>
  <c r="P10" i="10"/>
  <c r="O10" i="10"/>
  <c r="N10" i="10"/>
  <c r="M10" i="10"/>
  <c r="L10" i="10"/>
  <c r="K10" i="10"/>
  <c r="J10" i="10"/>
  <c r="I10" i="10"/>
  <c r="H10" i="10"/>
  <c r="G10" i="10"/>
  <c r="F10" i="10"/>
  <c r="E10" i="10"/>
  <c r="D10" i="10"/>
  <c r="V9" i="10"/>
  <c r="U9" i="10"/>
  <c r="T9" i="10"/>
  <c r="S9" i="10"/>
  <c r="R9" i="10"/>
  <c r="Q9" i="10"/>
  <c r="P9" i="10"/>
  <c r="O9" i="10"/>
  <c r="N9" i="10"/>
  <c r="M9" i="10"/>
  <c r="L9" i="10"/>
  <c r="K9" i="10"/>
  <c r="J9" i="10"/>
  <c r="I9" i="10"/>
  <c r="H9" i="10"/>
  <c r="G9" i="10"/>
  <c r="F9" i="10"/>
  <c r="E9" i="10"/>
  <c r="D9" i="10"/>
  <c r="V8" i="10"/>
  <c r="U8" i="10"/>
  <c r="T8" i="10"/>
  <c r="S8" i="10"/>
  <c r="R8" i="10"/>
  <c r="Q8" i="10"/>
  <c r="P8" i="10"/>
  <c r="O8" i="10"/>
  <c r="N8" i="10"/>
  <c r="M8" i="10"/>
  <c r="L8" i="10"/>
  <c r="K8" i="10"/>
  <c r="J8" i="10"/>
  <c r="I8" i="10"/>
  <c r="H8" i="10"/>
  <c r="G8" i="10"/>
  <c r="F8" i="10"/>
  <c r="E8" i="10"/>
  <c r="D8" i="10"/>
  <c r="V7" i="10"/>
  <c r="U7" i="10"/>
  <c r="T7" i="10"/>
  <c r="S7" i="10"/>
  <c r="R7" i="10"/>
  <c r="Q7" i="10"/>
  <c r="P7" i="10"/>
  <c r="O7" i="10"/>
  <c r="N7" i="10"/>
  <c r="M7" i="10"/>
  <c r="L7" i="10"/>
  <c r="K7" i="10"/>
  <c r="J7" i="10"/>
  <c r="I7" i="10"/>
  <c r="H7" i="10"/>
  <c r="G7" i="10"/>
  <c r="F7" i="10"/>
  <c r="E7" i="10"/>
  <c r="D7" i="10"/>
  <c r="V6" i="10"/>
  <c r="U6" i="10"/>
  <c r="T6" i="10"/>
  <c r="S6" i="10"/>
  <c r="R6" i="10"/>
  <c r="Q6" i="10"/>
  <c r="P6" i="10"/>
  <c r="O6" i="10"/>
  <c r="N6" i="10"/>
  <c r="M6" i="10"/>
  <c r="L6" i="10"/>
  <c r="K6" i="10"/>
  <c r="J6" i="10"/>
  <c r="I6" i="10"/>
  <c r="H6" i="10"/>
  <c r="G6" i="10"/>
  <c r="F6" i="10"/>
  <c r="E6" i="10"/>
  <c r="D6" i="10"/>
  <c r="V5" i="10"/>
  <c r="U5" i="10"/>
  <c r="T5" i="10"/>
  <c r="S5" i="10"/>
  <c r="R5" i="10"/>
  <c r="Q5" i="10"/>
  <c r="P5" i="10"/>
  <c r="O5" i="10"/>
  <c r="N5" i="10"/>
  <c r="M5" i="10"/>
  <c r="L5" i="10"/>
  <c r="K5" i="10"/>
  <c r="J5" i="10"/>
  <c r="I5" i="10"/>
  <c r="H5" i="10"/>
  <c r="G5" i="10"/>
  <c r="F5" i="10"/>
  <c r="E5" i="10"/>
  <c r="D5" i="10"/>
  <c r="V4" i="10"/>
  <c r="U4" i="10"/>
  <c r="T4" i="10"/>
  <c r="S4" i="10"/>
  <c r="R4" i="10"/>
  <c r="Q4" i="10"/>
  <c r="P4" i="10"/>
  <c r="O4" i="10"/>
  <c r="N4" i="10"/>
  <c r="M4" i="10"/>
  <c r="L4" i="10"/>
  <c r="K4" i="10"/>
  <c r="J4" i="10"/>
  <c r="I4" i="10"/>
  <c r="H4" i="10"/>
  <c r="G4" i="10"/>
  <c r="F4" i="10"/>
  <c r="E4" i="10"/>
  <c r="D4" i="10"/>
  <c r="V3" i="10"/>
  <c r="U3" i="10"/>
  <c r="T3" i="10"/>
  <c r="S3" i="10"/>
  <c r="R3" i="10"/>
  <c r="Q3" i="10"/>
  <c r="P3" i="10"/>
  <c r="O3" i="10"/>
  <c r="N3" i="10"/>
  <c r="M3" i="10"/>
  <c r="L3" i="10"/>
  <c r="K3" i="10"/>
  <c r="J3" i="10"/>
  <c r="I3" i="10"/>
  <c r="H3" i="10"/>
  <c r="G3" i="10"/>
  <c r="F3" i="10"/>
  <c r="E3" i="10"/>
  <c r="D3" i="10"/>
  <c r="N2" i="9"/>
  <c r="M2" i="9"/>
  <c r="L2" i="9"/>
  <c r="K2" i="9"/>
  <c r="F431" i="7"/>
  <c r="F430" i="7"/>
  <c r="C430" i="7"/>
  <c r="F429" i="7"/>
  <c r="C429" i="7"/>
  <c r="F428" i="7"/>
  <c r="C428" i="7"/>
  <c r="F427" i="7"/>
  <c r="C427" i="7"/>
  <c r="F426" i="7"/>
  <c r="C426" i="7"/>
  <c r="F425" i="7"/>
  <c r="C425" i="7"/>
  <c r="F424" i="7"/>
  <c r="C424" i="7"/>
  <c r="F423" i="7"/>
  <c r="C423" i="7"/>
  <c r="F422" i="7"/>
  <c r="C422" i="7"/>
  <c r="F421" i="7"/>
  <c r="C421" i="7"/>
  <c r="F420" i="7"/>
  <c r="C420" i="7"/>
  <c r="F419" i="7"/>
  <c r="C419" i="7"/>
  <c r="F418" i="7"/>
  <c r="C418" i="7"/>
  <c r="F417" i="7"/>
  <c r="C417" i="7"/>
  <c r="F416" i="7"/>
  <c r="C416" i="7"/>
  <c r="F415" i="7"/>
  <c r="C415" i="7"/>
  <c r="F414" i="7"/>
  <c r="C414" i="7"/>
  <c r="F413" i="7"/>
  <c r="C413" i="7"/>
  <c r="F92" i="7"/>
  <c r="C92" i="7"/>
  <c r="F91" i="7"/>
  <c r="C91" i="7"/>
  <c r="F90" i="7"/>
  <c r="C90" i="7"/>
  <c r="F89" i="7"/>
  <c r="C89" i="7"/>
  <c r="F88" i="7"/>
  <c r="C88" i="7"/>
  <c r="F87" i="7"/>
  <c r="C87" i="7"/>
  <c r="F86" i="7"/>
  <c r="C86" i="7"/>
  <c r="F85" i="7"/>
  <c r="C85" i="7"/>
  <c r="F84" i="7"/>
  <c r="C84" i="7"/>
  <c r="F83" i="7"/>
  <c r="C83" i="7"/>
  <c r="F82" i="7"/>
  <c r="C82" i="7"/>
  <c r="F81" i="7"/>
  <c r="C81" i="7"/>
  <c r="F80" i="7"/>
  <c r="C80" i="7"/>
  <c r="F79" i="7"/>
  <c r="C79" i="7"/>
  <c r="F78" i="7"/>
  <c r="C78" i="7"/>
  <c r="F77" i="7"/>
  <c r="C77" i="7"/>
  <c r="F76" i="7"/>
  <c r="C76" i="7"/>
  <c r="F75" i="7"/>
  <c r="C75" i="7"/>
  <c r="F74" i="7"/>
  <c r="C74" i="7"/>
  <c r="F73" i="7"/>
  <c r="C73" i="7"/>
  <c r="F72" i="7"/>
  <c r="C72" i="7"/>
  <c r="F71" i="7"/>
  <c r="C71" i="7"/>
  <c r="F70" i="7"/>
  <c r="C70" i="7"/>
  <c r="F69" i="7"/>
  <c r="C69" i="7"/>
  <c r="F68" i="7"/>
  <c r="C68" i="7"/>
  <c r="F67" i="7"/>
  <c r="C67" i="7"/>
  <c r="F66" i="7"/>
  <c r="C66" i="7"/>
  <c r="F65" i="7"/>
  <c r="C65" i="7"/>
  <c r="F64" i="7"/>
  <c r="C64" i="7"/>
  <c r="F63" i="7"/>
  <c r="C63" i="7"/>
  <c r="F62" i="7"/>
  <c r="C62" i="7"/>
  <c r="F61" i="7"/>
  <c r="C61" i="7"/>
  <c r="F60" i="7"/>
  <c r="C60" i="7"/>
  <c r="F59" i="7"/>
  <c r="C59" i="7"/>
  <c r="F58" i="7"/>
  <c r="C58" i="7"/>
  <c r="F57" i="7"/>
  <c r="C57" i="7"/>
  <c r="F56" i="7"/>
  <c r="C56" i="7"/>
  <c r="F55" i="7"/>
  <c r="C55" i="7"/>
  <c r="F54" i="7"/>
  <c r="C54" i="7"/>
  <c r="F53" i="7"/>
  <c r="C53" i="7"/>
  <c r="F52" i="7"/>
  <c r="C52" i="7"/>
  <c r="F51" i="7"/>
  <c r="C51" i="7"/>
  <c r="F50" i="7"/>
  <c r="C50" i="7"/>
  <c r="F49" i="7"/>
  <c r="C49" i="7"/>
  <c r="F48" i="7"/>
  <c r="C48" i="7"/>
  <c r="F47" i="7"/>
  <c r="C47" i="7"/>
  <c r="F46" i="7"/>
  <c r="C46" i="7"/>
  <c r="F45" i="7"/>
  <c r="C45" i="7"/>
  <c r="F44" i="7"/>
  <c r="C44" i="7"/>
  <c r="F43" i="7"/>
  <c r="C43" i="7"/>
  <c r="F42" i="7"/>
  <c r="C42" i="7"/>
  <c r="F41" i="7"/>
  <c r="C41" i="7"/>
  <c r="F40" i="7"/>
  <c r="C40" i="7"/>
  <c r="F39" i="7"/>
  <c r="C39" i="7"/>
  <c r="F38" i="7"/>
  <c r="C38" i="7"/>
  <c r="F37" i="7"/>
  <c r="C37" i="7"/>
  <c r="F36" i="7"/>
  <c r="C36" i="7"/>
  <c r="F35" i="7"/>
  <c r="C35" i="7"/>
  <c r="F34" i="7"/>
  <c r="C34" i="7"/>
  <c r="F33" i="7"/>
  <c r="C33" i="7"/>
  <c r="F32" i="7"/>
  <c r="C32" i="7"/>
  <c r="F31" i="7"/>
  <c r="C31" i="7"/>
  <c r="F30" i="7"/>
  <c r="C30" i="7"/>
  <c r="F29" i="7"/>
  <c r="C29" i="7"/>
  <c r="F28" i="7"/>
  <c r="C28" i="7"/>
  <c r="F27" i="7"/>
  <c r="C27" i="7"/>
  <c r="F26" i="7"/>
  <c r="C26" i="7"/>
  <c r="F25" i="7"/>
  <c r="C25" i="7"/>
  <c r="F24" i="7"/>
  <c r="C24" i="7"/>
  <c r="F23" i="7"/>
  <c r="C23" i="7"/>
  <c r="F22" i="7"/>
  <c r="C22" i="7"/>
  <c r="F21" i="7"/>
  <c r="C21" i="7"/>
  <c r="F20" i="7"/>
  <c r="C20" i="7"/>
  <c r="F19" i="7"/>
  <c r="C19" i="7"/>
  <c r="F18" i="7"/>
  <c r="C18" i="7"/>
  <c r="F17" i="7"/>
  <c r="C17" i="7"/>
  <c r="F16" i="7"/>
  <c r="C16" i="7"/>
  <c r="F15" i="7"/>
  <c r="C15" i="7"/>
  <c r="F14" i="7"/>
  <c r="C14" i="7"/>
  <c r="F13" i="7"/>
  <c r="C13" i="7"/>
  <c r="F12" i="7"/>
  <c r="C12" i="7"/>
  <c r="F11" i="7"/>
  <c r="C11" i="7"/>
  <c r="F10" i="7"/>
  <c r="C10" i="7"/>
  <c r="F9" i="7"/>
  <c r="C9" i="7"/>
  <c r="F8" i="7"/>
  <c r="C8" i="7"/>
  <c r="F7" i="7"/>
  <c r="C7" i="7"/>
  <c r="F6" i="7"/>
  <c r="C6" i="7"/>
  <c r="F5" i="7"/>
  <c r="C5" i="7"/>
  <c r="F4" i="7"/>
  <c r="C4" i="7"/>
  <c r="F3" i="7"/>
  <c r="C3" i="7"/>
  <c r="F2" i="7"/>
  <c r="C2" i="7"/>
  <c r="E446" i="6"/>
  <c r="E445" i="6"/>
  <c r="E444" i="6"/>
  <c r="E443" i="6"/>
  <c r="E442" i="6"/>
  <c r="E441" i="6"/>
  <c r="E440" i="6"/>
  <c r="E439" i="6"/>
  <c r="E438" i="6"/>
  <c r="E437" i="6"/>
  <c r="E436" i="6"/>
  <c r="E435" i="6"/>
  <c r="E434" i="6"/>
  <c r="E433" i="6"/>
  <c r="E432" i="6"/>
  <c r="E431" i="6"/>
  <c r="E430" i="6"/>
  <c r="E429" i="6"/>
  <c r="E428" i="6"/>
  <c r="E427" i="6"/>
  <c r="E426" i="6"/>
  <c r="E425" i="6"/>
  <c r="E424" i="6"/>
  <c r="E423" i="6"/>
  <c r="E422" i="6"/>
  <c r="E421" i="6"/>
  <c r="E420" i="6"/>
  <c r="E419" i="6"/>
  <c r="E418" i="6"/>
  <c r="E417" i="6"/>
  <c r="E416" i="6"/>
  <c r="E415" i="6"/>
  <c r="E414" i="6"/>
  <c r="E413" i="6"/>
  <c r="E412" i="6"/>
  <c r="E411" i="6"/>
  <c r="E410" i="6"/>
  <c r="E409" i="6"/>
  <c r="E408" i="6"/>
  <c r="E407" i="6"/>
  <c r="E406" i="6"/>
  <c r="E405" i="6"/>
  <c r="E404" i="6"/>
  <c r="E403" i="6"/>
  <c r="E402" i="6"/>
  <c r="E401" i="6"/>
  <c r="E400" i="6"/>
  <c r="E399" i="6"/>
  <c r="E398" i="6"/>
  <c r="E397" i="6"/>
  <c r="E396" i="6"/>
  <c r="E395" i="6"/>
  <c r="E394" i="6"/>
  <c r="E393" i="6"/>
  <c r="E392" i="6"/>
  <c r="E391" i="6"/>
  <c r="E390" i="6"/>
  <c r="E389" i="6"/>
  <c r="E388" i="6"/>
  <c r="E387" i="6"/>
  <c r="E386" i="6"/>
  <c r="E385" i="6"/>
  <c r="E384" i="6"/>
  <c r="E383" i="6"/>
  <c r="E382" i="6"/>
  <c r="E381" i="6"/>
  <c r="E380" i="6"/>
  <c r="E379" i="6"/>
  <c r="E378" i="6"/>
  <c r="E377" i="6"/>
  <c r="E376" i="6"/>
  <c r="E375" i="6"/>
  <c r="E374" i="6"/>
  <c r="E373" i="6"/>
  <c r="E372" i="6"/>
  <c r="E371" i="6"/>
  <c r="E370" i="6"/>
  <c r="E369" i="6"/>
  <c r="E368" i="6"/>
  <c r="E367" i="6"/>
  <c r="E366" i="6"/>
  <c r="E365" i="6"/>
  <c r="E364" i="6"/>
  <c r="E363" i="6"/>
  <c r="E362" i="6"/>
  <c r="E361" i="6"/>
  <c r="E360" i="6"/>
  <c r="E359" i="6"/>
  <c r="E358" i="6"/>
  <c r="E357" i="6"/>
  <c r="E356" i="6"/>
  <c r="E355" i="6"/>
  <c r="E354" i="6"/>
  <c r="E353" i="6"/>
  <c r="E352" i="6"/>
  <c r="E351" i="6"/>
  <c r="E350" i="6"/>
  <c r="E349" i="6"/>
  <c r="E348" i="6"/>
  <c r="E347" i="6"/>
  <c r="E346" i="6"/>
  <c r="E345" i="6"/>
  <c r="E344" i="6"/>
  <c r="E343" i="6"/>
  <c r="E342" i="6"/>
  <c r="E341" i="6"/>
  <c r="E340" i="6"/>
  <c r="E339" i="6"/>
  <c r="E338" i="6"/>
  <c r="E337" i="6"/>
  <c r="E336" i="6"/>
  <c r="E335" i="6"/>
  <c r="E334" i="6"/>
  <c r="E333" i="6"/>
  <c r="E332" i="6"/>
  <c r="E331" i="6"/>
  <c r="E330" i="6"/>
  <c r="E329" i="6"/>
  <c r="E328" i="6"/>
  <c r="E327" i="6"/>
  <c r="E326" i="6"/>
  <c r="E325" i="6"/>
  <c r="E324" i="6"/>
  <c r="E323" i="6"/>
  <c r="E322" i="6"/>
  <c r="E321" i="6"/>
  <c r="E320" i="6"/>
  <c r="E319" i="6"/>
  <c r="E318" i="6"/>
  <c r="E317" i="6"/>
  <c r="E316" i="6"/>
  <c r="E315" i="6"/>
  <c r="E314" i="6"/>
  <c r="E313" i="6"/>
  <c r="E312" i="6"/>
  <c r="E311" i="6"/>
  <c r="E310" i="6"/>
  <c r="E309" i="6"/>
  <c r="E308" i="6"/>
  <c r="E307" i="6"/>
  <c r="E306" i="6"/>
  <c r="E305" i="6"/>
  <c r="E304" i="6"/>
  <c r="E303" i="6"/>
  <c r="E302" i="6"/>
  <c r="E301" i="6"/>
  <c r="E300" i="6"/>
  <c r="E299" i="6"/>
  <c r="E298" i="6"/>
  <c r="E297" i="6"/>
  <c r="E296" i="6"/>
  <c r="E295" i="6"/>
  <c r="E294" i="6"/>
  <c r="E293" i="6"/>
  <c r="E292" i="6"/>
  <c r="E291" i="6"/>
  <c r="E290" i="6"/>
  <c r="E289" i="6"/>
  <c r="E288" i="6"/>
  <c r="E287" i="6"/>
  <c r="E286" i="6"/>
  <c r="E285" i="6"/>
  <c r="E284" i="6"/>
  <c r="E283" i="6"/>
  <c r="E282" i="6"/>
  <c r="E281" i="6"/>
  <c r="E280" i="6"/>
  <c r="E279" i="6"/>
  <c r="E278" i="6"/>
  <c r="E277" i="6"/>
  <c r="E276" i="6"/>
  <c r="E275" i="6"/>
  <c r="E274" i="6"/>
  <c r="E273" i="6"/>
  <c r="E272" i="6"/>
  <c r="E271" i="6"/>
  <c r="E270" i="6"/>
  <c r="E269" i="6"/>
  <c r="E268" i="6"/>
  <c r="E267" i="6"/>
  <c r="E266" i="6"/>
  <c r="E265" i="6"/>
  <c r="E264" i="6"/>
  <c r="E263" i="6"/>
  <c r="E262" i="6"/>
  <c r="E261" i="6"/>
  <c r="E260" i="6"/>
  <c r="E259" i="6"/>
  <c r="E258" i="6"/>
  <c r="E257" i="6"/>
  <c r="E256" i="6"/>
  <c r="E255" i="6"/>
  <c r="E254" i="6"/>
  <c r="E253" i="6"/>
  <c r="E252" i="6"/>
  <c r="E251" i="6"/>
  <c r="E250" i="6"/>
  <c r="E249" i="6"/>
  <c r="E248" i="6"/>
  <c r="E247" i="6"/>
  <c r="E246" i="6"/>
  <c r="E245" i="6"/>
  <c r="E244" i="6"/>
  <c r="E243" i="6"/>
  <c r="E242" i="6"/>
  <c r="E241" i="6"/>
  <c r="E240" i="6"/>
  <c r="E239" i="6"/>
  <c r="E238" i="6"/>
  <c r="E237" i="6"/>
  <c r="E236" i="6"/>
  <c r="E235" i="6"/>
  <c r="E234" i="6"/>
  <c r="E233" i="6"/>
  <c r="E232" i="6"/>
  <c r="E231" i="6"/>
  <c r="E230" i="6"/>
  <c r="E229" i="6"/>
  <c r="E228" i="6"/>
  <c r="E227" i="6"/>
  <c r="E226" i="6"/>
  <c r="E225" i="6"/>
  <c r="E224" i="6"/>
  <c r="E223" i="6"/>
  <c r="E222" i="6"/>
  <c r="E221" i="6"/>
  <c r="E220" i="6"/>
  <c r="E219" i="6"/>
  <c r="E218" i="6"/>
  <c r="E217" i="6"/>
  <c r="E216" i="6"/>
  <c r="E215" i="6"/>
  <c r="E214" i="6"/>
  <c r="E213" i="6"/>
  <c r="E212" i="6"/>
  <c r="E211" i="6"/>
  <c r="E210" i="6"/>
  <c r="E209" i="6"/>
  <c r="E208" i="6"/>
  <c r="E207" i="6"/>
  <c r="E206" i="6"/>
  <c r="E205" i="6"/>
  <c r="E204" i="6"/>
  <c r="E203" i="6"/>
  <c r="E202" i="6"/>
  <c r="E201" i="6"/>
  <c r="E200" i="6"/>
  <c r="E199" i="6"/>
  <c r="E198" i="6"/>
  <c r="E197" i="6"/>
  <c r="E196" i="6"/>
  <c r="E195" i="6"/>
  <c r="E194" i="6"/>
  <c r="E193" i="6"/>
  <c r="E192" i="6"/>
  <c r="E191" i="6"/>
  <c r="E190" i="6"/>
  <c r="E189" i="6"/>
  <c r="E188" i="6"/>
  <c r="E187" i="6"/>
  <c r="E186" i="6"/>
  <c r="E185" i="6"/>
  <c r="E184" i="6"/>
  <c r="E183" i="6"/>
  <c r="E182" i="6"/>
  <c r="E181" i="6"/>
  <c r="E180" i="6"/>
  <c r="E179" i="6"/>
  <c r="E178" i="6"/>
  <c r="E177" i="6"/>
  <c r="E176" i="6"/>
  <c r="E175" i="6"/>
  <c r="E174" i="6"/>
  <c r="E173" i="6"/>
  <c r="E172" i="6"/>
  <c r="E171" i="6"/>
  <c r="E170" i="6"/>
  <c r="E169" i="6"/>
  <c r="E168" i="6"/>
  <c r="E167" i="6"/>
  <c r="E166" i="6"/>
  <c r="E165" i="6"/>
  <c r="E164" i="6"/>
  <c r="E163" i="6"/>
  <c r="E162" i="6"/>
  <c r="E161" i="6"/>
  <c r="E160" i="6"/>
  <c r="E159" i="6"/>
  <c r="E158" i="6"/>
  <c r="E157" i="6"/>
  <c r="E156" i="6"/>
  <c r="E155" i="6"/>
  <c r="E154" i="6"/>
  <c r="E153" i="6"/>
  <c r="E152" i="6"/>
  <c r="E151" i="6"/>
  <c r="E150" i="6"/>
  <c r="E149" i="6"/>
  <c r="E148" i="6"/>
  <c r="E147" i="6"/>
  <c r="E146" i="6"/>
  <c r="E145" i="6"/>
  <c r="E144" i="6"/>
  <c r="E143" i="6"/>
  <c r="E142" i="6"/>
  <c r="E141" i="6"/>
  <c r="E140" i="6"/>
  <c r="E139" i="6"/>
  <c r="E138" i="6"/>
  <c r="E137" i="6"/>
  <c r="E136" i="6"/>
  <c r="E135" i="6"/>
  <c r="E134" i="6"/>
  <c r="E133" i="6"/>
  <c r="E132" i="6"/>
  <c r="E131" i="6"/>
  <c r="E130" i="6"/>
  <c r="E129" i="6"/>
  <c r="E128" i="6"/>
  <c r="E127" i="6"/>
  <c r="E126" i="6"/>
  <c r="E125" i="6"/>
  <c r="E124" i="6"/>
  <c r="E123" i="6"/>
  <c r="E122" i="6"/>
  <c r="E121" i="6"/>
  <c r="E120" i="6"/>
  <c r="E119" i="6"/>
  <c r="E118" i="6"/>
  <c r="E117" i="6"/>
  <c r="E116" i="6"/>
  <c r="E115" i="6"/>
  <c r="E114" i="6"/>
  <c r="E113" i="6"/>
  <c r="E112" i="6"/>
  <c r="E111" i="6"/>
  <c r="E110" i="6"/>
  <c r="E109" i="6"/>
  <c r="E108" i="6"/>
  <c r="E107" i="6"/>
  <c r="E106" i="6"/>
  <c r="E105" i="6"/>
  <c r="E104" i="6"/>
  <c r="E103" i="6"/>
  <c r="E102" i="6"/>
  <c r="E101" i="6"/>
  <c r="E100" i="6"/>
  <c r="E99" i="6"/>
  <c r="E98" i="6"/>
  <c r="E97" i="6"/>
  <c r="E96" i="6"/>
  <c r="E95" i="6"/>
  <c r="E94" i="6"/>
  <c r="E93" i="6"/>
  <c r="E92" i="6"/>
  <c r="E91" i="6"/>
  <c r="E90" i="6"/>
  <c r="E89" i="6"/>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E6" i="5"/>
  <c r="B6" i="5"/>
  <c r="B5" i="5"/>
  <c r="B4" i="5"/>
  <c r="B3" i="5"/>
  <c r="B2" i="5"/>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E302" i="3"/>
  <c r="D302" i="3"/>
  <c r="C302" i="3"/>
  <c r="E301" i="3"/>
  <c r="D301" i="3"/>
  <c r="C301" i="3"/>
  <c r="E300" i="3"/>
  <c r="D300" i="3"/>
  <c r="C300" i="3"/>
  <c r="E299" i="3"/>
  <c r="D299" i="3"/>
  <c r="C299" i="3"/>
  <c r="E298" i="3"/>
  <c r="D298" i="3"/>
  <c r="C298" i="3"/>
  <c r="E297" i="3"/>
  <c r="D297" i="3"/>
  <c r="C297" i="3"/>
  <c r="E296" i="3"/>
  <c r="D296" i="3"/>
  <c r="C296" i="3"/>
  <c r="E295" i="3"/>
  <c r="D295" i="3"/>
  <c r="C295" i="3"/>
  <c r="E294" i="3"/>
  <c r="D294" i="3"/>
  <c r="C294" i="3"/>
  <c r="E293" i="3"/>
  <c r="D293" i="3"/>
  <c r="C293" i="3"/>
  <c r="E292" i="3"/>
  <c r="D292" i="3"/>
  <c r="C292" i="3"/>
  <c r="E291" i="3"/>
  <c r="D291" i="3"/>
  <c r="C291" i="3"/>
  <c r="E290" i="3"/>
  <c r="D290" i="3"/>
  <c r="C290" i="3"/>
  <c r="E289" i="3"/>
  <c r="D289" i="3"/>
  <c r="C289" i="3"/>
  <c r="E288" i="3"/>
  <c r="D288" i="3"/>
  <c r="C288" i="3"/>
  <c r="E287" i="3"/>
  <c r="D287" i="3"/>
  <c r="C287" i="3"/>
  <c r="E286" i="3"/>
  <c r="D286" i="3"/>
  <c r="C286" i="3"/>
  <c r="E285" i="3"/>
  <c r="D285" i="3"/>
  <c r="C285" i="3"/>
  <c r="E284" i="3"/>
  <c r="D284" i="3"/>
  <c r="C284" i="3"/>
  <c r="E283" i="3"/>
  <c r="D283" i="3"/>
  <c r="C283" i="3"/>
  <c r="E282" i="3"/>
  <c r="D282" i="3"/>
  <c r="C282" i="3"/>
  <c r="E281" i="3"/>
  <c r="D281" i="3"/>
  <c r="C281" i="3"/>
  <c r="E280" i="3"/>
  <c r="D280" i="3"/>
  <c r="C280" i="3"/>
  <c r="E279" i="3"/>
  <c r="D279" i="3"/>
  <c r="C279" i="3"/>
  <c r="E278" i="3"/>
  <c r="D278" i="3"/>
  <c r="C278" i="3"/>
  <c r="E277" i="3"/>
  <c r="D277" i="3"/>
  <c r="C277" i="3"/>
  <c r="E276" i="3"/>
  <c r="D276" i="3"/>
  <c r="C276" i="3"/>
  <c r="E275" i="3"/>
  <c r="D275" i="3"/>
  <c r="C275" i="3"/>
  <c r="E274" i="3"/>
  <c r="D274" i="3"/>
  <c r="C274" i="3"/>
  <c r="E273" i="3"/>
  <c r="D273" i="3"/>
  <c r="C273" i="3"/>
  <c r="E272" i="3"/>
  <c r="D272" i="3"/>
  <c r="C272" i="3"/>
  <c r="E271" i="3"/>
  <c r="D271" i="3"/>
  <c r="C271" i="3"/>
  <c r="E270" i="3"/>
  <c r="D270" i="3"/>
  <c r="C270" i="3"/>
  <c r="E269" i="3"/>
  <c r="D269" i="3"/>
  <c r="C269" i="3"/>
  <c r="E268" i="3"/>
  <c r="D268" i="3"/>
  <c r="C268" i="3"/>
  <c r="E267" i="3"/>
  <c r="D267" i="3"/>
  <c r="C267" i="3"/>
  <c r="E266" i="3"/>
  <c r="D266" i="3"/>
  <c r="C266" i="3"/>
  <c r="E265" i="3"/>
  <c r="D265" i="3"/>
  <c r="C265" i="3"/>
  <c r="E264" i="3"/>
  <c r="D264" i="3"/>
  <c r="C264" i="3"/>
  <c r="E263" i="3"/>
  <c r="D263" i="3"/>
  <c r="C263" i="3"/>
  <c r="E262" i="3"/>
  <c r="D262" i="3"/>
  <c r="C262" i="3"/>
  <c r="E261" i="3"/>
  <c r="D261" i="3"/>
  <c r="C261" i="3"/>
  <c r="E260" i="3"/>
  <c r="D260" i="3"/>
  <c r="C260" i="3"/>
  <c r="E259" i="3"/>
  <c r="D259" i="3"/>
  <c r="C259" i="3"/>
  <c r="E258" i="3"/>
  <c r="D258" i="3"/>
  <c r="C258" i="3"/>
  <c r="E257" i="3"/>
  <c r="D257" i="3"/>
  <c r="C257" i="3"/>
  <c r="E256" i="3"/>
  <c r="D256" i="3"/>
  <c r="C256" i="3"/>
  <c r="E255" i="3"/>
  <c r="D255" i="3"/>
  <c r="C255" i="3"/>
  <c r="E254" i="3"/>
  <c r="D254" i="3"/>
  <c r="C254" i="3"/>
  <c r="E253" i="3"/>
  <c r="D253" i="3"/>
  <c r="C253" i="3"/>
  <c r="E252" i="3"/>
  <c r="D252" i="3"/>
  <c r="C252" i="3"/>
  <c r="E251" i="3"/>
  <c r="D251" i="3"/>
  <c r="C251" i="3"/>
  <c r="E250" i="3"/>
  <c r="D250" i="3"/>
  <c r="C250" i="3"/>
  <c r="E249" i="3"/>
  <c r="D249" i="3"/>
  <c r="C249" i="3"/>
  <c r="E248" i="3"/>
  <c r="D248" i="3"/>
  <c r="C248" i="3"/>
  <c r="E247" i="3"/>
  <c r="D247" i="3"/>
  <c r="C247" i="3"/>
  <c r="E246" i="3"/>
  <c r="D246" i="3"/>
  <c r="C246" i="3"/>
  <c r="E245" i="3"/>
  <c r="D245" i="3"/>
  <c r="C245" i="3"/>
  <c r="E244" i="3"/>
  <c r="D244" i="3"/>
  <c r="C244" i="3"/>
  <c r="E243" i="3"/>
  <c r="D243" i="3"/>
  <c r="C243" i="3"/>
  <c r="E242" i="3"/>
  <c r="D242" i="3"/>
  <c r="C242" i="3"/>
  <c r="E241" i="3"/>
  <c r="D241" i="3"/>
  <c r="C241" i="3"/>
  <c r="E240" i="3"/>
  <c r="D240" i="3"/>
  <c r="C240" i="3"/>
  <c r="E239" i="3"/>
  <c r="D239" i="3"/>
  <c r="C239" i="3"/>
  <c r="E238" i="3"/>
  <c r="D238" i="3"/>
  <c r="C238" i="3"/>
  <c r="E237" i="3"/>
  <c r="D237" i="3"/>
  <c r="C237" i="3"/>
  <c r="E236" i="3"/>
  <c r="D236" i="3"/>
  <c r="C236" i="3"/>
  <c r="E235" i="3"/>
  <c r="D235" i="3"/>
  <c r="C235" i="3"/>
  <c r="E234" i="3"/>
  <c r="D234" i="3"/>
  <c r="C234" i="3"/>
  <c r="E233" i="3"/>
  <c r="D233" i="3"/>
  <c r="C233" i="3"/>
  <c r="E232" i="3"/>
  <c r="D232" i="3"/>
  <c r="C232" i="3"/>
  <c r="E231" i="3"/>
  <c r="D231" i="3"/>
  <c r="C231" i="3"/>
  <c r="E230" i="3"/>
  <c r="D230" i="3"/>
  <c r="C230" i="3"/>
  <c r="E229" i="3"/>
  <c r="D229" i="3"/>
  <c r="C229" i="3"/>
  <c r="E228" i="3"/>
  <c r="D228" i="3"/>
  <c r="C228" i="3"/>
  <c r="E227" i="3"/>
  <c r="D227" i="3"/>
  <c r="C227" i="3"/>
  <c r="E226" i="3"/>
  <c r="D226" i="3"/>
  <c r="C226" i="3"/>
  <c r="E225" i="3"/>
  <c r="D225" i="3"/>
  <c r="C225" i="3"/>
  <c r="E224" i="3"/>
  <c r="D224" i="3"/>
  <c r="C224" i="3"/>
  <c r="E223" i="3"/>
  <c r="D223" i="3"/>
  <c r="C223" i="3"/>
  <c r="E222" i="3"/>
  <c r="D222" i="3"/>
  <c r="C222" i="3"/>
  <c r="E221" i="3"/>
  <c r="D221" i="3"/>
  <c r="C221" i="3"/>
  <c r="E220" i="3"/>
  <c r="D220" i="3"/>
  <c r="C220" i="3"/>
  <c r="E219" i="3"/>
  <c r="D219" i="3"/>
  <c r="C219" i="3"/>
  <c r="E218" i="3"/>
  <c r="D218" i="3"/>
  <c r="C218" i="3"/>
  <c r="E217" i="3"/>
  <c r="D217" i="3"/>
  <c r="C217" i="3"/>
  <c r="E216" i="3"/>
  <c r="D216" i="3"/>
  <c r="C216" i="3"/>
  <c r="E215" i="3"/>
  <c r="D215" i="3"/>
  <c r="C215" i="3"/>
  <c r="E214" i="3"/>
  <c r="D214" i="3"/>
  <c r="C214" i="3"/>
  <c r="E213" i="3"/>
  <c r="D213" i="3"/>
  <c r="C213" i="3"/>
  <c r="E212" i="3"/>
  <c r="D212" i="3"/>
  <c r="C212" i="3"/>
  <c r="E211" i="3"/>
  <c r="D211" i="3"/>
  <c r="C211" i="3"/>
  <c r="E210" i="3"/>
  <c r="D210" i="3"/>
  <c r="C210" i="3"/>
  <c r="E209" i="3"/>
  <c r="D209" i="3"/>
  <c r="C209" i="3"/>
  <c r="E208" i="3"/>
  <c r="D208" i="3"/>
  <c r="C208" i="3"/>
  <c r="E207" i="3"/>
  <c r="D207" i="3"/>
  <c r="C207" i="3"/>
  <c r="E206" i="3"/>
  <c r="D206" i="3"/>
  <c r="C206" i="3"/>
  <c r="E205" i="3"/>
  <c r="D205" i="3"/>
  <c r="C205" i="3"/>
  <c r="E204" i="3"/>
  <c r="D204" i="3"/>
  <c r="C204" i="3"/>
  <c r="E203" i="3"/>
  <c r="D203" i="3"/>
  <c r="C203" i="3"/>
  <c r="E202" i="3"/>
  <c r="D202" i="3"/>
  <c r="C202" i="3"/>
  <c r="E201" i="3"/>
  <c r="D201" i="3"/>
  <c r="C201" i="3"/>
  <c r="E200" i="3"/>
  <c r="D200" i="3"/>
  <c r="C200" i="3"/>
  <c r="E199" i="3"/>
  <c r="D199" i="3"/>
  <c r="C199" i="3"/>
  <c r="E198" i="3"/>
  <c r="D198" i="3"/>
  <c r="C198" i="3"/>
  <c r="E197" i="3"/>
  <c r="D197" i="3"/>
  <c r="C197" i="3"/>
  <c r="E196" i="3"/>
  <c r="D196" i="3"/>
  <c r="C196" i="3"/>
  <c r="E195" i="3"/>
  <c r="D195" i="3"/>
  <c r="C195" i="3"/>
  <c r="E194" i="3"/>
  <c r="D194" i="3"/>
  <c r="C194" i="3"/>
  <c r="E193" i="3"/>
  <c r="D193" i="3"/>
  <c r="C193" i="3"/>
  <c r="E192" i="3"/>
  <c r="D192" i="3"/>
  <c r="C192" i="3"/>
  <c r="E191" i="3"/>
  <c r="D191" i="3"/>
  <c r="C191" i="3"/>
  <c r="E190" i="3"/>
  <c r="D190" i="3"/>
  <c r="C190" i="3"/>
  <c r="E189" i="3"/>
  <c r="D189" i="3"/>
  <c r="C189" i="3"/>
  <c r="E188" i="3"/>
  <c r="D188" i="3"/>
  <c r="C188" i="3"/>
  <c r="E187" i="3"/>
  <c r="D187" i="3"/>
  <c r="C187" i="3"/>
  <c r="E186" i="3"/>
  <c r="D186" i="3"/>
  <c r="C186" i="3"/>
  <c r="E185" i="3"/>
  <c r="D185" i="3"/>
  <c r="C185" i="3"/>
  <c r="E184" i="3"/>
  <c r="D184" i="3"/>
  <c r="C184" i="3"/>
  <c r="E183" i="3"/>
  <c r="D183" i="3"/>
  <c r="C183" i="3"/>
  <c r="E182" i="3"/>
  <c r="D182" i="3"/>
  <c r="C182" i="3"/>
  <c r="E181" i="3"/>
  <c r="D181" i="3"/>
  <c r="C181" i="3"/>
  <c r="E180" i="3"/>
  <c r="D180" i="3"/>
  <c r="C180" i="3"/>
  <c r="E179" i="3"/>
  <c r="D179" i="3"/>
  <c r="C179" i="3"/>
  <c r="E178" i="3"/>
  <c r="D178" i="3"/>
  <c r="C178" i="3"/>
  <c r="E177" i="3"/>
  <c r="D177" i="3"/>
  <c r="C177" i="3"/>
  <c r="E176" i="3"/>
  <c r="D176" i="3"/>
  <c r="C176" i="3"/>
  <c r="E175" i="3"/>
  <c r="D175" i="3"/>
  <c r="C175" i="3"/>
  <c r="E174" i="3"/>
  <c r="D174" i="3"/>
  <c r="C174" i="3"/>
  <c r="E173" i="3"/>
  <c r="D173" i="3"/>
  <c r="C173" i="3"/>
  <c r="E172" i="3"/>
  <c r="D172" i="3"/>
  <c r="C172" i="3"/>
  <c r="E171" i="3"/>
  <c r="D171" i="3"/>
  <c r="C171" i="3"/>
  <c r="E170" i="3"/>
  <c r="D170" i="3"/>
  <c r="C170" i="3"/>
  <c r="E169" i="3"/>
  <c r="D169" i="3"/>
  <c r="C169" i="3"/>
  <c r="E168" i="3"/>
  <c r="D168" i="3"/>
  <c r="C168" i="3"/>
  <c r="E167" i="3"/>
  <c r="D167" i="3"/>
  <c r="C167" i="3"/>
  <c r="E166" i="3"/>
  <c r="D166" i="3"/>
  <c r="C166" i="3"/>
  <c r="E165" i="3"/>
  <c r="D165" i="3"/>
  <c r="C165" i="3"/>
  <c r="E164" i="3"/>
  <c r="D164" i="3"/>
  <c r="C164" i="3"/>
  <c r="E163" i="3"/>
  <c r="D163" i="3"/>
  <c r="C163" i="3"/>
  <c r="E162" i="3"/>
  <c r="D162" i="3"/>
  <c r="C162" i="3"/>
  <c r="E161" i="3"/>
  <c r="D161" i="3"/>
  <c r="C161" i="3"/>
  <c r="E160" i="3"/>
  <c r="D160" i="3"/>
  <c r="C160" i="3"/>
  <c r="E159" i="3"/>
  <c r="D159" i="3"/>
  <c r="C159" i="3"/>
  <c r="E158" i="3"/>
  <c r="D158" i="3"/>
  <c r="C158" i="3"/>
  <c r="E157" i="3"/>
  <c r="D157" i="3"/>
  <c r="C157" i="3"/>
  <c r="E156" i="3"/>
  <c r="D156" i="3"/>
  <c r="C156" i="3"/>
  <c r="E155" i="3"/>
  <c r="D155" i="3"/>
  <c r="C155" i="3"/>
  <c r="E154" i="3"/>
  <c r="D154" i="3"/>
  <c r="C154" i="3"/>
  <c r="E153" i="3"/>
  <c r="D153" i="3"/>
  <c r="C153" i="3"/>
  <c r="E152" i="3"/>
  <c r="D152" i="3"/>
  <c r="C152" i="3"/>
  <c r="E151" i="3"/>
  <c r="D151" i="3"/>
  <c r="C151" i="3"/>
  <c r="E150" i="3"/>
  <c r="D150" i="3"/>
  <c r="C150" i="3"/>
  <c r="E149" i="3"/>
  <c r="D149" i="3"/>
  <c r="C149" i="3"/>
  <c r="E148" i="3"/>
  <c r="D148" i="3"/>
  <c r="C148" i="3"/>
  <c r="E147" i="3"/>
  <c r="D147" i="3"/>
  <c r="C147" i="3"/>
  <c r="E146" i="3"/>
  <c r="D146" i="3"/>
  <c r="C146" i="3"/>
  <c r="E145" i="3"/>
  <c r="D145" i="3"/>
  <c r="C145" i="3"/>
  <c r="E144" i="3"/>
  <c r="D144" i="3"/>
  <c r="C144" i="3"/>
  <c r="E143" i="3"/>
  <c r="D143" i="3"/>
  <c r="C143" i="3"/>
  <c r="E142" i="3"/>
  <c r="D142" i="3"/>
  <c r="C142" i="3"/>
  <c r="E141" i="3"/>
  <c r="D141" i="3"/>
  <c r="C141" i="3"/>
  <c r="E140" i="3"/>
  <c r="D140" i="3"/>
  <c r="C140" i="3"/>
  <c r="E139" i="3"/>
  <c r="D139" i="3"/>
  <c r="C139" i="3"/>
  <c r="E138" i="3"/>
  <c r="D138" i="3"/>
  <c r="C138" i="3"/>
  <c r="E137" i="3"/>
  <c r="D137" i="3"/>
  <c r="C137" i="3"/>
  <c r="E136" i="3"/>
  <c r="D136" i="3"/>
  <c r="C136" i="3"/>
  <c r="E135" i="3"/>
  <c r="D135" i="3"/>
  <c r="C135" i="3"/>
  <c r="E134" i="3"/>
  <c r="D134" i="3"/>
  <c r="C134" i="3"/>
  <c r="E133" i="3"/>
  <c r="D133" i="3"/>
  <c r="C133" i="3"/>
  <c r="E132" i="3"/>
  <c r="D132" i="3"/>
  <c r="C132" i="3"/>
  <c r="E131" i="3"/>
  <c r="D131" i="3"/>
  <c r="C131" i="3"/>
  <c r="E130" i="3"/>
  <c r="D130" i="3"/>
  <c r="C130" i="3"/>
  <c r="E129" i="3"/>
  <c r="D129" i="3"/>
  <c r="C129" i="3"/>
  <c r="E128" i="3"/>
  <c r="D128" i="3"/>
  <c r="C128" i="3"/>
  <c r="E127" i="3"/>
  <c r="D127" i="3"/>
  <c r="C127" i="3"/>
  <c r="E126" i="3"/>
  <c r="D126" i="3"/>
  <c r="C126" i="3"/>
  <c r="E125" i="3"/>
  <c r="D125" i="3"/>
  <c r="C125" i="3"/>
  <c r="E124" i="3"/>
  <c r="D124" i="3"/>
  <c r="C124" i="3"/>
  <c r="E123" i="3"/>
  <c r="D123" i="3"/>
  <c r="C123" i="3"/>
  <c r="E122" i="3"/>
  <c r="D122" i="3"/>
  <c r="C122" i="3"/>
  <c r="E121" i="3"/>
  <c r="D121" i="3"/>
  <c r="C121" i="3"/>
  <c r="E120" i="3"/>
  <c r="D120" i="3"/>
  <c r="C120" i="3"/>
  <c r="E119" i="3"/>
  <c r="D119" i="3"/>
  <c r="C119" i="3"/>
  <c r="E118" i="3"/>
  <c r="D118" i="3"/>
  <c r="C118" i="3"/>
  <c r="E117" i="3"/>
  <c r="D117" i="3"/>
  <c r="C117" i="3"/>
  <c r="E116" i="3"/>
  <c r="D116" i="3"/>
  <c r="C116" i="3"/>
  <c r="E115" i="3"/>
  <c r="D115" i="3"/>
  <c r="C115" i="3"/>
  <c r="E114" i="3"/>
  <c r="D114" i="3"/>
  <c r="C114" i="3"/>
  <c r="E113" i="3"/>
  <c r="D113" i="3"/>
  <c r="C113" i="3"/>
  <c r="E112" i="3"/>
  <c r="D112" i="3"/>
  <c r="C112" i="3"/>
  <c r="E111" i="3"/>
  <c r="D111" i="3"/>
  <c r="C111" i="3"/>
  <c r="E110" i="3"/>
  <c r="D110" i="3"/>
  <c r="C110" i="3"/>
  <c r="E109" i="3"/>
  <c r="D109" i="3"/>
  <c r="C109" i="3"/>
  <c r="E108" i="3"/>
  <c r="D108" i="3"/>
  <c r="C108" i="3"/>
  <c r="E107" i="3"/>
  <c r="D107" i="3"/>
  <c r="C107" i="3"/>
  <c r="E106" i="3"/>
  <c r="D106" i="3"/>
  <c r="C106" i="3"/>
  <c r="E105" i="3"/>
  <c r="D105" i="3"/>
  <c r="C105" i="3"/>
  <c r="E104" i="3"/>
  <c r="D104" i="3"/>
  <c r="C104" i="3"/>
  <c r="E103" i="3"/>
  <c r="D103" i="3"/>
  <c r="C103" i="3"/>
  <c r="E102" i="3"/>
  <c r="D102" i="3"/>
  <c r="C102" i="3"/>
  <c r="E101" i="3"/>
  <c r="D101" i="3"/>
  <c r="C101" i="3"/>
  <c r="E100" i="3"/>
  <c r="D100" i="3"/>
  <c r="C100" i="3"/>
  <c r="E99" i="3"/>
  <c r="D99" i="3"/>
  <c r="C99" i="3"/>
  <c r="B99" i="3"/>
  <c r="E98" i="3"/>
  <c r="D98" i="3"/>
  <c r="C98" i="3"/>
  <c r="E97" i="3"/>
  <c r="D97" i="3"/>
  <c r="C97" i="3"/>
  <c r="E96" i="3"/>
  <c r="D96" i="3"/>
  <c r="C96" i="3"/>
  <c r="E95" i="3"/>
  <c r="D95" i="3"/>
  <c r="C95" i="3"/>
  <c r="E94" i="3"/>
  <c r="D94" i="3"/>
  <c r="C94" i="3"/>
  <c r="E93" i="3"/>
  <c r="D93" i="3"/>
  <c r="C93" i="3"/>
  <c r="E92" i="3"/>
  <c r="D92" i="3"/>
  <c r="C92" i="3"/>
  <c r="E91" i="3"/>
  <c r="D91" i="3"/>
  <c r="C91" i="3"/>
  <c r="E90" i="3"/>
  <c r="D90" i="3"/>
  <c r="C90" i="3"/>
  <c r="E89" i="3"/>
  <c r="D89" i="3"/>
  <c r="C89" i="3"/>
  <c r="E88" i="3"/>
  <c r="D88" i="3"/>
  <c r="C88" i="3"/>
  <c r="B88" i="3"/>
  <c r="E87" i="3"/>
  <c r="D87" i="3"/>
  <c r="C87" i="3"/>
  <c r="E86" i="3"/>
  <c r="D86" i="3"/>
  <c r="C86" i="3"/>
  <c r="E85" i="3"/>
  <c r="D85" i="3"/>
  <c r="C85" i="3"/>
  <c r="E84" i="3"/>
  <c r="D84" i="3"/>
  <c r="C84" i="3"/>
  <c r="E83" i="3"/>
  <c r="D83" i="3"/>
  <c r="C83" i="3"/>
  <c r="E82" i="3"/>
  <c r="D82" i="3"/>
  <c r="C82" i="3"/>
  <c r="E81" i="3"/>
  <c r="D81" i="3"/>
  <c r="C81" i="3"/>
  <c r="B81" i="3"/>
  <c r="B87" i="3" s="1"/>
  <c r="E80" i="3"/>
  <c r="D80" i="3"/>
  <c r="C80" i="3"/>
  <c r="E79" i="3"/>
  <c r="D79" i="3"/>
  <c r="C79" i="3"/>
  <c r="E78" i="3"/>
  <c r="D78" i="3"/>
  <c r="C78" i="3"/>
  <c r="E77" i="3"/>
  <c r="D77" i="3"/>
  <c r="C77" i="3"/>
  <c r="B77" i="3"/>
  <c r="E76" i="3"/>
  <c r="D76" i="3"/>
  <c r="C76" i="3"/>
  <c r="B76" i="3"/>
  <c r="E75" i="3"/>
  <c r="D75" i="3"/>
  <c r="C75" i="3"/>
  <c r="E74" i="3"/>
  <c r="D74" i="3"/>
  <c r="C74" i="3"/>
  <c r="E73" i="3"/>
  <c r="D73" i="3"/>
  <c r="C73" i="3"/>
  <c r="E72" i="3"/>
  <c r="D72" i="3"/>
  <c r="C72" i="3"/>
  <c r="E71" i="3"/>
  <c r="D71" i="3"/>
  <c r="C71" i="3"/>
  <c r="B71" i="3"/>
  <c r="B75" i="3" s="1"/>
  <c r="E70" i="3"/>
  <c r="D70" i="3"/>
  <c r="C70" i="3"/>
  <c r="B70" i="3"/>
  <c r="E69" i="3"/>
  <c r="D69" i="3"/>
  <c r="C69" i="3"/>
  <c r="B69" i="3"/>
  <c r="E68" i="3"/>
  <c r="D68" i="3"/>
  <c r="C68" i="3"/>
  <c r="E67" i="3"/>
  <c r="D67" i="3"/>
  <c r="C67" i="3"/>
  <c r="B67" i="3"/>
  <c r="E66" i="3"/>
  <c r="D66" i="3"/>
  <c r="C66" i="3"/>
  <c r="B66" i="3"/>
  <c r="E65" i="3"/>
  <c r="D65" i="3"/>
  <c r="C65" i="3"/>
  <c r="B65" i="3"/>
  <c r="E64" i="3"/>
  <c r="D64" i="3"/>
  <c r="C64" i="3"/>
  <c r="E63" i="3"/>
  <c r="D63" i="3"/>
  <c r="C63" i="3"/>
  <c r="B63" i="3"/>
  <c r="E62" i="3"/>
  <c r="D62" i="3"/>
  <c r="C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J5" i="3" s="1"/>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J2" i="3" s="1"/>
  <c r="I11" i="3"/>
  <c r="E11" i="3"/>
  <c r="D11" i="3"/>
  <c r="C11" i="3"/>
  <c r="B11" i="3"/>
  <c r="I10" i="3"/>
  <c r="E10" i="3"/>
  <c r="D10" i="3"/>
  <c r="C10" i="3"/>
  <c r="B10" i="3"/>
  <c r="I9" i="3"/>
  <c r="E9" i="3"/>
  <c r="D9" i="3"/>
  <c r="C9" i="3"/>
  <c r="B9" i="3"/>
  <c r="I8" i="3"/>
  <c r="E8" i="3"/>
  <c r="D8" i="3"/>
  <c r="C8" i="3"/>
  <c r="B8" i="3"/>
  <c r="I7" i="3"/>
  <c r="E7" i="3"/>
  <c r="D7" i="3"/>
  <c r="C7" i="3"/>
  <c r="B7" i="3"/>
  <c r="J6" i="3"/>
  <c r="I6" i="3"/>
  <c r="E6" i="3"/>
  <c r="D6" i="3"/>
  <c r="C6" i="3"/>
  <c r="B6" i="3"/>
  <c r="I5" i="3"/>
  <c r="E5" i="3"/>
  <c r="D5" i="3"/>
  <c r="C5" i="3"/>
  <c r="B5" i="3"/>
  <c r="J4" i="3"/>
  <c r="I4" i="3"/>
  <c r="E4" i="3"/>
  <c r="D4" i="3"/>
  <c r="C4" i="3"/>
  <c r="B4" i="3"/>
  <c r="J3" i="3"/>
  <c r="I3" i="3"/>
  <c r="E3" i="3"/>
  <c r="D3" i="3"/>
  <c r="C3" i="3"/>
  <c r="B3" i="3"/>
  <c r="I2" i="3"/>
  <c r="E2" i="3"/>
  <c r="AG171" i="1"/>
  <c r="AC171" i="1"/>
  <c r="I171" i="1"/>
  <c r="H171" i="1"/>
  <c r="AG170" i="1"/>
  <c r="AC170" i="1"/>
  <c r="I170" i="1"/>
  <c r="H170" i="1"/>
  <c r="AG169" i="1"/>
  <c r="AC169" i="1"/>
  <c r="I169" i="1"/>
  <c r="H169" i="1"/>
  <c r="AG168" i="1"/>
  <c r="AC168" i="1"/>
  <c r="I168" i="1"/>
  <c r="H168" i="1"/>
  <c r="AG167" i="1"/>
  <c r="AC167" i="1"/>
  <c r="I167" i="1"/>
  <c r="H167" i="1"/>
  <c r="AG166" i="1"/>
  <c r="AC166" i="1"/>
  <c r="I166" i="1"/>
  <c r="H166" i="1"/>
  <c r="AG165" i="1"/>
  <c r="AC165" i="1"/>
  <c r="I165" i="1"/>
  <c r="H165" i="1"/>
  <c r="AG164" i="1"/>
  <c r="AC164" i="1"/>
  <c r="I164" i="1"/>
  <c r="H164" i="1"/>
  <c r="AG163" i="1"/>
  <c r="AC163" i="1"/>
  <c r="I163" i="1"/>
  <c r="H163" i="1"/>
  <c r="AG162" i="1"/>
  <c r="AC162" i="1"/>
  <c r="I162" i="1"/>
  <c r="H162" i="1"/>
  <c r="AG161" i="1"/>
  <c r="AC161" i="1"/>
  <c r="I161" i="1"/>
  <c r="H161" i="1"/>
  <c r="AG160" i="1"/>
  <c r="AC160" i="1"/>
  <c r="I160" i="1"/>
  <c r="H160" i="1"/>
  <c r="AG159" i="1"/>
  <c r="AC159" i="1"/>
  <c r="I159" i="1"/>
  <c r="H159" i="1"/>
  <c r="AG158" i="1"/>
  <c r="AC158" i="1"/>
  <c r="I158" i="1"/>
  <c r="H158" i="1"/>
  <c r="AG157" i="1"/>
  <c r="AC157" i="1"/>
  <c r="I157" i="1"/>
  <c r="H157" i="1"/>
  <c r="AG156" i="1"/>
  <c r="AC156" i="1"/>
  <c r="I156" i="1"/>
  <c r="H156" i="1"/>
  <c r="AG155" i="1"/>
  <c r="AC155" i="1"/>
  <c r="I155" i="1"/>
  <c r="H155" i="1"/>
  <c r="AG154" i="1"/>
  <c r="AC154" i="1"/>
  <c r="I154" i="1"/>
  <c r="H154" i="1"/>
  <c r="AG153" i="1"/>
  <c r="AC153" i="1"/>
  <c r="I153" i="1"/>
  <c r="H153" i="1"/>
  <c r="AG152" i="1"/>
  <c r="AC152" i="1"/>
  <c r="I152" i="1"/>
  <c r="H152" i="1"/>
  <c r="AG151" i="1"/>
  <c r="AC151" i="1"/>
  <c r="I151" i="1"/>
  <c r="H151" i="1"/>
  <c r="AG150" i="1"/>
  <c r="AC150" i="1"/>
  <c r="I150" i="1"/>
  <c r="H150" i="1"/>
  <c r="AG149" i="1"/>
  <c r="AC149" i="1"/>
  <c r="I149" i="1"/>
  <c r="H149" i="1"/>
  <c r="AG148" i="1"/>
  <c r="AC148" i="1"/>
  <c r="I148" i="1"/>
  <c r="H148" i="1"/>
  <c r="AG147" i="1"/>
  <c r="AC147" i="1"/>
  <c r="I147" i="1"/>
  <c r="H147" i="1"/>
  <c r="AG146" i="1"/>
  <c r="AC146" i="1"/>
  <c r="I146" i="1"/>
  <c r="H146" i="1"/>
  <c r="AG145" i="1"/>
  <c r="AC145" i="1"/>
  <c r="I145" i="1"/>
  <c r="H145" i="1"/>
  <c r="AG144" i="1"/>
  <c r="AC144" i="1"/>
  <c r="I144" i="1"/>
  <c r="H144" i="1"/>
  <c r="AG143" i="1"/>
  <c r="AC143" i="1"/>
  <c r="I143" i="1"/>
  <c r="H143" i="1"/>
  <c r="AG142" i="1"/>
  <c r="AC142" i="1"/>
  <c r="I142" i="1"/>
  <c r="H142" i="1"/>
  <c r="AG141" i="1"/>
  <c r="AC141" i="1"/>
  <c r="I141" i="1"/>
  <c r="H141" i="1"/>
  <c r="AG140" i="1"/>
  <c r="AC140" i="1"/>
  <c r="I140" i="1"/>
  <c r="H140" i="1"/>
  <c r="AG139" i="1"/>
  <c r="AC139" i="1"/>
  <c r="I139" i="1"/>
  <c r="H139" i="1"/>
  <c r="AG138" i="1"/>
  <c r="AC138" i="1"/>
  <c r="I138" i="1"/>
  <c r="H138" i="1"/>
  <c r="AG137" i="1"/>
  <c r="AC137" i="1"/>
  <c r="I137" i="1"/>
  <c r="H137" i="1"/>
  <c r="AG136" i="1"/>
  <c r="AC136" i="1"/>
  <c r="I136" i="1"/>
  <c r="H136" i="1"/>
  <c r="AG135" i="1"/>
  <c r="AC135" i="1"/>
  <c r="I135" i="1"/>
  <c r="H135" i="1"/>
  <c r="AG134" i="1"/>
  <c r="AC134" i="1"/>
  <c r="I134" i="1"/>
  <c r="H134" i="1"/>
  <c r="AG133" i="1"/>
  <c r="AC133" i="1"/>
  <c r="I133" i="1"/>
  <c r="H133" i="1"/>
  <c r="AG132" i="1"/>
  <c r="AC132" i="1"/>
  <c r="I132" i="1"/>
  <c r="H132" i="1"/>
  <c r="AG131" i="1"/>
  <c r="AC131" i="1"/>
  <c r="I131" i="1"/>
  <c r="H131" i="1"/>
  <c r="AG130" i="1"/>
  <c r="AC130" i="1"/>
  <c r="I130" i="1"/>
  <c r="H130" i="1"/>
  <c r="AG129" i="1"/>
  <c r="AC129" i="1"/>
  <c r="I129" i="1"/>
  <c r="H129" i="1"/>
  <c r="AG128" i="1"/>
  <c r="AC128" i="1"/>
  <c r="I128" i="1"/>
  <c r="H128" i="1"/>
  <c r="AG127" i="1"/>
  <c r="AC127" i="1"/>
  <c r="I127" i="1"/>
  <c r="H127" i="1"/>
  <c r="AG126" i="1"/>
  <c r="AC126" i="1"/>
  <c r="I126" i="1"/>
  <c r="H126" i="1"/>
  <c r="AG125" i="1"/>
  <c r="AC125" i="1"/>
  <c r="I125" i="1"/>
  <c r="H125" i="1"/>
  <c r="AG124" i="1"/>
  <c r="AC124" i="1"/>
  <c r="I124" i="1"/>
  <c r="H124" i="1"/>
  <c r="AG123" i="1"/>
  <c r="AC123" i="1"/>
  <c r="I123" i="1"/>
  <c r="H123" i="1"/>
  <c r="AG122" i="1"/>
  <c r="AC122" i="1"/>
  <c r="I122" i="1"/>
  <c r="H122" i="1"/>
  <c r="AG121" i="1"/>
  <c r="AC121" i="1"/>
  <c r="I121" i="1"/>
  <c r="H121" i="1"/>
  <c r="AG120" i="1"/>
  <c r="AC120" i="1"/>
  <c r="I120" i="1"/>
  <c r="H120" i="1"/>
  <c r="AG119" i="1"/>
  <c r="AC119" i="1"/>
  <c r="I119" i="1"/>
  <c r="H119" i="1"/>
  <c r="AG118" i="1"/>
  <c r="AC118" i="1"/>
  <c r="I118" i="1"/>
  <c r="H118" i="1"/>
  <c r="AG117" i="1"/>
  <c r="AC117" i="1"/>
  <c r="I117" i="1"/>
  <c r="H117" i="1"/>
  <c r="AG116" i="1"/>
  <c r="AC116" i="1"/>
  <c r="I116" i="1"/>
  <c r="H116" i="1"/>
  <c r="AG115" i="1"/>
  <c r="AC115" i="1"/>
  <c r="I115" i="1"/>
  <c r="H115" i="1"/>
  <c r="AG114" i="1"/>
  <c r="AC114" i="1"/>
  <c r="I114" i="1"/>
  <c r="H114" i="1"/>
  <c r="AG113" i="1"/>
  <c r="AC113" i="1"/>
  <c r="I113" i="1"/>
  <c r="H113" i="1"/>
  <c r="AG112" i="1"/>
  <c r="AC112" i="1"/>
  <c r="I112" i="1"/>
  <c r="H112" i="1"/>
  <c r="AG111" i="1"/>
  <c r="AC111" i="1"/>
  <c r="I111" i="1"/>
  <c r="H111" i="1"/>
  <c r="AG110" i="1"/>
  <c r="AC110" i="1"/>
  <c r="I110" i="1"/>
  <c r="H110" i="1"/>
  <c r="AG109" i="1"/>
  <c r="AC109" i="1"/>
  <c r="I109" i="1"/>
  <c r="H109" i="1"/>
  <c r="AG108" i="1"/>
  <c r="AC108" i="1"/>
  <c r="I108" i="1"/>
  <c r="H108" i="1"/>
  <c r="AG107" i="1"/>
  <c r="AC107" i="1"/>
  <c r="I107" i="1"/>
  <c r="H107" i="1"/>
  <c r="AG106" i="1"/>
  <c r="AC106" i="1"/>
  <c r="I106" i="1"/>
  <c r="H106" i="1"/>
  <c r="AG105" i="1"/>
  <c r="AC105" i="1"/>
  <c r="I105" i="1"/>
  <c r="H105" i="1"/>
  <c r="AG104" i="1"/>
  <c r="AC104" i="1"/>
  <c r="I104" i="1"/>
  <c r="H104" i="1"/>
  <c r="AG103" i="1"/>
  <c r="AC103" i="1"/>
  <c r="I103" i="1"/>
  <c r="H103" i="1"/>
  <c r="AG102" i="1"/>
  <c r="AC102" i="1"/>
  <c r="I102" i="1"/>
  <c r="H102" i="1"/>
  <c r="AG101" i="1"/>
  <c r="AC101" i="1"/>
  <c r="I101" i="1"/>
  <c r="H101" i="1"/>
  <c r="AG100" i="1"/>
  <c r="AC100" i="1"/>
  <c r="I100" i="1"/>
  <c r="H100" i="1"/>
  <c r="AG99" i="1"/>
  <c r="AC99" i="1"/>
  <c r="I99" i="1"/>
  <c r="H99" i="1"/>
  <c r="AG98" i="1"/>
  <c r="AC98" i="1"/>
  <c r="I98" i="1"/>
  <c r="H98" i="1"/>
  <c r="AG97" i="1"/>
  <c r="AC97" i="1"/>
  <c r="I97" i="1"/>
  <c r="H97" i="1"/>
  <c r="AG96" i="1"/>
  <c r="AC96" i="1"/>
  <c r="I96" i="1"/>
  <c r="H96" i="1"/>
  <c r="AG95" i="1"/>
  <c r="AC95" i="1"/>
  <c r="I95" i="1"/>
  <c r="H95" i="1"/>
  <c r="AG94" i="1"/>
  <c r="AC94" i="1"/>
  <c r="I94" i="1"/>
  <c r="H94" i="1"/>
  <c r="AG93" i="1"/>
  <c r="AC93" i="1"/>
  <c r="I93" i="1"/>
  <c r="H93" i="1"/>
  <c r="AG92" i="1"/>
  <c r="AC92" i="1"/>
  <c r="I92" i="1"/>
  <c r="H92" i="1"/>
  <c r="AG91" i="1"/>
  <c r="AC91" i="1"/>
  <c r="I91" i="1"/>
  <c r="H91" i="1"/>
  <c r="AG90" i="1"/>
  <c r="AC90" i="1"/>
  <c r="I90" i="1"/>
  <c r="H90" i="1"/>
  <c r="AG89" i="1"/>
  <c r="AC89" i="1"/>
  <c r="I89" i="1"/>
  <c r="H89" i="1"/>
  <c r="AG88" i="1"/>
  <c r="AC88" i="1"/>
  <c r="I88" i="1"/>
  <c r="H88" i="1"/>
  <c r="AG87" i="1"/>
  <c r="AC87" i="1"/>
  <c r="I87" i="1"/>
  <c r="H87" i="1"/>
  <c r="AG86" i="1"/>
  <c r="AC86" i="1"/>
  <c r="I86" i="1"/>
  <c r="H86" i="1"/>
  <c r="AG85" i="1"/>
  <c r="AC85" i="1"/>
  <c r="I85" i="1"/>
  <c r="H85" i="1"/>
  <c r="AG84" i="1"/>
  <c r="AC84" i="1"/>
  <c r="I84" i="1"/>
  <c r="H84" i="1"/>
  <c r="AG83" i="1"/>
  <c r="AC83" i="1"/>
  <c r="I83" i="1"/>
  <c r="H83" i="1"/>
  <c r="AG82" i="1"/>
  <c r="AC82" i="1"/>
  <c r="I82" i="1"/>
  <c r="H82" i="1"/>
  <c r="AG81" i="1"/>
  <c r="AC81" i="1"/>
  <c r="I81" i="1"/>
  <c r="H81" i="1"/>
  <c r="AG80" i="1"/>
  <c r="AC80" i="1"/>
  <c r="I80" i="1"/>
  <c r="H80" i="1"/>
  <c r="AG79" i="1"/>
  <c r="AC79" i="1"/>
  <c r="I79" i="1"/>
  <c r="H79" i="1"/>
  <c r="AG78" i="1"/>
  <c r="AC78" i="1"/>
  <c r="I78" i="1"/>
  <c r="H78" i="1"/>
  <c r="AG77" i="1"/>
  <c r="AC77" i="1"/>
  <c r="I77" i="1"/>
  <c r="H77" i="1"/>
  <c r="AG76" i="1"/>
  <c r="AC76" i="1"/>
  <c r="I76" i="1"/>
  <c r="H76" i="1"/>
  <c r="AG75" i="1"/>
  <c r="AC75" i="1"/>
  <c r="I75" i="1"/>
  <c r="H75" i="1"/>
  <c r="AG74" i="1"/>
  <c r="AC74" i="1"/>
  <c r="I74" i="1"/>
  <c r="H74" i="1"/>
  <c r="AG73" i="1"/>
  <c r="AC73" i="1"/>
  <c r="I73" i="1"/>
  <c r="H73" i="1"/>
  <c r="AG72" i="1"/>
  <c r="AC72" i="1"/>
  <c r="I72" i="1"/>
  <c r="H72" i="1"/>
  <c r="AG71" i="1"/>
  <c r="AC71" i="1"/>
  <c r="I71" i="1"/>
  <c r="H71" i="1"/>
  <c r="AG70" i="1"/>
  <c r="AC70" i="1"/>
  <c r="I70" i="1"/>
  <c r="H70" i="1"/>
  <c r="AG69" i="1"/>
  <c r="AC69" i="1"/>
  <c r="I69" i="1"/>
  <c r="H69" i="1"/>
  <c r="AG68" i="1"/>
  <c r="AC68" i="1"/>
  <c r="I68" i="1"/>
  <c r="H68" i="1"/>
  <c r="AG67" i="1"/>
  <c r="AC67" i="1"/>
  <c r="I67" i="1"/>
  <c r="H67" i="1"/>
  <c r="AG66" i="1"/>
  <c r="AC66" i="1"/>
  <c r="I66" i="1"/>
  <c r="H66" i="1"/>
  <c r="AG65" i="1"/>
  <c r="AC65" i="1"/>
  <c r="I65" i="1"/>
  <c r="H65" i="1"/>
  <c r="AG64" i="1"/>
  <c r="AC64" i="1"/>
  <c r="I64" i="1"/>
  <c r="H64" i="1"/>
  <c r="AG63" i="1"/>
  <c r="AC63" i="1"/>
  <c r="I63" i="1"/>
  <c r="H63" i="1"/>
  <c r="AG62" i="1"/>
  <c r="AC62" i="1"/>
  <c r="I62" i="1"/>
  <c r="H62" i="1"/>
  <c r="AG61" i="1"/>
  <c r="AC61" i="1"/>
  <c r="I61" i="1"/>
  <c r="H61" i="1"/>
  <c r="AG60" i="1"/>
  <c r="AC60" i="1"/>
  <c r="I60" i="1"/>
  <c r="H60" i="1"/>
  <c r="AG59" i="1"/>
  <c r="AC59" i="1"/>
  <c r="I59" i="1"/>
  <c r="H59" i="1"/>
  <c r="AG58" i="1"/>
  <c r="AC58" i="1"/>
  <c r="I58" i="1"/>
  <c r="H58" i="1"/>
  <c r="AG57" i="1"/>
  <c r="AC57" i="1"/>
  <c r="I57" i="1"/>
  <c r="H57" i="1"/>
  <c r="AG56" i="1"/>
  <c r="AC56" i="1"/>
  <c r="I56" i="1"/>
  <c r="H56" i="1"/>
  <c r="AG55" i="1"/>
  <c r="AC55" i="1"/>
  <c r="I55" i="1"/>
  <c r="H55" i="1"/>
  <c r="AG54" i="1"/>
  <c r="AC54" i="1"/>
  <c r="I54" i="1"/>
  <c r="H54" i="1"/>
  <c r="AG53" i="1"/>
  <c r="AC53" i="1"/>
  <c r="I53" i="1"/>
  <c r="H53" i="1"/>
  <c r="AG52" i="1"/>
  <c r="AC52" i="1"/>
  <c r="I52" i="1"/>
  <c r="H52" i="1"/>
  <c r="AG51" i="1"/>
  <c r="AC51" i="1"/>
  <c r="I51" i="1"/>
  <c r="H51" i="1"/>
  <c r="AG50" i="1"/>
  <c r="AC50" i="1"/>
  <c r="I50" i="1"/>
  <c r="H50" i="1"/>
  <c r="AG49" i="1"/>
  <c r="AC49" i="1"/>
  <c r="I49" i="1"/>
  <c r="H49" i="1"/>
  <c r="AG48" i="1"/>
  <c r="AC48" i="1"/>
  <c r="I48" i="1"/>
  <c r="H48" i="1"/>
  <c r="AG47" i="1"/>
  <c r="AC47" i="1"/>
  <c r="I47" i="1"/>
  <c r="H47" i="1"/>
  <c r="AG46" i="1"/>
  <c r="AC46" i="1"/>
  <c r="I46" i="1"/>
  <c r="H46" i="1"/>
  <c r="AG45" i="1"/>
  <c r="AC45" i="1"/>
  <c r="I45" i="1"/>
  <c r="H45" i="1"/>
  <c r="AG44" i="1"/>
  <c r="AC44" i="1"/>
  <c r="I44" i="1"/>
  <c r="H44" i="1"/>
  <c r="AG43" i="1"/>
  <c r="AC43" i="1"/>
  <c r="I43" i="1"/>
  <c r="H43" i="1"/>
  <c r="AG42" i="1"/>
  <c r="AC42" i="1"/>
  <c r="I42" i="1"/>
  <c r="H42" i="1"/>
  <c r="AG41" i="1"/>
  <c r="AC41" i="1"/>
  <c r="I41" i="1"/>
  <c r="H41" i="1"/>
  <c r="AG40" i="1"/>
  <c r="AC40" i="1"/>
  <c r="I40" i="1"/>
  <c r="H40" i="1"/>
  <c r="AG39" i="1"/>
  <c r="AC39" i="1"/>
  <c r="I39" i="1"/>
  <c r="H39" i="1"/>
  <c r="AG38" i="1"/>
  <c r="AC38" i="1"/>
  <c r="I38" i="1"/>
  <c r="H38" i="1"/>
  <c r="AG37" i="1"/>
  <c r="AC37" i="1"/>
  <c r="I37" i="1"/>
  <c r="H37" i="1"/>
  <c r="AG36" i="1"/>
  <c r="AC36" i="1"/>
  <c r="I36" i="1"/>
  <c r="H36" i="1"/>
  <c r="AG35" i="1"/>
  <c r="AC35" i="1"/>
  <c r="I35" i="1"/>
  <c r="H35" i="1"/>
  <c r="AG34" i="1"/>
  <c r="AC34" i="1"/>
  <c r="I34" i="1"/>
  <c r="H34" i="1"/>
  <c r="AG33" i="1"/>
  <c r="AC33" i="1"/>
  <c r="I33" i="1"/>
  <c r="H33" i="1"/>
  <c r="AG32" i="1"/>
  <c r="AC32" i="1"/>
  <c r="I32" i="1"/>
  <c r="H32" i="1"/>
  <c r="AG31" i="1"/>
  <c r="AC31" i="1"/>
  <c r="I31" i="1"/>
  <c r="H31" i="1"/>
  <c r="AG30" i="1"/>
  <c r="AC30" i="1"/>
  <c r="I30" i="1"/>
  <c r="H30" i="1"/>
  <c r="AG29" i="1"/>
  <c r="AC29" i="1"/>
  <c r="I29" i="1"/>
  <c r="H29" i="1"/>
  <c r="AG28" i="1"/>
  <c r="AC28" i="1"/>
  <c r="I28" i="1"/>
  <c r="H28" i="1"/>
  <c r="AG27" i="1"/>
  <c r="AC27" i="1"/>
  <c r="I27" i="1"/>
  <c r="H27" i="1"/>
  <c r="AG26" i="1"/>
  <c r="AC26" i="1"/>
  <c r="I26" i="1"/>
  <c r="H26" i="1"/>
  <c r="AG25" i="1"/>
  <c r="AC25" i="1"/>
  <c r="I25" i="1"/>
  <c r="H25" i="1"/>
  <c r="AG24" i="1"/>
  <c r="AC24" i="1"/>
  <c r="I24" i="1"/>
  <c r="H24" i="1"/>
  <c r="AG23" i="1"/>
  <c r="AC23" i="1"/>
  <c r="I23" i="1"/>
  <c r="H23" i="1"/>
  <c r="AG22" i="1"/>
  <c r="AC22" i="1"/>
  <c r="I22" i="1"/>
  <c r="H22" i="1"/>
  <c r="AG21" i="1"/>
  <c r="AC21" i="1"/>
  <c r="I21" i="1"/>
  <c r="H21" i="1"/>
  <c r="AG20" i="1"/>
  <c r="AC20" i="1"/>
  <c r="I20" i="1"/>
  <c r="H20" i="1"/>
  <c r="AG19" i="1"/>
  <c r="AC19" i="1"/>
  <c r="I19" i="1"/>
  <c r="H19" i="1"/>
  <c r="AG18" i="1"/>
  <c r="AC18" i="1"/>
  <c r="I18" i="1"/>
  <c r="H18" i="1"/>
  <c r="AG17" i="1"/>
  <c r="AC17" i="1"/>
  <c r="I17" i="1"/>
  <c r="H17" i="1"/>
  <c r="AG16" i="1"/>
  <c r="AC16" i="1"/>
  <c r="I16" i="1"/>
  <c r="H16" i="1"/>
  <c r="AG15" i="1"/>
  <c r="AC15" i="1"/>
  <c r="I15" i="1"/>
  <c r="H15" i="1"/>
  <c r="AG14" i="1"/>
  <c r="AC14" i="1"/>
  <c r="I14" i="1"/>
  <c r="H14" i="1"/>
  <c r="AG13" i="1"/>
  <c r="AC13" i="1"/>
  <c r="I13" i="1"/>
  <c r="H13" i="1"/>
  <c r="AG12" i="1"/>
  <c r="AC12" i="1"/>
  <c r="I12" i="1"/>
  <c r="H12" i="1"/>
  <c r="AG11" i="1"/>
  <c r="AC11" i="1"/>
  <c r="I11" i="1"/>
  <c r="H11" i="1"/>
  <c r="AG10" i="1"/>
  <c r="AC10" i="1"/>
  <c r="I10" i="1"/>
  <c r="H10" i="1"/>
  <c r="AG9" i="1"/>
  <c r="AC9" i="1"/>
  <c r="I9" i="1"/>
  <c r="H9" i="1"/>
  <c r="AG8" i="1"/>
  <c r="AC8" i="1"/>
  <c r="I8" i="1"/>
  <c r="H8" i="1"/>
  <c r="AG7" i="1"/>
  <c r="AC7" i="1"/>
  <c r="I7" i="1"/>
  <c r="H7" i="1"/>
  <c r="AG6" i="1"/>
  <c r="AC6" i="1"/>
  <c r="I6" i="1"/>
  <c r="H6" i="1"/>
  <c r="AG5" i="1"/>
  <c r="AC5" i="1"/>
  <c r="I5" i="1"/>
  <c r="H5" i="1"/>
  <c r="AG4" i="1"/>
  <c r="AC4" i="1"/>
  <c r="I4" i="1"/>
  <c r="H4" i="1"/>
  <c r="AG3" i="1"/>
  <c r="AC3" i="1"/>
  <c r="I3" i="1"/>
  <c r="H3" i="1"/>
  <c r="AG2" i="1"/>
  <c r="AC2" i="1"/>
  <c r="I2" i="1"/>
  <c r="H2" i="1"/>
  <c r="A260" i="4"/>
  <c r="E4" i="5" l="1"/>
  <c r="B72" i="3"/>
  <c r="J8" i="3" s="1"/>
  <c r="B97" i="3"/>
  <c r="B91" i="3"/>
  <c r="B85" i="3"/>
  <c r="B79" i="3"/>
  <c r="B73" i="3"/>
  <c r="B68" i="3"/>
  <c r="B62" i="3"/>
  <c r="J7" i="3" s="1"/>
  <c r="B93" i="3"/>
  <c r="B98" i="3"/>
  <c r="B92" i="3"/>
  <c r="J10" i="3" s="1"/>
  <c r="B86" i="3"/>
  <c r="B100" i="3"/>
  <c r="B94" i="3"/>
  <c r="B82" i="3"/>
  <c r="J9" i="3" s="1"/>
  <c r="B101" i="3"/>
  <c r="B95" i="3"/>
  <c r="B64" i="3"/>
  <c r="B89" i="3"/>
  <c r="B83" i="3"/>
  <c r="B80" i="3"/>
  <c r="B74" i="3"/>
  <c r="B96" i="3"/>
  <c r="B90" i="3"/>
  <c r="B84" i="3"/>
  <c r="B78" i="3"/>
  <c r="L25" i="10"/>
  <c r="M25" i="10"/>
  <c r="N25" i="10"/>
  <c r="O25" i="10"/>
  <c r="P25" i="10"/>
  <c r="R25" i="10"/>
  <c r="S25" i="10"/>
  <c r="T25" i="10"/>
  <c r="U25" i="10"/>
  <c r="V25" i="10"/>
  <c r="S24" i="10"/>
  <c r="E25" i="10"/>
  <c r="F25" i="10"/>
  <c r="B302" i="3" l="1"/>
  <c r="B296" i="3"/>
  <c r="B290" i="3"/>
  <c r="B284" i="3"/>
  <c r="B278" i="3"/>
  <c r="B272" i="3"/>
  <c r="B266" i="3"/>
  <c r="B260" i="3"/>
  <c r="B254" i="3"/>
  <c r="B248" i="3"/>
  <c r="B242" i="3"/>
  <c r="B236" i="3"/>
  <c r="B230" i="3"/>
  <c r="B224" i="3"/>
  <c r="B218" i="3"/>
  <c r="B212" i="3"/>
  <c r="B206" i="3"/>
  <c r="B200" i="3"/>
  <c r="B194" i="3"/>
  <c r="B188" i="3"/>
  <c r="B182" i="3"/>
  <c r="B176" i="3"/>
  <c r="B170" i="3"/>
  <c r="B164" i="3"/>
  <c r="B158" i="3"/>
  <c r="B152" i="3"/>
  <c r="B146" i="3"/>
  <c r="B140" i="3"/>
  <c r="B134" i="3"/>
  <c r="B128" i="3"/>
  <c r="B122" i="3"/>
  <c r="B116" i="3"/>
  <c r="B110" i="3"/>
  <c r="B104" i="3"/>
  <c r="B291" i="3"/>
  <c r="B247" i="3"/>
  <c r="B222" i="3"/>
  <c r="B197" i="3"/>
  <c r="B172" i="3"/>
  <c r="B147" i="3"/>
  <c r="B103" i="3"/>
  <c r="B297" i="3"/>
  <c r="B253" i="3"/>
  <c r="B228" i="3"/>
  <c r="B203" i="3"/>
  <c r="B178" i="3"/>
  <c r="B153" i="3"/>
  <c r="B109" i="3"/>
  <c r="B259" i="3"/>
  <c r="B234" i="3"/>
  <c r="B209" i="3"/>
  <c r="B184" i="3"/>
  <c r="B159" i="3"/>
  <c r="B115" i="3"/>
  <c r="B265" i="3"/>
  <c r="B240" i="3"/>
  <c r="B215" i="3"/>
  <c r="B190" i="3"/>
  <c r="B165" i="3"/>
  <c r="B121" i="3"/>
  <c r="B271" i="3"/>
  <c r="B246" i="3"/>
  <c r="B221" i="3"/>
  <c r="B196" i="3"/>
  <c r="B171" i="3"/>
  <c r="B127" i="3"/>
  <c r="B102" i="3"/>
  <c r="J11" i="3" s="1"/>
  <c r="B277" i="3"/>
  <c r="B252" i="3"/>
  <c r="B227" i="3"/>
  <c r="B202" i="3"/>
  <c r="B177" i="3"/>
  <c r="B133" i="3"/>
  <c r="B108" i="3"/>
  <c r="B283" i="3"/>
  <c r="B258" i="3"/>
  <c r="B233" i="3"/>
  <c r="B208" i="3"/>
  <c r="B183" i="3"/>
  <c r="B139" i="3"/>
  <c r="B114" i="3"/>
  <c r="B289" i="3"/>
  <c r="B264" i="3"/>
  <c r="B239" i="3"/>
  <c r="B214" i="3"/>
  <c r="B189" i="3"/>
  <c r="B145" i="3"/>
  <c r="B120" i="3"/>
  <c r="B295" i="3"/>
  <c r="B270" i="3"/>
  <c r="B245" i="3"/>
  <c r="B220" i="3"/>
  <c r="B195" i="3"/>
  <c r="B151" i="3"/>
  <c r="B126" i="3"/>
  <c r="B301" i="3"/>
  <c r="B276" i="3"/>
  <c r="B251" i="3"/>
  <c r="B226" i="3"/>
  <c r="B201" i="3"/>
  <c r="B157" i="3"/>
  <c r="B132" i="3"/>
  <c r="B107" i="3"/>
  <c r="B282" i="3"/>
  <c r="B257" i="3"/>
  <c r="B232" i="3"/>
  <c r="B207" i="3"/>
  <c r="B163" i="3"/>
  <c r="B138" i="3"/>
  <c r="B113" i="3"/>
  <c r="B288" i="3"/>
  <c r="B263" i="3"/>
  <c r="B238" i="3"/>
  <c r="B213" i="3"/>
  <c r="B169" i="3"/>
  <c r="B144" i="3"/>
  <c r="B119" i="3"/>
  <c r="B294" i="3"/>
  <c r="B269" i="3"/>
  <c r="B244" i="3"/>
  <c r="B219" i="3"/>
  <c r="B175" i="3"/>
  <c r="B150" i="3"/>
  <c r="B125" i="3"/>
  <c r="B300" i="3"/>
  <c r="B275" i="3"/>
  <c r="B250" i="3"/>
  <c r="B225" i="3"/>
  <c r="B181" i="3"/>
  <c r="B156" i="3"/>
  <c r="B131" i="3"/>
  <c r="B106" i="3"/>
  <c r="B281" i="3"/>
  <c r="B256" i="3"/>
  <c r="B231" i="3"/>
  <c r="B187" i="3"/>
  <c r="B162" i="3"/>
  <c r="B137" i="3"/>
  <c r="B112" i="3"/>
  <c r="B287" i="3"/>
  <c r="B262" i="3"/>
  <c r="B237" i="3"/>
  <c r="B193" i="3"/>
  <c r="B168" i="3"/>
  <c r="B143" i="3"/>
  <c r="B118" i="3"/>
  <c r="B293" i="3"/>
  <c r="B268" i="3"/>
  <c r="B243" i="3"/>
  <c r="B199" i="3"/>
  <c r="B174" i="3"/>
  <c r="B149" i="3"/>
  <c r="B124" i="3"/>
  <c r="B299" i="3"/>
  <c r="B274" i="3"/>
  <c r="B249" i="3"/>
  <c r="B205" i="3"/>
  <c r="B180" i="3"/>
  <c r="B155" i="3"/>
  <c r="B130" i="3"/>
  <c r="B105" i="3"/>
  <c r="B280" i="3"/>
  <c r="B255" i="3"/>
  <c r="B211" i="3"/>
  <c r="B186" i="3"/>
  <c r="B161" i="3"/>
  <c r="B136" i="3"/>
  <c r="B111" i="3"/>
  <c r="B286" i="3"/>
  <c r="B261" i="3"/>
  <c r="B217" i="3"/>
  <c r="B192" i="3"/>
  <c r="B167" i="3"/>
  <c r="B142" i="3"/>
  <c r="B117" i="3"/>
  <c r="B292" i="3"/>
  <c r="B267" i="3"/>
  <c r="B223" i="3"/>
  <c r="B198" i="3"/>
  <c r="B173" i="3"/>
  <c r="B148" i="3"/>
  <c r="B123" i="3"/>
  <c r="B298" i="3"/>
  <c r="B273" i="3"/>
  <c r="B229" i="3"/>
  <c r="B204" i="3"/>
  <c r="B179" i="3"/>
  <c r="B154" i="3"/>
  <c r="B129" i="3"/>
  <c r="B279" i="3"/>
  <c r="B235" i="3"/>
  <c r="B210" i="3"/>
  <c r="B185" i="3"/>
  <c r="B160" i="3"/>
  <c r="B135" i="3"/>
  <c r="B285" i="3"/>
  <c r="B241" i="3"/>
  <c r="B216" i="3"/>
  <c r="B191" i="3"/>
  <c r="B166" i="3"/>
  <c r="B141" i="3"/>
  <c r="A67" i="8"/>
  <c r="B297" i="6"/>
  <c r="M31" i="2"/>
  <c r="M26" i="2"/>
  <c r="B94" i="6"/>
  <c r="U145" i="2"/>
  <c r="C69" i="2"/>
  <c r="A96" i="4"/>
  <c r="D226" i="8"/>
  <c r="U96" i="2"/>
  <c r="D126" i="8"/>
  <c r="I29" i="2"/>
  <c r="C158" i="2"/>
  <c r="B316" i="6"/>
  <c r="B317" i="6"/>
  <c r="O16" i="2"/>
  <c r="E32" i="2"/>
  <c r="A122" i="8"/>
  <c r="M137" i="2"/>
  <c r="D347" i="8"/>
  <c r="B387" i="6"/>
  <c r="B398" i="6"/>
  <c r="K119" i="2"/>
  <c r="A345" i="8"/>
  <c r="S68" i="2"/>
  <c r="A53" i="4"/>
  <c r="A160" i="4"/>
  <c r="S39" i="2"/>
  <c r="G60" i="2"/>
  <c r="A65" i="8"/>
  <c r="B311" i="6"/>
  <c r="A7" i="4"/>
  <c r="K108" i="2"/>
  <c r="E39" i="2"/>
  <c r="B150" i="6"/>
  <c r="M30" i="2"/>
  <c r="A113" i="4"/>
  <c r="D234" i="8"/>
  <c r="K21" i="2"/>
  <c r="I76" i="2"/>
  <c r="A62" i="8"/>
  <c r="D365" i="8"/>
  <c r="D355" i="8"/>
  <c r="C88" i="2"/>
  <c r="I86" i="2"/>
  <c r="B13" i="6"/>
  <c r="Q127" i="2"/>
  <c r="Q49" i="2"/>
  <c r="B288" i="6"/>
  <c r="M80" i="2"/>
  <c r="U20" i="2"/>
  <c r="A324" i="8"/>
  <c r="M56" i="2"/>
  <c r="O94" i="2"/>
  <c r="U133" i="2"/>
  <c r="I18" i="2"/>
  <c r="U6" i="2"/>
  <c r="A31" i="8"/>
  <c r="A143" i="4"/>
  <c r="A327" i="8"/>
  <c r="O69" i="2"/>
  <c r="D360" i="8"/>
  <c r="I153" i="2"/>
  <c r="K11" i="2"/>
  <c r="A2" i="8"/>
  <c r="U68" i="2"/>
  <c r="A39" i="4"/>
  <c r="O43" i="2"/>
  <c r="C70" i="2"/>
  <c r="D114" i="8"/>
  <c r="A186" i="4"/>
  <c r="A29" i="4"/>
  <c r="D185" i="8"/>
  <c r="B326" i="6"/>
  <c r="E49" i="2"/>
  <c r="A169" i="4"/>
  <c r="O123" i="2"/>
  <c r="B10" i="6"/>
  <c r="B113" i="6"/>
  <c r="B57" i="6"/>
  <c r="C81" i="2"/>
  <c r="M125" i="2"/>
  <c r="B213" i="6"/>
  <c r="A399" i="8"/>
  <c r="K141" i="2"/>
  <c r="A152" i="4"/>
  <c r="B220" i="6"/>
  <c r="B11" i="6"/>
  <c r="U70" i="2"/>
  <c r="C50" i="2"/>
  <c r="D216" i="8"/>
  <c r="U121" i="2"/>
  <c r="A263" i="8"/>
  <c r="K67" i="2"/>
  <c r="S28" i="2"/>
  <c r="U156" i="2"/>
  <c r="D391" i="8"/>
  <c r="I123" i="2"/>
  <c r="B272" i="6"/>
  <c r="D260" i="8"/>
  <c r="I133" i="2"/>
  <c r="B101" i="6"/>
  <c r="B427" i="6"/>
  <c r="D289" i="8"/>
  <c r="B142" i="6"/>
  <c r="A394" i="8"/>
  <c r="B436" i="6"/>
  <c r="O120" i="2"/>
  <c r="B148" i="6"/>
  <c r="Q44" i="2"/>
  <c r="G7" i="2"/>
  <c r="Q42" i="2"/>
  <c r="Q27" i="2"/>
  <c r="D248" i="8"/>
  <c r="I160" i="2"/>
  <c r="Q31" i="2"/>
  <c r="I90" i="2"/>
  <c r="D80" i="8"/>
  <c r="C133" i="2"/>
  <c r="A59" i="8"/>
  <c r="O86" i="2"/>
  <c r="A379" i="8"/>
  <c r="M100" i="2"/>
  <c r="E18" i="2"/>
  <c r="B371" i="6"/>
  <c r="O40" i="2"/>
  <c r="U5" i="2"/>
  <c r="A380" i="8"/>
  <c r="M25" i="2"/>
  <c r="B199" i="6"/>
  <c r="D319" i="8"/>
  <c r="U79" i="2"/>
  <c r="A104" i="4"/>
  <c r="B218" i="6"/>
  <c r="K124" i="2"/>
  <c r="A232" i="4"/>
  <c r="U127" i="2"/>
  <c r="A112" i="4"/>
  <c r="E119" i="2"/>
  <c r="G107" i="2"/>
  <c r="D146" i="8"/>
  <c r="M70" i="2"/>
  <c r="D152" i="8"/>
  <c r="I87" i="2"/>
  <c r="A154" i="8"/>
  <c r="D206" i="8"/>
  <c r="K28" i="2"/>
  <c r="D282" i="8"/>
  <c r="M129" i="2"/>
  <c r="A26" i="8"/>
  <c r="A257" i="4"/>
  <c r="B333" i="6"/>
  <c r="K97" i="2"/>
  <c r="I114" i="2"/>
  <c r="A161" i="4"/>
  <c r="D382" i="8"/>
  <c r="I58" i="2"/>
  <c r="G147" i="2"/>
  <c r="A110" i="8"/>
  <c r="M140" i="2"/>
  <c r="G122" i="2"/>
  <c r="A393" i="8"/>
  <c r="B292" i="6"/>
  <c r="I140" i="2"/>
  <c r="A15" i="4"/>
  <c r="D200" i="8"/>
  <c r="Q3" i="2"/>
  <c r="I57" i="2"/>
  <c r="B388" i="6"/>
  <c r="C105" i="2"/>
  <c r="C100" i="2"/>
  <c r="I137" i="2"/>
  <c r="U152" i="2"/>
  <c r="D371" i="8"/>
  <c r="U135" i="2"/>
  <c r="A49" i="4"/>
  <c r="C78" i="2"/>
  <c r="B175" i="6"/>
  <c r="D160" i="8"/>
  <c r="C144" i="2"/>
  <c r="D217" i="8"/>
  <c r="G59" i="2"/>
  <c r="A146" i="4"/>
  <c r="D194" i="8"/>
  <c r="D349" i="8"/>
  <c r="A166" i="8"/>
  <c r="M35" i="2"/>
  <c r="B165" i="6"/>
  <c r="B344" i="6"/>
  <c r="U59" i="2"/>
  <c r="S7" i="2"/>
  <c r="G143" i="2"/>
  <c r="G38" i="2"/>
  <c r="K113" i="2"/>
  <c r="C37" i="2"/>
  <c r="A264" i="8"/>
  <c r="A46" i="4"/>
  <c r="G13" i="2"/>
  <c r="D106" i="8"/>
  <c r="A170" i="4"/>
  <c r="S58" i="2"/>
  <c r="B52" i="6"/>
  <c r="B123" i="6"/>
  <c r="A190" i="8"/>
  <c r="E109" i="2"/>
  <c r="B85" i="6"/>
  <c r="Q111" i="2"/>
  <c r="S79" i="2"/>
  <c r="B328" i="6"/>
  <c r="I85" i="2"/>
  <c r="C103" i="2"/>
  <c r="S126" i="2"/>
  <c r="I66" i="2"/>
  <c r="D208" i="8"/>
  <c r="Q143" i="2"/>
  <c r="B446" i="6"/>
  <c r="A341" i="8"/>
  <c r="A27" i="4"/>
  <c r="C60" i="2"/>
  <c r="K18" i="2"/>
  <c r="U44" i="2"/>
  <c r="M87" i="2"/>
  <c r="U113" i="2"/>
  <c r="B53" i="6"/>
  <c r="S147" i="2"/>
  <c r="A9" i="8"/>
  <c r="A157" i="4"/>
  <c r="G23" i="2"/>
  <c r="B156" i="6"/>
  <c r="A334" i="8"/>
  <c r="I128" i="2"/>
  <c r="E30" i="2"/>
  <c r="A141" i="4"/>
  <c r="S145" i="2"/>
  <c r="O6" i="2"/>
  <c r="U130" i="2"/>
  <c r="E82" i="2"/>
  <c r="M94" i="2"/>
  <c r="B167" i="6"/>
  <c r="E79" i="2"/>
  <c r="M150" i="2"/>
  <c r="D375" i="8"/>
  <c r="D284" i="8"/>
  <c r="U42" i="2"/>
  <c r="M155" i="2"/>
  <c r="S113" i="2"/>
  <c r="A36" i="8"/>
  <c r="B41" i="6"/>
  <c r="U94" i="2"/>
  <c r="D107" i="8"/>
  <c r="S89" i="2"/>
  <c r="A351" i="8"/>
  <c r="A140" i="8"/>
  <c r="B391" i="6"/>
  <c r="U111" i="2"/>
  <c r="D170" i="8"/>
  <c r="A57" i="4"/>
  <c r="A165" i="4"/>
  <c r="B407" i="6"/>
  <c r="A75" i="4"/>
  <c r="A200" i="4"/>
  <c r="M151" i="2"/>
  <c r="B58" i="6"/>
  <c r="U103" i="2"/>
  <c r="D322" i="8"/>
  <c r="A395" i="8"/>
  <c r="U117" i="2"/>
  <c r="K145" i="2"/>
  <c r="Q55" i="2"/>
  <c r="I116" i="2"/>
  <c r="S56" i="2"/>
  <c r="G84" i="2"/>
  <c r="B196" i="6"/>
  <c r="G19" i="2"/>
  <c r="C73" i="2"/>
  <c r="G41" i="2"/>
  <c r="B278" i="6"/>
  <c r="B22" i="6"/>
  <c r="I105" i="2"/>
  <c r="B110" i="6"/>
  <c r="S160" i="2"/>
  <c r="A16" i="4"/>
  <c r="A5" i="8"/>
  <c r="C2" i="2"/>
  <c r="D36" i="8"/>
  <c r="G40" i="2"/>
  <c r="O39" i="2"/>
  <c r="B396" i="6"/>
  <c r="D287" i="8"/>
  <c r="I118" i="2"/>
  <c r="G111" i="2"/>
  <c r="S26" i="2"/>
  <c r="A384" i="8"/>
  <c r="K135" i="2"/>
  <c r="A300" i="8"/>
  <c r="I121" i="2"/>
  <c r="A299" i="8"/>
  <c r="B130" i="6"/>
  <c r="A73" i="4"/>
  <c r="B171" i="6"/>
  <c r="M20" i="2"/>
  <c r="I17" i="2"/>
  <c r="A147" i="8"/>
  <c r="B359" i="6"/>
  <c r="B347" i="6"/>
  <c r="K15" i="2"/>
  <c r="C106" i="2"/>
  <c r="K66" i="2"/>
  <c r="D19" i="8"/>
  <c r="U89" i="2"/>
  <c r="I159" i="2"/>
  <c r="A373" i="8"/>
  <c r="B2" i="6"/>
  <c r="B4" i="6"/>
  <c r="Q62" i="2"/>
  <c r="C47" i="2"/>
  <c r="A321" i="8"/>
  <c r="C134" i="2"/>
  <c r="K45" i="2"/>
  <c r="U101" i="2"/>
  <c r="E25" i="2"/>
  <c r="B31" i="6"/>
  <c r="Q86" i="2"/>
  <c r="B86" i="6"/>
  <c r="B247" i="6"/>
  <c r="A235" i="4"/>
  <c r="B62" i="6"/>
  <c r="I138" i="2"/>
  <c r="G35" i="2"/>
  <c r="M68" i="2"/>
  <c r="B308" i="6"/>
  <c r="M15" i="2"/>
  <c r="B109" i="6"/>
  <c r="K109" i="2"/>
  <c r="Q58" i="2"/>
  <c r="O78" i="2"/>
  <c r="U64" i="2"/>
  <c r="B401" i="6"/>
  <c r="O114" i="2"/>
  <c r="D207" i="8"/>
  <c r="A126" i="4"/>
  <c r="D48" i="8"/>
  <c r="Q61" i="2"/>
  <c r="K39" i="2"/>
  <c r="B207" i="6"/>
  <c r="A121" i="8"/>
  <c r="E156" i="2"/>
  <c r="B440" i="6"/>
  <c r="Q120" i="2"/>
  <c r="B63" i="6"/>
  <c r="S20" i="2"/>
  <c r="S98" i="2"/>
  <c r="A83" i="4"/>
  <c r="M18" i="2"/>
  <c r="K136" i="2"/>
  <c r="A200" i="8"/>
  <c r="C33" i="2"/>
  <c r="G148" i="2"/>
  <c r="B168" i="6"/>
  <c r="G48" i="2"/>
  <c r="S97" i="2"/>
  <c r="D274" i="8"/>
  <c r="I39" i="2"/>
  <c r="A21" i="8"/>
  <c r="D119" i="8"/>
  <c r="Q138" i="2"/>
  <c r="U46" i="2"/>
  <c r="D261" i="8"/>
  <c r="B405" i="6"/>
  <c r="G96" i="2"/>
  <c r="M103" i="2"/>
  <c r="Q107" i="2"/>
  <c r="A308" i="8"/>
  <c r="S110" i="2"/>
  <c r="K35" i="2"/>
  <c r="D304" i="8"/>
  <c r="A203" i="4"/>
  <c r="E3" i="2"/>
  <c r="D343" i="8"/>
  <c r="D249" i="8"/>
  <c r="B191" i="6"/>
  <c r="S10" i="2"/>
  <c r="Q51" i="2"/>
  <c r="G53" i="2"/>
  <c r="D295" i="8"/>
  <c r="E58" i="2"/>
  <c r="S135" i="2"/>
  <c r="B349" i="6"/>
  <c r="C139" i="2"/>
  <c r="O85" i="2"/>
  <c r="A117" i="8"/>
  <c r="G47" i="2"/>
  <c r="B339" i="6"/>
  <c r="O52" i="2"/>
  <c r="A168" i="8"/>
  <c r="C131" i="2"/>
  <c r="K55" i="2"/>
  <c r="A58" i="4"/>
  <c r="U43" i="2"/>
  <c r="I107" i="2"/>
  <c r="U97" i="2"/>
  <c r="O84" i="2"/>
  <c r="S92" i="2"/>
  <c r="K111" i="2"/>
  <c r="A28" i="4"/>
  <c r="I134" i="2"/>
  <c r="Q102" i="2"/>
  <c r="S77" i="2"/>
  <c r="S27" i="2"/>
  <c r="S131" i="2"/>
  <c r="A174" i="4"/>
  <c r="B154" i="6"/>
  <c r="A335" i="8"/>
  <c r="E147" i="2"/>
  <c r="Q124" i="2"/>
  <c r="U29" i="2"/>
  <c r="G8" i="2"/>
  <c r="G128" i="2"/>
  <c r="E17" i="2"/>
  <c r="Q141" i="2"/>
  <c r="K156" i="2"/>
  <c r="S122" i="2"/>
  <c r="S119" i="2"/>
  <c r="A219" i="4"/>
  <c r="C17" i="2"/>
  <c r="B437" i="6"/>
  <c r="A129" i="4"/>
  <c r="D68" i="8"/>
  <c r="A146" i="8"/>
  <c r="U48" i="2"/>
  <c r="O127" i="2"/>
  <c r="B224" i="6"/>
  <c r="O27" i="2"/>
  <c r="G132" i="2"/>
  <c r="K10" i="2"/>
  <c r="E157" i="2"/>
  <c r="A48" i="8"/>
  <c r="S118" i="2"/>
  <c r="U16" i="2"/>
  <c r="B246" i="6"/>
  <c r="O36" i="2"/>
  <c r="K91" i="2"/>
  <c r="O134" i="2"/>
  <c r="E57" i="2"/>
  <c r="M154" i="2"/>
  <c r="A142" i="8"/>
  <c r="G151" i="2"/>
  <c r="B260" i="6"/>
  <c r="D395" i="8"/>
  <c r="D283" i="8"/>
  <c r="A41" i="4"/>
  <c r="S155" i="2"/>
  <c r="I48" i="2"/>
  <c r="U53" i="2"/>
  <c r="A242" i="4"/>
  <c r="G17" i="2"/>
  <c r="D97" i="8"/>
  <c r="S11" i="2"/>
  <c r="E71" i="2"/>
  <c r="D84" i="8"/>
  <c r="B334" i="6"/>
  <c r="G64" i="2"/>
  <c r="B88" i="6"/>
  <c r="M69" i="2"/>
  <c r="S138" i="2"/>
  <c r="G138" i="2"/>
  <c r="K20" i="2"/>
  <c r="U30" i="2"/>
  <c r="D265" i="8"/>
  <c r="G92" i="2"/>
  <c r="E56" i="2"/>
  <c r="K128" i="2"/>
  <c r="A6" i="8"/>
  <c r="B341" i="6"/>
  <c r="A151" i="4"/>
  <c r="D335" i="8"/>
  <c r="S37" i="2"/>
  <c r="D359" i="8"/>
  <c r="G100" i="2"/>
  <c r="D58" i="8"/>
  <c r="O57" i="2"/>
  <c r="G116" i="2"/>
  <c r="M160" i="2"/>
  <c r="M109" i="2"/>
  <c r="A90" i="4"/>
  <c r="G32" i="2"/>
  <c r="D181" i="8"/>
  <c r="U122" i="2"/>
  <c r="A353" i="8"/>
  <c r="C132" i="2"/>
  <c r="D325" i="8"/>
  <c r="O45" i="2"/>
  <c r="A63" i="8"/>
  <c r="D130" i="8"/>
  <c r="A106" i="4"/>
  <c r="U77" i="2"/>
  <c r="A85" i="8"/>
  <c r="Q4" i="2"/>
  <c r="A209" i="4"/>
  <c r="A26" i="4"/>
  <c r="C107" i="2"/>
  <c r="E124" i="2"/>
  <c r="I73" i="2"/>
  <c r="B403" i="6"/>
  <c r="Q82" i="2"/>
  <c r="G119" i="2"/>
  <c r="E125" i="2"/>
  <c r="B324" i="6"/>
  <c r="D193" i="8"/>
  <c r="I117" i="2"/>
  <c r="S5" i="2"/>
  <c r="K158" i="2"/>
  <c r="A13" i="8"/>
  <c r="B439" i="6"/>
  <c r="E155" i="2"/>
  <c r="E138" i="2"/>
  <c r="D221" i="8"/>
  <c r="B95" i="6"/>
  <c r="G103" i="2"/>
  <c r="A247" i="8"/>
  <c r="G58" i="2"/>
  <c r="D362" i="8"/>
  <c r="K62" i="2"/>
  <c r="M116" i="2"/>
  <c r="C61" i="2"/>
  <c r="S62" i="2"/>
  <c r="D46" i="8"/>
  <c r="A69" i="4"/>
  <c r="I15" i="2"/>
  <c r="E86" i="2"/>
  <c r="A236" i="4"/>
  <c r="K99" i="2"/>
  <c r="B107" i="6"/>
  <c r="A254" i="4"/>
  <c r="B72" i="6"/>
  <c r="E95" i="2"/>
  <c r="C75" i="2"/>
  <c r="I129" i="2"/>
  <c r="D246" i="8"/>
  <c r="O34" i="2"/>
  <c r="B354" i="6"/>
  <c r="A180" i="4"/>
  <c r="E53" i="2"/>
  <c r="Q30" i="2"/>
  <c r="C48" i="2"/>
  <c r="U123" i="2"/>
  <c r="M48" i="2"/>
  <c r="D33" i="8"/>
  <c r="A18" i="4"/>
  <c r="O98" i="2"/>
  <c r="K129" i="2"/>
  <c r="G31" i="2"/>
  <c r="A27" i="8"/>
  <c r="C49" i="2"/>
  <c r="A252" i="8"/>
  <c r="C151" i="2"/>
  <c r="B417" i="6"/>
  <c r="B295" i="6"/>
  <c r="A32" i="8"/>
  <c r="G109" i="2"/>
  <c r="I80" i="2"/>
  <c r="S91" i="2"/>
  <c r="U128" i="2"/>
  <c r="Q109" i="2"/>
  <c r="B161" i="6"/>
  <c r="A108" i="4"/>
  <c r="O55" i="2"/>
  <c r="A189" i="4"/>
  <c r="B121" i="6"/>
  <c r="A258" i="4"/>
  <c r="B18" i="6"/>
  <c r="Q64" i="2"/>
  <c r="G104" i="2"/>
  <c r="D380" i="8"/>
  <c r="U18" i="2"/>
  <c r="A167" i="4"/>
  <c r="A301" i="8"/>
  <c r="E108" i="2"/>
  <c r="Q149" i="2"/>
  <c r="U74" i="2"/>
  <c r="D199" i="8"/>
  <c r="C32" i="2"/>
  <c r="D5" i="8"/>
  <c r="B360" i="6"/>
  <c r="A153" i="4"/>
  <c r="Q74" i="2"/>
  <c r="A98" i="8"/>
  <c r="Q77" i="2"/>
  <c r="K75" i="2"/>
  <c r="S41" i="2"/>
  <c r="D247" i="8"/>
  <c r="A270" i="8"/>
  <c r="B312" i="6"/>
  <c r="A44" i="8"/>
  <c r="A358" i="8"/>
  <c r="E27" i="2"/>
  <c r="B383" i="6"/>
  <c r="D21" i="8"/>
  <c r="D44" i="8"/>
  <c r="K4" i="2"/>
  <c r="I51" i="2"/>
  <c r="S53" i="2"/>
  <c r="A24" i="8"/>
  <c r="K106" i="2"/>
  <c r="D279" i="8"/>
  <c r="A67" i="4"/>
  <c r="S54" i="2"/>
  <c r="B329" i="6"/>
  <c r="U150" i="2"/>
  <c r="A78" i="4"/>
  <c r="O140" i="2"/>
  <c r="D188" i="8"/>
  <c r="A171" i="8"/>
  <c r="O17" i="2"/>
  <c r="A183" i="8"/>
  <c r="A10" i="8"/>
  <c r="B73" i="6"/>
  <c r="K37" i="2"/>
  <c r="E68" i="2"/>
  <c r="D305" i="8"/>
  <c r="G88" i="2"/>
  <c r="U118" i="2"/>
  <c r="A352" i="8"/>
  <c r="M16" i="2"/>
  <c r="Q15" i="2"/>
  <c r="I23" i="2"/>
  <c r="A369" i="8"/>
  <c r="A184" i="8"/>
  <c r="M88" i="2"/>
  <c r="I40" i="2"/>
  <c r="D22" i="8"/>
  <c r="E110" i="2"/>
  <c r="A211" i="4"/>
  <c r="C140" i="2"/>
  <c r="A168" i="4"/>
  <c r="I79" i="2"/>
  <c r="G89" i="2"/>
  <c r="K107" i="2"/>
  <c r="E35" i="2"/>
  <c r="I64" i="2"/>
  <c r="U84" i="2"/>
  <c r="D93" i="8"/>
  <c r="E60" i="2"/>
  <c r="B77" i="6"/>
  <c r="G156" i="2"/>
  <c r="B173" i="6"/>
  <c r="A137" i="8"/>
  <c r="A244" i="4"/>
  <c r="U154" i="2"/>
  <c r="G61" i="2"/>
  <c r="C62" i="2"/>
  <c r="C53" i="2"/>
  <c r="B182" i="6"/>
  <c r="S16" i="2"/>
  <c r="E19" i="2"/>
  <c r="E130" i="2"/>
  <c r="O149" i="2"/>
  <c r="G121" i="2"/>
  <c r="D8" i="8"/>
  <c r="A398" i="8"/>
  <c r="Q100" i="2"/>
  <c r="G9" i="2"/>
  <c r="A7" i="8"/>
  <c r="U131" i="2"/>
  <c r="S137" i="2"/>
  <c r="B146" i="6"/>
  <c r="D53" i="8"/>
  <c r="B145" i="6"/>
  <c r="G28" i="2"/>
  <c r="B248" i="6"/>
  <c r="D280" i="8"/>
  <c r="K8" i="2"/>
  <c r="G153" i="2"/>
  <c r="A122" i="4"/>
  <c r="M148" i="2"/>
  <c r="U92" i="2"/>
  <c r="C110" i="2"/>
  <c r="C122" i="2"/>
  <c r="G29" i="2"/>
  <c r="D389" i="8"/>
  <c r="B79" i="6"/>
  <c r="A382" i="8"/>
  <c r="A87" i="4"/>
  <c r="A57" i="8"/>
  <c r="A227" i="4"/>
  <c r="S74" i="2"/>
  <c r="K110" i="2"/>
  <c r="Q96" i="2"/>
  <c r="S80" i="2"/>
  <c r="B243" i="6"/>
  <c r="M11" i="2"/>
  <c r="A35" i="8"/>
  <c r="A266" i="8"/>
  <c r="E159" i="2"/>
  <c r="I81" i="2"/>
  <c r="A173" i="4"/>
  <c r="B47" i="6"/>
  <c r="A376" i="8"/>
  <c r="O50" i="2"/>
  <c r="A72" i="4"/>
  <c r="D363" i="8"/>
  <c r="A172" i="4"/>
  <c r="S108" i="2"/>
  <c r="D267" i="8"/>
  <c r="B259" i="6"/>
  <c r="A244" i="8"/>
  <c r="A82" i="8"/>
  <c r="I135" i="2"/>
  <c r="C117" i="2"/>
  <c r="K101" i="2"/>
  <c r="A354" i="8"/>
  <c r="A104" i="8"/>
  <c r="A181" i="4"/>
  <c r="A91" i="4"/>
  <c r="Q140" i="2"/>
  <c r="D318" i="8"/>
  <c r="D303" i="8"/>
  <c r="D38" i="8"/>
  <c r="I14" i="2"/>
  <c r="B313" i="6"/>
  <c r="G152" i="2"/>
  <c r="D17" i="8"/>
  <c r="S84" i="2"/>
  <c r="I67" i="2"/>
  <c r="D273" i="8"/>
  <c r="K27" i="2"/>
  <c r="D384" i="8"/>
  <c r="I113" i="2"/>
  <c r="A298" i="8"/>
  <c r="C141" i="2"/>
  <c r="B132" i="6"/>
  <c r="M64" i="2"/>
  <c r="A164" i="4"/>
  <c r="S67" i="2"/>
  <c r="C90" i="2"/>
  <c r="O48" i="2"/>
  <c r="G118" i="2"/>
  <c r="B103" i="6"/>
  <c r="A185" i="4"/>
  <c r="D346" i="8"/>
  <c r="M133" i="2"/>
  <c r="A177" i="4"/>
  <c r="K102" i="2"/>
  <c r="A30" i="8"/>
  <c r="G15" i="2"/>
  <c r="Q25" i="2"/>
  <c r="U57" i="2"/>
  <c r="D141" i="8"/>
  <c r="A149" i="8"/>
  <c r="A145" i="4"/>
  <c r="O41" i="2"/>
  <c r="B273" i="6"/>
  <c r="E16" i="2"/>
  <c r="I41" i="2"/>
  <c r="C150" i="2"/>
  <c r="O122" i="2"/>
  <c r="D157" i="8"/>
  <c r="D116" i="8"/>
  <c r="B373" i="6"/>
  <c r="U67" i="2"/>
  <c r="E160" i="2"/>
  <c r="D139" i="8"/>
  <c r="B40" i="6"/>
  <c r="K147" i="2"/>
  <c r="K117" i="2"/>
  <c r="B242" i="6"/>
  <c r="K79" i="2"/>
  <c r="G68" i="2"/>
  <c r="C52" i="2"/>
  <c r="B425" i="6"/>
  <c r="I146" i="2"/>
  <c r="A233" i="8"/>
  <c r="S13" i="2"/>
  <c r="A74" i="4"/>
  <c r="D373" i="8"/>
  <c r="B194" i="6"/>
  <c r="D227" i="8"/>
  <c r="D190" i="8"/>
  <c r="E38" i="2"/>
  <c r="C6" i="2"/>
  <c r="A240" i="8"/>
  <c r="A294" i="8"/>
  <c r="B251" i="6"/>
  <c r="D41" i="8"/>
  <c r="B393" i="6"/>
  <c r="A381" i="8"/>
  <c r="B227" i="6"/>
  <c r="A220" i="8"/>
  <c r="D231" i="8"/>
  <c r="E24" i="2"/>
  <c r="E23" i="2"/>
  <c r="B266" i="6"/>
  <c r="O22" i="2"/>
  <c r="D372" i="8"/>
  <c r="B144" i="6"/>
  <c r="A212" i="8"/>
  <c r="Q78" i="2"/>
  <c r="K26" i="2"/>
  <c r="A295" i="8"/>
  <c r="D237" i="8"/>
  <c r="U109" i="2"/>
  <c r="A251" i="8"/>
  <c r="I63" i="2"/>
  <c r="E97" i="2"/>
  <c r="A39" i="8"/>
  <c r="D340" i="8"/>
  <c r="B49" i="6"/>
  <c r="A356" i="8"/>
  <c r="M72" i="2"/>
  <c r="B65" i="6"/>
  <c r="A123" i="4"/>
  <c r="O53" i="2"/>
  <c r="U112" i="2"/>
  <c r="B55" i="6"/>
  <c r="A306" i="8"/>
  <c r="B3" i="6"/>
  <c r="O12" i="2"/>
  <c r="B404" i="6"/>
  <c r="S140" i="2"/>
  <c r="I110" i="2"/>
  <c r="Q106" i="2"/>
  <c r="C80" i="2"/>
  <c r="O59" i="2"/>
  <c r="D91" i="8"/>
  <c r="A237" i="4"/>
  <c r="A256" i="8"/>
  <c r="U47" i="2"/>
  <c r="A390" i="8"/>
  <c r="S114" i="2"/>
  <c r="C22" i="2"/>
  <c r="D236" i="8"/>
  <c r="M51" i="2"/>
  <c r="A275" i="8"/>
  <c r="D158" i="8"/>
  <c r="M143" i="2"/>
  <c r="A221" i="8"/>
  <c r="D222" i="8"/>
  <c r="A249" i="8"/>
  <c r="A315" i="8"/>
  <c r="D59" i="8"/>
  <c r="B322" i="6"/>
  <c r="C135" i="2"/>
  <c r="I91" i="2"/>
  <c r="A71" i="8"/>
  <c r="D323" i="8"/>
  <c r="B137" i="6"/>
  <c r="D383" i="8"/>
  <c r="A135" i="8"/>
  <c r="C51" i="2"/>
  <c r="B179" i="6"/>
  <c r="Q19" i="2"/>
  <c r="M71" i="2"/>
  <c r="B127" i="6"/>
  <c r="B293" i="6"/>
  <c r="U62" i="2"/>
  <c r="A208" i="4"/>
  <c r="B314" i="6"/>
  <c r="A337" i="8"/>
  <c r="M96" i="2"/>
  <c r="O81" i="2"/>
  <c r="A33" i="8"/>
  <c r="B283" i="6"/>
  <c r="C64" i="2"/>
  <c r="U21" i="2"/>
  <c r="A182" i="8"/>
  <c r="E72" i="2"/>
  <c r="G45" i="2"/>
  <c r="C152" i="2"/>
  <c r="A304" i="8"/>
  <c r="B262" i="6"/>
  <c r="S109" i="2"/>
  <c r="A139" i="8"/>
  <c r="U102" i="2"/>
  <c r="B160" i="6"/>
  <c r="K78" i="2"/>
  <c r="K137" i="2"/>
  <c r="M98" i="2"/>
  <c r="A120" i="8"/>
  <c r="M2" i="2"/>
  <c r="D197" i="8"/>
  <c r="A349" i="8"/>
  <c r="A92" i="8"/>
  <c r="D166" i="8"/>
  <c r="A111" i="4"/>
  <c r="A259" i="8"/>
  <c r="B257" i="6"/>
  <c r="K16" i="2"/>
  <c r="O71" i="2"/>
  <c r="A252" i="4"/>
  <c r="A348" i="8"/>
  <c r="B128" i="6"/>
  <c r="G16" i="2"/>
  <c r="B370" i="6"/>
  <c r="M73" i="2"/>
  <c r="B115" i="6"/>
  <c r="I145" i="2"/>
  <c r="Q115" i="2"/>
  <c r="M46" i="2"/>
  <c r="D3" i="8"/>
  <c r="M47" i="2"/>
  <c r="G158" i="2"/>
  <c r="Q139" i="2"/>
  <c r="U129" i="2"/>
  <c r="D195" i="8"/>
  <c r="B35" i="6"/>
  <c r="A81" i="4"/>
  <c r="B416" i="6"/>
  <c r="U19" i="2"/>
  <c r="S70" i="2"/>
  <c r="A174" i="8"/>
  <c r="U61" i="2"/>
  <c r="A331" i="8"/>
  <c r="K47" i="2"/>
  <c r="E47" i="2"/>
  <c r="B75" i="6"/>
  <c r="A328" i="8"/>
  <c r="D95" i="8"/>
  <c r="A256" i="4"/>
  <c r="M107" i="2"/>
  <c r="D67" i="8"/>
  <c r="K12" i="2"/>
  <c r="I82" i="2"/>
  <c r="O64" i="2"/>
  <c r="G145" i="2"/>
  <c r="I84" i="2"/>
  <c r="C15" i="2"/>
  <c r="U35" i="2"/>
  <c r="E59" i="2"/>
  <c r="A374" i="8"/>
  <c r="G73" i="2"/>
  <c r="D105" i="8"/>
  <c r="A323" i="8"/>
  <c r="O92" i="2"/>
  <c r="O19" i="2"/>
  <c r="D162" i="8"/>
  <c r="Q114" i="2"/>
  <c r="A215" i="8"/>
  <c r="A24" i="4"/>
  <c r="I156" i="2"/>
  <c r="K81" i="2"/>
  <c r="G129" i="2"/>
  <c r="Q110" i="2"/>
  <c r="D144" i="8"/>
  <c r="U87" i="2"/>
  <c r="C129" i="2"/>
  <c r="A362" i="8"/>
  <c r="D115" i="8"/>
  <c r="S66" i="2"/>
  <c r="C121" i="2"/>
  <c r="C142" i="2"/>
  <c r="B377" i="6"/>
  <c r="B5" i="6"/>
  <c r="D245" i="8"/>
  <c r="B68" i="6"/>
  <c r="A287" i="8"/>
  <c r="I132" i="2"/>
  <c r="C27" i="2"/>
  <c r="C16" i="2"/>
  <c r="K151" i="2"/>
  <c r="S115" i="2"/>
  <c r="A131" i="4"/>
  <c r="I92" i="2"/>
  <c r="D120" i="8"/>
  <c r="A343" i="8"/>
  <c r="A105" i="4"/>
  <c r="A202" i="4"/>
  <c r="Q59" i="2"/>
  <c r="E111" i="2"/>
  <c r="B291" i="6"/>
  <c r="B198" i="6"/>
  <c r="I104" i="2"/>
  <c r="M61" i="2"/>
  <c r="B45" i="6"/>
  <c r="A160" i="8"/>
  <c r="B141" i="6"/>
  <c r="A159" i="8"/>
  <c r="A246" i="4"/>
  <c r="Q134" i="2"/>
  <c r="A173" i="8"/>
  <c r="U138" i="2"/>
  <c r="M41" i="2"/>
  <c r="A132" i="4"/>
  <c r="D328" i="8"/>
  <c r="A121" i="4"/>
  <c r="K87" i="2"/>
  <c r="U110" i="2"/>
  <c r="E84" i="2"/>
  <c r="K133" i="2"/>
  <c r="B302" i="6"/>
  <c r="M63" i="2"/>
  <c r="E36" i="2"/>
  <c r="D219" i="8"/>
  <c r="A61" i="8"/>
  <c r="D314" i="8"/>
  <c r="K38" i="2"/>
  <c r="Q6" i="2"/>
  <c r="B66" i="6"/>
  <c r="A290" i="8"/>
  <c r="S159" i="2"/>
  <c r="U34" i="2"/>
  <c r="K23" i="2"/>
  <c r="C76" i="2"/>
  <c r="C108" i="2"/>
  <c r="A161" i="8"/>
  <c r="D291" i="8"/>
  <c r="A23" i="4"/>
  <c r="C10" i="2"/>
  <c r="D111" i="8"/>
  <c r="K104" i="2"/>
  <c r="E150" i="2"/>
  <c r="B90" i="6"/>
  <c r="K22" i="2"/>
  <c r="B244" i="6"/>
  <c r="G70" i="2"/>
  <c r="A234" i="4"/>
  <c r="A34" i="8"/>
  <c r="B348" i="6"/>
  <c r="B157" i="6"/>
  <c r="D132" i="8"/>
  <c r="A332" i="8"/>
  <c r="I141" i="2"/>
  <c r="C160" i="2"/>
  <c r="A171" i="4"/>
  <c r="A139" i="4"/>
  <c r="G82" i="2"/>
  <c r="B69" i="6"/>
  <c r="Q92" i="2"/>
  <c r="M142" i="2"/>
  <c r="A322" i="8"/>
  <c r="C96" i="2"/>
  <c r="K33" i="2"/>
  <c r="D300" i="8"/>
  <c r="D176" i="8"/>
  <c r="B256" i="6"/>
  <c r="C112" i="2"/>
  <c r="A41" i="8"/>
  <c r="K25" i="2"/>
  <c r="G160" i="2"/>
  <c r="U88" i="2"/>
  <c r="A107" i="8"/>
  <c r="O155" i="2"/>
  <c r="O102" i="2"/>
  <c r="U116" i="2"/>
  <c r="S107" i="2"/>
  <c r="D244" i="8"/>
  <c r="E73" i="2"/>
  <c r="B233" i="6"/>
  <c r="A325" i="8"/>
  <c r="B372" i="6"/>
  <c r="D269" i="8"/>
  <c r="B177" i="6"/>
  <c r="K143" i="2"/>
  <c r="B345" i="6"/>
  <c r="E112" i="2"/>
  <c r="K48" i="2"/>
  <c r="M102" i="2"/>
  <c r="B116" i="6"/>
  <c r="A385" i="8"/>
  <c r="O38" i="2"/>
  <c r="Q157" i="2"/>
  <c r="S2" i="2"/>
  <c r="B217" i="6"/>
  <c r="O82" i="2"/>
  <c r="U7" i="2"/>
  <c r="D379" i="8"/>
  <c r="A338" i="8"/>
  <c r="D223" i="8"/>
  <c r="K46" i="2"/>
  <c r="O115" i="2"/>
  <c r="G94" i="2"/>
  <c r="O108" i="2"/>
  <c r="U15" i="2"/>
  <c r="B209" i="6"/>
  <c r="U125" i="2"/>
  <c r="M139" i="2"/>
  <c r="B112" i="6"/>
  <c r="A19" i="4"/>
  <c r="D398" i="8"/>
  <c r="D42" i="8"/>
  <c r="A240" i="4"/>
  <c r="E69" i="2"/>
  <c r="E104" i="2"/>
  <c r="B386" i="6"/>
  <c r="E106" i="2"/>
  <c r="D350" i="8"/>
  <c r="B424" i="6"/>
  <c r="A229" i="4"/>
  <c r="B138" i="6"/>
  <c r="A198" i="4"/>
  <c r="D20" i="8"/>
  <c r="C79" i="2"/>
  <c r="A141" i="8"/>
  <c r="A167" i="8"/>
  <c r="A255" i="4"/>
  <c r="M149" i="2"/>
  <c r="A265" i="8"/>
  <c r="B108" i="6"/>
  <c r="A340" i="8"/>
  <c r="O111" i="2"/>
  <c r="K69" i="2"/>
  <c r="M28" i="2"/>
  <c r="M39" i="2"/>
  <c r="Q151" i="2"/>
  <c r="U146" i="2"/>
  <c r="A50" i="8"/>
  <c r="A292" i="8"/>
  <c r="B343" i="6"/>
  <c r="K149" i="2"/>
  <c r="O107" i="2"/>
  <c r="A344" i="8"/>
  <c r="D61" i="8"/>
  <c r="S151" i="2"/>
  <c r="G125" i="2"/>
  <c r="C99" i="2"/>
  <c r="A225" i="4"/>
  <c r="G72" i="2"/>
  <c r="E148" i="2"/>
  <c r="U37" i="2"/>
  <c r="S71" i="2"/>
  <c r="A151" i="8"/>
  <c r="D281" i="8"/>
  <c r="D76" i="8"/>
  <c r="U45" i="2"/>
  <c r="E126" i="2"/>
  <c r="A253" i="8"/>
  <c r="D109" i="8"/>
  <c r="B307" i="6"/>
  <c r="G25" i="2"/>
  <c r="K71" i="2"/>
  <c r="Q28" i="2"/>
  <c r="O42" i="2"/>
  <c r="I27" i="2"/>
  <c r="A138" i="8"/>
  <c r="O160" i="2"/>
  <c r="A333" i="8"/>
  <c r="A311" i="8"/>
  <c r="U12" i="2"/>
  <c r="A237" i="8"/>
  <c r="I16" i="2"/>
  <c r="E91" i="2"/>
  <c r="B188" i="6"/>
  <c r="Q145" i="2"/>
  <c r="B193" i="6"/>
  <c r="I54" i="2"/>
  <c r="D311" i="8"/>
  <c r="S49" i="2"/>
  <c r="D212" i="8"/>
  <c r="S45" i="2"/>
  <c r="C154" i="2"/>
  <c r="M101" i="2"/>
  <c r="A20" i="8"/>
  <c r="E54" i="2"/>
  <c r="B25" i="6"/>
  <c r="A208" i="8"/>
  <c r="D339" i="8"/>
  <c r="A70" i="4"/>
  <c r="D361" i="8"/>
  <c r="A280" i="8"/>
  <c r="A248" i="8"/>
  <c r="E65" i="2"/>
  <c r="I124" i="2"/>
  <c r="G131" i="2"/>
  <c r="S61" i="2"/>
  <c r="A3" i="4"/>
  <c r="S47" i="2"/>
  <c r="I88" i="2"/>
  <c r="Q20" i="2"/>
  <c r="D100" i="8"/>
  <c r="A177" i="8"/>
  <c r="A205" i="8"/>
  <c r="Q131" i="2"/>
  <c r="C12" i="2"/>
  <c r="A61" i="4"/>
  <c r="D264" i="8"/>
  <c r="D201" i="8"/>
  <c r="B300" i="6"/>
  <c r="I44" i="2"/>
  <c r="D75" i="8"/>
  <c r="D230" i="8"/>
  <c r="Q156" i="2"/>
  <c r="A100" i="4"/>
  <c r="U137" i="2"/>
  <c r="B78" i="6"/>
  <c r="G21" i="2"/>
  <c r="C83" i="2"/>
  <c r="Q146" i="2"/>
  <c r="A214" i="8"/>
  <c r="C98" i="2"/>
  <c r="A64" i="8"/>
  <c r="K152" i="2"/>
  <c r="D204" i="8"/>
  <c r="S42" i="2"/>
  <c r="C86" i="2"/>
  <c r="A313" i="8"/>
  <c r="E145" i="2"/>
  <c r="G137" i="2"/>
  <c r="M146" i="2"/>
  <c r="I69" i="2"/>
  <c r="S141" i="2"/>
  <c r="K51" i="2"/>
  <c r="B225" i="6"/>
  <c r="A69" i="8"/>
  <c r="G78" i="2"/>
  <c r="D266" i="8"/>
  <c r="O109" i="2"/>
  <c r="A109" i="8"/>
  <c r="D315" i="8"/>
  <c r="B431" i="6"/>
  <c r="O26" i="2"/>
  <c r="B208" i="6"/>
  <c r="G124" i="2"/>
  <c r="A310" i="8"/>
  <c r="A192" i="4"/>
  <c r="C18" i="2"/>
  <c r="S76" i="2"/>
  <c r="I158" i="2"/>
  <c r="O56" i="2"/>
  <c r="G106" i="2"/>
  <c r="A152" i="8"/>
  <c r="D153" i="8"/>
  <c r="S86" i="2"/>
  <c r="B389" i="6"/>
  <c r="D220" i="8"/>
  <c r="U2" i="2"/>
  <c r="M91" i="2"/>
  <c r="O2" i="2"/>
  <c r="B23" i="6"/>
  <c r="D278" i="8"/>
  <c r="O147" i="2"/>
  <c r="I111" i="2"/>
  <c r="C126" i="2"/>
  <c r="G85" i="2"/>
  <c r="K123" i="2"/>
  <c r="I100" i="2"/>
  <c r="A124" i="4"/>
  <c r="U95" i="2"/>
  <c r="G54" i="2"/>
  <c r="B269" i="6"/>
  <c r="I94" i="2"/>
  <c r="U40" i="2"/>
  <c r="B74" i="6"/>
  <c r="D191" i="8"/>
  <c r="U54" i="2"/>
  <c r="B70" i="6"/>
  <c r="A153" i="8"/>
  <c r="C87" i="2"/>
  <c r="D16" i="8"/>
  <c r="D172" i="8"/>
  <c r="Q126" i="2"/>
  <c r="D134" i="8"/>
  <c r="O68" i="2"/>
  <c r="A176" i="8"/>
  <c r="G146" i="2"/>
  <c r="B406" i="6"/>
  <c r="A297" i="8"/>
  <c r="D297" i="8"/>
  <c r="B395" i="6"/>
  <c r="A355" i="8"/>
  <c r="O156" i="2"/>
  <c r="B104" i="6"/>
  <c r="M8" i="2"/>
  <c r="K53" i="2"/>
  <c r="A188" i="4"/>
  <c r="D155" i="8"/>
  <c r="I149" i="2"/>
  <c r="D65" i="8"/>
  <c r="D18" i="8"/>
  <c r="B376" i="6"/>
  <c r="Q66" i="2"/>
  <c r="A191" i="8"/>
  <c r="E116" i="2"/>
  <c r="A118" i="4"/>
  <c r="I31" i="2"/>
  <c r="A53" i="8"/>
  <c r="I151" i="2"/>
  <c r="U73" i="2"/>
  <c r="E132" i="2"/>
  <c r="U86" i="2"/>
  <c r="D259" i="8"/>
  <c r="B91" i="6"/>
  <c r="S88" i="2"/>
  <c r="E98" i="2"/>
  <c r="D35" i="8"/>
  <c r="D163" i="8"/>
  <c r="A106" i="8"/>
  <c r="Q14" i="2"/>
  <c r="D145" i="8"/>
  <c r="U104" i="2"/>
  <c r="Q17" i="2"/>
  <c r="A317" i="8"/>
  <c r="B152" i="6"/>
  <c r="U80" i="2"/>
  <c r="Q65" i="2"/>
  <c r="U82" i="2"/>
  <c r="A367" i="8"/>
  <c r="K116" i="2"/>
  <c r="C11" i="2"/>
  <c r="D257" i="8"/>
  <c r="B240" i="6"/>
  <c r="I19" i="2"/>
  <c r="A316" i="8"/>
  <c r="M104" i="2"/>
  <c r="D87" i="8"/>
  <c r="B26" i="6"/>
  <c r="S46" i="2"/>
  <c r="G6" i="2"/>
  <c r="D138" i="8"/>
  <c r="E31" i="2"/>
  <c r="E9" i="2"/>
  <c r="A154" i="4"/>
  <c r="O65" i="2"/>
  <c r="D69" i="8"/>
  <c r="S128" i="2"/>
  <c r="B267" i="6"/>
  <c r="U149" i="2"/>
  <c r="D252" i="8"/>
  <c r="D137" i="8"/>
  <c r="B434" i="6"/>
  <c r="S33" i="2"/>
  <c r="G62" i="2"/>
  <c r="B33" i="6"/>
  <c r="Q68" i="2"/>
  <c r="A224" i="8"/>
  <c r="B382" i="6"/>
  <c r="A223" i="8"/>
  <c r="I34" i="2"/>
  <c r="O106" i="2"/>
  <c r="Q117" i="2"/>
  <c r="A296" i="8"/>
  <c r="D263" i="8"/>
  <c r="U134" i="2"/>
  <c r="Q38" i="2"/>
  <c r="D156" i="8"/>
  <c r="K13" i="2"/>
  <c r="B99" i="6"/>
  <c r="D12" i="8"/>
  <c r="I50" i="2"/>
  <c r="A307" i="8"/>
  <c r="D121" i="8"/>
  <c r="A365" i="8"/>
  <c r="S69" i="2"/>
  <c r="E154" i="2"/>
  <c r="A176" i="4"/>
  <c r="B32" i="6"/>
  <c r="D198" i="8"/>
  <c r="I13" i="2"/>
  <c r="S32" i="2"/>
  <c r="C5" i="2"/>
  <c r="D167" i="8"/>
  <c r="A15" i="8"/>
  <c r="A183" i="4"/>
  <c r="O142" i="2"/>
  <c r="E158" i="2"/>
  <c r="D317" i="8"/>
  <c r="B50" i="6"/>
  <c r="B16" i="6"/>
  <c r="A231" i="4"/>
  <c r="A289" i="8"/>
  <c r="S94" i="2"/>
  <c r="D15" i="8"/>
  <c r="A116" i="8"/>
  <c r="D387" i="8"/>
  <c r="A241" i="8"/>
  <c r="O157" i="2"/>
  <c r="B61" i="6"/>
  <c r="D6" i="8"/>
  <c r="O76" i="2"/>
  <c r="Q155" i="2"/>
  <c r="D2" i="8"/>
  <c r="D52" i="8"/>
  <c r="A42" i="4"/>
  <c r="D86" i="8"/>
  <c r="B280" i="6"/>
  <c r="E101" i="2"/>
  <c r="B268" i="6"/>
  <c r="S43" i="2"/>
  <c r="B342" i="6"/>
  <c r="B215" i="6"/>
  <c r="D149" i="8"/>
  <c r="I10" i="2"/>
  <c r="A84" i="4"/>
  <c r="G123" i="2"/>
  <c r="E140" i="2"/>
  <c r="D294" i="8"/>
  <c r="K92" i="2"/>
  <c r="M141" i="2"/>
  <c r="A130" i="4"/>
  <c r="B46" i="6"/>
  <c r="I45" i="2"/>
  <c r="K159" i="2"/>
  <c r="A54" i="8"/>
  <c r="A243" i="4"/>
  <c r="D376" i="8"/>
  <c r="Q23" i="2"/>
  <c r="U78" i="2"/>
  <c r="B374" i="6"/>
  <c r="B158" i="6"/>
  <c r="A130" i="8"/>
  <c r="K80" i="2"/>
  <c r="I53" i="2"/>
  <c r="E134" i="2"/>
  <c r="A16" i="8"/>
  <c r="B400" i="6"/>
  <c r="B323" i="6"/>
  <c r="E33" i="2"/>
  <c r="A140" i="4"/>
  <c r="B245" i="6"/>
  <c r="S63" i="2"/>
  <c r="O104" i="2"/>
  <c r="B237" i="6"/>
  <c r="K125" i="2"/>
  <c r="B338" i="6"/>
  <c r="B397" i="6"/>
  <c r="S65" i="2"/>
  <c r="A138" i="4"/>
  <c r="A359" i="8"/>
  <c r="A56" i="8"/>
  <c r="C42" i="2"/>
  <c r="E55" i="2"/>
  <c r="D25" i="8"/>
  <c r="I126" i="2"/>
  <c r="M159" i="2"/>
  <c r="Q16" i="2"/>
  <c r="S105" i="2"/>
  <c r="I36" i="2"/>
  <c r="I22" i="2"/>
  <c r="E115" i="2"/>
  <c r="A226" i="4"/>
  <c r="U141" i="2"/>
  <c r="D7" i="8"/>
  <c r="A210" i="8"/>
  <c r="U27" i="2"/>
  <c r="M44" i="2"/>
  <c r="D312" i="8"/>
  <c r="A145" i="8"/>
  <c r="M120" i="2"/>
  <c r="C145" i="2"/>
  <c r="S8" i="2"/>
  <c r="B80" i="6"/>
  <c r="M24" i="2"/>
  <c r="D250" i="8"/>
  <c r="O4" i="2"/>
  <c r="K90" i="2"/>
  <c r="D292" i="8"/>
  <c r="S57" i="2"/>
  <c r="S30" i="2"/>
  <c r="I77" i="2"/>
  <c r="K93" i="2"/>
  <c r="K94" i="2"/>
  <c r="A144" i="8"/>
  <c r="G26" i="2"/>
  <c r="U98" i="2"/>
  <c r="O74" i="2"/>
  <c r="A132" i="8"/>
  <c r="A228" i="8"/>
  <c r="D34" i="8"/>
  <c r="A386" i="8"/>
  <c r="Q125" i="2"/>
  <c r="B432" i="6"/>
  <c r="B9" i="6"/>
  <c r="B332" i="6"/>
  <c r="E83" i="2"/>
  <c r="G87" i="2"/>
  <c r="M105" i="2"/>
  <c r="B131" i="6"/>
  <c r="A193" i="8"/>
  <c r="Q108" i="2"/>
  <c r="A288" i="8"/>
  <c r="M37" i="2"/>
  <c r="A230" i="8"/>
  <c r="A52" i="4"/>
  <c r="B330" i="6"/>
  <c r="A63" i="4"/>
  <c r="A148" i="4"/>
  <c r="K65" i="2"/>
  <c r="A346" i="8"/>
  <c r="A236" i="8"/>
  <c r="M33" i="2"/>
  <c r="D10" i="8"/>
  <c r="O93" i="2"/>
  <c r="Q35" i="2"/>
  <c r="A293" i="8"/>
  <c r="B17" i="6"/>
  <c r="M99" i="2"/>
  <c r="I115" i="2"/>
  <c r="S44" i="2"/>
  <c r="A125" i="4"/>
  <c r="D50" i="8"/>
  <c r="O129" i="2"/>
  <c r="D345" i="8"/>
  <c r="B129" i="6"/>
  <c r="G69" i="2"/>
  <c r="B139" i="6"/>
  <c r="S101" i="2"/>
  <c r="B399" i="6"/>
  <c r="B6" i="6"/>
  <c r="D88" i="8"/>
  <c r="A387" i="8"/>
  <c r="A272" i="8"/>
  <c r="U90" i="2"/>
  <c r="U119" i="2"/>
  <c r="U28" i="2"/>
  <c r="S60" i="2"/>
  <c r="B335" i="6"/>
  <c r="O10" i="2"/>
  <c r="S121" i="2"/>
  <c r="D32" i="8"/>
  <c r="Q26" i="2"/>
  <c r="C30" i="2"/>
  <c r="M134" i="2"/>
  <c r="O63" i="2"/>
  <c r="S123" i="2"/>
  <c r="D397" i="8"/>
  <c r="A375" i="8"/>
  <c r="D393" i="8"/>
  <c r="B120" i="6"/>
  <c r="B181" i="6"/>
  <c r="D399" i="8"/>
  <c r="G91" i="2"/>
  <c r="D276" i="8"/>
  <c r="C13" i="2"/>
  <c r="K54" i="2"/>
  <c r="G149" i="2"/>
  <c r="B239" i="6"/>
  <c r="C124" i="2"/>
  <c r="A78" i="8"/>
  <c r="B96" i="6"/>
  <c r="B27" i="6"/>
  <c r="A392" i="8"/>
  <c r="U69" i="2"/>
  <c r="Q40" i="2"/>
  <c r="B189" i="6"/>
  <c r="A73" i="8"/>
  <c r="A59" i="4"/>
  <c r="D228" i="8"/>
  <c r="Q123" i="2"/>
  <c r="B415" i="6"/>
  <c r="S36" i="2"/>
  <c r="S103" i="2"/>
  <c r="G42" i="2"/>
  <c r="O13" i="2"/>
  <c r="M93" i="2"/>
  <c r="U142" i="2"/>
  <c r="A255" i="8"/>
  <c r="B39" i="6"/>
  <c r="A79" i="8"/>
  <c r="A38" i="8"/>
  <c r="B48" i="6"/>
  <c r="A119" i="8"/>
  <c r="B42" i="6"/>
  <c r="B64" i="6"/>
  <c r="D60" i="8"/>
  <c r="E81" i="2"/>
  <c r="M42" i="2"/>
  <c r="D270" i="8"/>
  <c r="D186" i="8"/>
  <c r="B124" i="6"/>
  <c r="G144" i="2"/>
  <c r="B232" i="6"/>
  <c r="A226" i="8"/>
  <c r="K105" i="2"/>
  <c r="A64" i="4"/>
  <c r="M79" i="2"/>
  <c r="B443" i="6"/>
  <c r="A216" i="8"/>
  <c r="E118" i="2"/>
  <c r="A8" i="8"/>
  <c r="A274" i="8"/>
  <c r="B83" i="6"/>
  <c r="G49" i="2"/>
  <c r="A247" i="4"/>
  <c r="M138" i="2"/>
  <c r="A22" i="4"/>
  <c r="S99" i="2"/>
  <c r="B319" i="6"/>
  <c r="D124" i="8"/>
  <c r="S157" i="2"/>
  <c r="Q36" i="2"/>
  <c r="S96" i="2"/>
  <c r="D285" i="8"/>
  <c r="C39" i="2"/>
  <c r="D366" i="8"/>
  <c r="E4" i="2"/>
  <c r="G127" i="2"/>
  <c r="K43" i="2"/>
  <c r="A134" i="8"/>
  <c r="B429" i="6"/>
  <c r="G133" i="2"/>
  <c r="I93" i="2"/>
  <c r="G65" i="2"/>
  <c r="Q148" i="2"/>
  <c r="A40" i="8"/>
  <c r="D388" i="8"/>
  <c r="A77" i="8"/>
  <c r="D258" i="8"/>
  <c r="D324" i="8"/>
  <c r="K36" i="2"/>
  <c r="D169" i="8"/>
  <c r="E78" i="2"/>
  <c r="Q118" i="2"/>
  <c r="D92" i="8"/>
  <c r="D203" i="8"/>
  <c r="A6" i="4"/>
  <c r="A23" i="8"/>
  <c r="D110" i="8"/>
  <c r="S117" i="2"/>
  <c r="E100" i="2"/>
  <c r="K130" i="2"/>
  <c r="U151" i="2"/>
  <c r="O112" i="2"/>
  <c r="B228" i="6"/>
  <c r="S152" i="2"/>
  <c r="B210" i="6"/>
  <c r="Q46" i="2"/>
  <c r="K30" i="2"/>
  <c r="S87" i="2"/>
  <c r="D229" i="8"/>
  <c r="D189" i="8"/>
  <c r="D290" i="8"/>
  <c r="D306" i="8"/>
  <c r="I120" i="2"/>
  <c r="A60" i="8"/>
  <c r="D336" i="8"/>
  <c r="C97" i="2"/>
  <c r="M83" i="2"/>
  <c r="U36" i="2"/>
  <c r="D140" i="8"/>
  <c r="E20" i="2"/>
  <c r="U158" i="2"/>
  <c r="E52" i="2"/>
  <c r="A195" i="4"/>
  <c r="Q87" i="2"/>
  <c r="D118" i="8"/>
  <c r="E120" i="2"/>
  <c r="D183" i="8"/>
  <c r="S100" i="2"/>
  <c r="E153" i="2"/>
  <c r="S124" i="2"/>
  <c r="D128" i="8"/>
  <c r="B286" i="6"/>
  <c r="C94" i="2"/>
  <c r="I59" i="2"/>
  <c r="A133" i="8"/>
  <c r="C45" i="2"/>
  <c r="A389" i="8"/>
  <c r="I68" i="2"/>
  <c r="K19" i="2"/>
  <c r="D356" i="8"/>
  <c r="I108" i="2"/>
  <c r="G52" i="2"/>
  <c r="B412" i="6"/>
  <c r="A291" i="8"/>
  <c r="B12" i="6"/>
  <c r="B390" i="6"/>
  <c r="G36" i="2"/>
  <c r="I119" i="2"/>
  <c r="O117" i="2"/>
  <c r="B59" i="6"/>
  <c r="A234" i="8"/>
  <c r="D272" i="8"/>
  <c r="B163" i="6"/>
  <c r="C63" i="2"/>
  <c r="D81" i="8"/>
  <c r="D358" i="8"/>
  <c r="C136" i="2"/>
  <c r="B275" i="6"/>
  <c r="E5" i="2"/>
  <c r="I30" i="2"/>
  <c r="B241" i="6"/>
  <c r="A102" i="4"/>
  <c r="E105" i="2"/>
  <c r="A101" i="4"/>
  <c r="A34" i="4"/>
  <c r="A94" i="4"/>
  <c r="I7" i="2"/>
  <c r="B394" i="6"/>
  <c r="D159" i="8"/>
  <c r="A326" i="8"/>
  <c r="G126" i="2"/>
  <c r="D225" i="8"/>
  <c r="A10" i="4"/>
  <c r="M40" i="2"/>
  <c r="A162" i="8"/>
  <c r="K95" i="2"/>
  <c r="Q153" i="2"/>
  <c r="B174" i="6"/>
  <c r="O97" i="2"/>
  <c r="G136" i="2"/>
  <c r="S90" i="2"/>
  <c r="D187" i="8"/>
  <c r="D344" i="8"/>
  <c r="G77" i="2"/>
  <c r="Q154" i="2"/>
  <c r="E107" i="2"/>
  <c r="A35" i="4"/>
  <c r="O138" i="2"/>
  <c r="A179" i="4"/>
  <c r="I52" i="2"/>
  <c r="I38" i="2"/>
  <c r="Q32" i="2"/>
  <c r="Q57" i="2"/>
  <c r="A210" i="4"/>
  <c r="A185" i="8"/>
  <c r="C128" i="2"/>
  <c r="U66" i="2"/>
  <c r="D370" i="8"/>
  <c r="M53" i="2"/>
  <c r="B290" i="6"/>
  <c r="B362" i="6"/>
  <c r="E117" i="2"/>
  <c r="B442" i="6"/>
  <c r="G76" i="2"/>
  <c r="O159" i="2"/>
  <c r="B263" i="6"/>
  <c r="A48" i="4"/>
  <c r="U52" i="2"/>
  <c r="G101" i="2"/>
  <c r="A186" i="8"/>
  <c r="S93" i="2"/>
  <c r="I47" i="2"/>
  <c r="A245" i="8"/>
  <c r="B423" i="6"/>
  <c r="B133" i="6"/>
  <c r="D4" i="8"/>
  <c r="A249" i="4"/>
  <c r="A180" i="8"/>
  <c r="B155" i="6"/>
  <c r="A123" i="8"/>
  <c r="D51" i="8"/>
  <c r="D367" i="8"/>
  <c r="B222" i="6"/>
  <c r="A99" i="4"/>
  <c r="A93" i="4"/>
  <c r="A84" i="8"/>
  <c r="E137" i="2"/>
  <c r="B444" i="6"/>
  <c r="A70" i="8"/>
  <c r="A221" i="4"/>
  <c r="M50" i="2"/>
  <c r="D215" i="8"/>
  <c r="D341" i="8"/>
  <c r="G110" i="2"/>
  <c r="K134" i="2"/>
  <c r="G112" i="2"/>
  <c r="Q152" i="2"/>
  <c r="G57" i="2"/>
  <c r="A91" i="8"/>
  <c r="A267" i="8"/>
  <c r="O47" i="2"/>
  <c r="A108" i="8"/>
  <c r="E151" i="2"/>
  <c r="M10" i="2"/>
  <c r="Q50" i="2"/>
  <c r="Q142" i="2"/>
  <c r="A100" i="8"/>
  <c r="K5" i="2"/>
  <c r="I103" i="2"/>
  <c r="A254" i="8"/>
  <c r="C82" i="2"/>
  <c r="A329" i="8"/>
  <c r="D26" i="8"/>
  <c r="D394" i="8"/>
  <c r="M110" i="2"/>
  <c r="D353" i="8"/>
  <c r="B433" i="6"/>
  <c r="O35" i="2"/>
  <c r="D218" i="8"/>
  <c r="M78" i="2"/>
  <c r="M152" i="2"/>
  <c r="A206" i="8"/>
  <c r="A119" i="4"/>
  <c r="A218" i="4"/>
  <c r="A158" i="4"/>
  <c r="B15" i="6"/>
  <c r="B37" i="6"/>
  <c r="A25" i="4"/>
  <c r="D374" i="8"/>
  <c r="D354" i="8"/>
  <c r="D30" i="8"/>
  <c r="S38" i="2"/>
  <c r="B14" i="6"/>
  <c r="I157" i="2"/>
  <c r="U105" i="2"/>
  <c r="A339" i="8"/>
  <c r="S148" i="2"/>
  <c r="A286" i="8"/>
  <c r="B135" i="6"/>
  <c r="D168" i="8"/>
  <c r="C95" i="2"/>
  <c r="A261" i="8"/>
  <c r="D184" i="8"/>
  <c r="C55" i="2"/>
  <c r="G37" i="2"/>
  <c r="D239" i="8"/>
  <c r="Q79" i="2"/>
  <c r="K57" i="2"/>
  <c r="A127" i="4"/>
  <c r="A242" i="8"/>
  <c r="A243" i="8"/>
  <c r="K144" i="2"/>
  <c r="D73" i="8"/>
  <c r="A148" i="8"/>
  <c r="E135" i="2"/>
  <c r="K50" i="2"/>
  <c r="B102" i="6"/>
  <c r="A107" i="4"/>
  <c r="A14" i="8"/>
  <c r="D143" i="8"/>
  <c r="G2" i="2"/>
  <c r="O90" i="2"/>
  <c r="D28" i="8"/>
  <c r="B277" i="6"/>
  <c r="A147" i="4"/>
  <c r="Q136" i="2"/>
  <c r="O151" i="2"/>
  <c r="G102" i="2"/>
  <c r="G14" i="2"/>
  <c r="B252" i="6"/>
  <c r="E142" i="2"/>
  <c r="K41" i="2"/>
  <c r="B187" i="6"/>
  <c r="M131" i="2"/>
  <c r="D316" i="8"/>
  <c r="C138" i="2"/>
  <c r="A209" i="8"/>
  <c r="A97" i="4"/>
  <c r="C104" i="2"/>
  <c r="B309" i="6"/>
  <c r="B93" i="6"/>
  <c r="A20" i="4"/>
  <c r="D63" i="8"/>
  <c r="A163" i="4"/>
  <c r="U55" i="2"/>
  <c r="M108" i="2"/>
  <c r="D210" i="8"/>
  <c r="E28" i="2"/>
  <c r="O119" i="2"/>
  <c r="M14" i="2"/>
  <c r="A213" i="4"/>
  <c r="A31" i="4"/>
  <c r="I144" i="2"/>
  <c r="E41" i="2"/>
  <c r="A241" i="4"/>
  <c r="U108" i="2"/>
  <c r="E51" i="2"/>
  <c r="M95" i="2"/>
  <c r="B122" i="6"/>
  <c r="A258" i="8"/>
  <c r="S136" i="2"/>
  <c r="C93" i="2"/>
  <c r="A194" i="8"/>
  <c r="A211" i="8"/>
  <c r="M21" i="2"/>
  <c r="S64" i="2"/>
  <c r="A115" i="8"/>
  <c r="D175" i="8"/>
  <c r="S23" i="2"/>
  <c r="D129" i="8"/>
  <c r="D94" i="8"/>
  <c r="B186" i="6"/>
  <c r="A93" i="8"/>
  <c r="K132" i="2"/>
  <c r="A285" i="8"/>
  <c r="D127" i="8"/>
  <c r="B221" i="6"/>
  <c r="O150" i="2"/>
  <c r="C115" i="2"/>
  <c r="B336" i="6"/>
  <c r="I12" i="2"/>
  <c r="S81" i="2"/>
  <c r="A199" i="8"/>
  <c r="B298" i="6"/>
  <c r="M117" i="2"/>
  <c r="M74" i="2"/>
  <c r="K160" i="2"/>
  <c r="S150" i="2"/>
  <c r="Q94" i="2"/>
  <c r="U159" i="2"/>
  <c r="K139" i="2"/>
  <c r="K61" i="2"/>
  <c r="G11" i="2"/>
  <c r="U157" i="2"/>
  <c r="M82" i="2"/>
  <c r="E88" i="2"/>
  <c r="B361" i="6"/>
  <c r="S95" i="2"/>
  <c r="B325" i="6"/>
  <c r="Q63" i="2"/>
  <c r="M157" i="2"/>
  <c r="I49" i="2"/>
  <c r="A44" i="4"/>
  <c r="B305" i="6"/>
  <c r="M126" i="2"/>
  <c r="B178" i="6"/>
  <c r="S51" i="2"/>
  <c r="A175" i="8"/>
  <c r="I46" i="2"/>
  <c r="S4" i="2"/>
  <c r="E70" i="2"/>
  <c r="A45" i="8"/>
  <c r="A268" i="8"/>
  <c r="S40" i="2"/>
  <c r="B97" i="6"/>
  <c r="D99" i="8"/>
  <c r="D14" i="8"/>
  <c r="S125" i="2"/>
  <c r="E43" i="2"/>
  <c r="A235" i="8"/>
  <c r="C8" i="2"/>
  <c r="I74" i="2"/>
  <c r="D161" i="8"/>
  <c r="G43" i="2"/>
  <c r="S111" i="2"/>
  <c r="A276" i="8"/>
  <c r="A142" i="4"/>
  <c r="G97" i="2"/>
  <c r="B24" i="6"/>
  <c r="A216" i="4"/>
  <c r="Q56" i="2"/>
  <c r="O121" i="2"/>
  <c r="U49" i="2"/>
  <c r="D31" i="8"/>
  <c r="Q112" i="2"/>
  <c r="O132" i="2"/>
  <c r="M106" i="2"/>
  <c r="D385" i="8"/>
  <c r="K7" i="2"/>
  <c r="B289" i="6"/>
  <c r="C157" i="2"/>
  <c r="D151" i="8"/>
  <c r="S156" i="2"/>
  <c r="G95" i="2"/>
  <c r="O87" i="2"/>
  <c r="S35" i="2"/>
  <c r="G79" i="2"/>
  <c r="A181" i="8"/>
  <c r="A4" i="8"/>
  <c r="A342" i="8"/>
  <c r="D202" i="8"/>
  <c r="A32" i="4"/>
  <c r="A66" i="4"/>
  <c r="O131" i="2"/>
  <c r="G113" i="2"/>
  <c r="M124" i="2"/>
  <c r="D364" i="8"/>
  <c r="B411" i="6"/>
  <c r="A192" i="8"/>
  <c r="C35" i="2"/>
  <c r="O103" i="2"/>
  <c r="D275" i="8"/>
  <c r="B147" i="6"/>
  <c r="B126" i="6"/>
  <c r="B231" i="6"/>
  <c r="A198" i="8"/>
  <c r="B162" i="6"/>
  <c r="D232" i="8"/>
  <c r="O30" i="2"/>
  <c r="A284" i="8"/>
  <c r="D154" i="8"/>
  <c r="O72" i="2"/>
  <c r="D164" i="8"/>
  <c r="M89" i="2"/>
  <c r="G71" i="2"/>
  <c r="B337" i="6"/>
  <c r="B206" i="6"/>
  <c r="D192" i="8"/>
  <c r="K98" i="2"/>
  <c r="Q159" i="2"/>
  <c r="E121" i="2"/>
  <c r="B190" i="6"/>
  <c r="G63" i="2"/>
  <c r="A279" i="8"/>
  <c r="A207" i="8"/>
  <c r="A71" i="4"/>
  <c r="U85" i="2"/>
  <c r="B76" i="6"/>
  <c r="I75" i="2"/>
  <c r="A159" i="4"/>
  <c r="O158" i="2"/>
  <c r="I25" i="2"/>
  <c r="B176" i="6"/>
  <c r="O96" i="2"/>
  <c r="D66" i="8"/>
  <c r="I20" i="2"/>
  <c r="A29" i="8"/>
  <c r="D49" i="8"/>
  <c r="U72" i="2"/>
  <c r="O148" i="2"/>
  <c r="A282" i="8"/>
  <c r="D108" i="8"/>
  <c r="A76" i="4"/>
  <c r="A396" i="8"/>
  <c r="S129" i="2"/>
  <c r="D196" i="8"/>
  <c r="B216" i="6"/>
  <c r="C54" i="2"/>
  <c r="G55" i="2"/>
  <c r="C7" i="2"/>
  <c r="D262" i="8"/>
  <c r="U99" i="2"/>
  <c r="Q39" i="2"/>
  <c r="I61" i="2"/>
  <c r="O46" i="2"/>
  <c r="S134" i="2"/>
  <c r="E67" i="2"/>
  <c r="A388" i="8"/>
  <c r="S102" i="2"/>
  <c r="M36" i="2"/>
  <c r="Q83" i="2"/>
  <c r="E90" i="2"/>
  <c r="S158" i="2"/>
  <c r="E102" i="2"/>
  <c r="G150" i="2"/>
  <c r="A88" i="4"/>
  <c r="A314" i="8"/>
  <c r="A232" i="8"/>
  <c r="K122" i="2"/>
  <c r="U22" i="2"/>
  <c r="C159" i="2"/>
  <c r="A259" i="4"/>
  <c r="Q33" i="2"/>
  <c r="C125" i="2"/>
  <c r="Q129" i="2"/>
  <c r="C123" i="2"/>
  <c r="D150" i="8"/>
  <c r="O154" i="2"/>
  <c r="E8" i="2"/>
  <c r="E44" i="2"/>
  <c r="A128" i="8"/>
  <c r="E21" i="2"/>
  <c r="I78" i="2"/>
  <c r="C46" i="2"/>
  <c r="O33" i="2"/>
  <c r="B140" i="6"/>
  <c r="U33" i="2"/>
  <c r="I32" i="2"/>
  <c r="A169" i="8"/>
  <c r="A223" i="4"/>
  <c r="A65" i="4"/>
  <c r="B60" i="6"/>
  <c r="I102" i="2"/>
  <c r="A17" i="8"/>
  <c r="A43" i="8"/>
  <c r="A201" i="8"/>
  <c r="B346" i="6"/>
  <c r="Q95" i="2"/>
  <c r="E62" i="2"/>
  <c r="B284" i="6"/>
  <c r="S55" i="2"/>
  <c r="A204" i="8"/>
  <c r="O135" i="2"/>
  <c r="B125" i="6"/>
  <c r="U23" i="2"/>
  <c r="A25" i="8"/>
  <c r="S133" i="2"/>
  <c r="M65" i="2"/>
  <c r="G4" i="2"/>
  <c r="M29" i="2"/>
  <c r="A239" i="4"/>
  <c r="D211" i="8"/>
  <c r="E2" i="2"/>
  <c r="A361" i="8"/>
  <c r="Q97" i="2"/>
  <c r="D24" i="8"/>
  <c r="I143" i="2"/>
  <c r="A99" i="8"/>
  <c r="A166" i="4"/>
  <c r="I55" i="2"/>
  <c r="K44" i="2"/>
  <c r="C92" i="2"/>
  <c r="A215" i="4"/>
  <c r="S48" i="2"/>
  <c r="A156" i="8"/>
  <c r="A378" i="8"/>
  <c r="S72" i="2"/>
  <c r="I62" i="2"/>
  <c r="E50" i="2"/>
  <c r="O143" i="2"/>
  <c r="M76" i="2"/>
  <c r="C137" i="2"/>
  <c r="U107" i="2"/>
  <c r="D72" i="8"/>
  <c r="G12" i="2"/>
  <c r="I5" i="2"/>
  <c r="A248" i="4"/>
  <c r="C57" i="2"/>
  <c r="I3" i="2"/>
  <c r="O139" i="2"/>
  <c r="K64" i="2"/>
  <c r="M121" i="2"/>
  <c r="U65" i="2"/>
  <c r="E22" i="2"/>
  <c r="A38" i="4"/>
  <c r="S3" i="2"/>
  <c r="Q90" i="2"/>
  <c r="A319" i="8"/>
  <c r="Q160" i="2"/>
  <c r="O44" i="2"/>
  <c r="A113" i="8"/>
  <c r="B36" i="6"/>
  <c r="D332" i="8"/>
  <c r="D299" i="8"/>
  <c r="K154" i="2"/>
  <c r="A278" i="8"/>
  <c r="D135" i="8"/>
  <c r="C91" i="2"/>
  <c r="C28" i="2"/>
  <c r="E15" i="2"/>
  <c r="S144" i="2"/>
  <c r="S12" i="2"/>
  <c r="A52" i="8"/>
  <c r="D29" i="8"/>
  <c r="Q116" i="2"/>
  <c r="D11" i="8"/>
  <c r="B223" i="6"/>
  <c r="A218" i="8"/>
  <c r="D142" i="8"/>
  <c r="B100" i="6"/>
  <c r="I131" i="2"/>
  <c r="A87" i="8"/>
  <c r="B353" i="6"/>
  <c r="S59" i="2"/>
  <c r="B197" i="6"/>
  <c r="A182" i="4"/>
  <c r="S18" i="2"/>
  <c r="G141" i="2"/>
  <c r="A371" i="8"/>
  <c r="K85" i="2"/>
  <c r="A360" i="8"/>
  <c r="A320" i="8"/>
  <c r="G3" i="2"/>
  <c r="A103" i="4"/>
  <c r="D329" i="8"/>
  <c r="E64" i="2"/>
  <c r="E114" i="2"/>
  <c r="O29" i="2"/>
  <c r="G117" i="2"/>
  <c r="G86" i="2"/>
  <c r="D171" i="8"/>
  <c r="I99" i="2"/>
  <c r="D79" i="8"/>
  <c r="U56" i="2"/>
  <c r="K76" i="2"/>
  <c r="K83" i="2"/>
  <c r="A155" i="8"/>
  <c r="S130" i="2"/>
  <c r="B410" i="6"/>
  <c r="C24" i="2"/>
  <c r="D98" i="8"/>
  <c r="B340" i="6"/>
  <c r="S83" i="2"/>
  <c r="M22" i="2"/>
  <c r="A231" i="8"/>
  <c r="B170" i="6"/>
  <c r="Q81" i="2"/>
  <c r="B315" i="6"/>
  <c r="K155" i="2"/>
  <c r="B274" i="6"/>
  <c r="I147" i="2"/>
  <c r="D214" i="8"/>
  <c r="B114" i="6"/>
  <c r="D104" i="8"/>
  <c r="D255" i="8"/>
  <c r="A76" i="8"/>
  <c r="K138" i="2"/>
  <c r="G90" i="2"/>
  <c r="G46" i="2"/>
  <c r="D242" i="8"/>
  <c r="I33" i="2"/>
  <c r="S149" i="2"/>
  <c r="A202" i="8"/>
  <c r="I101" i="2"/>
  <c r="E143" i="2"/>
  <c r="K88" i="2"/>
  <c r="I2" i="2"/>
  <c r="A89" i="8"/>
  <c r="C74" i="2"/>
  <c r="B166" i="6"/>
  <c r="D330" i="8"/>
  <c r="A225" i="8"/>
  <c r="U41" i="2"/>
  <c r="E136" i="2"/>
  <c r="D337" i="8"/>
  <c r="S9" i="2"/>
  <c r="Q135" i="2"/>
  <c r="O113" i="2"/>
  <c r="A45" i="4"/>
  <c r="B392" i="6"/>
  <c r="B51" i="6"/>
  <c r="B351" i="6"/>
  <c r="B321" i="6"/>
  <c r="I56" i="2"/>
  <c r="D101" i="8"/>
  <c r="B226" i="6"/>
  <c r="D377" i="8"/>
  <c r="S82" i="2"/>
  <c r="A149" i="4"/>
  <c r="B270" i="6"/>
  <c r="A269" i="8"/>
  <c r="I4" i="2"/>
  <c r="A305" i="8"/>
  <c r="B435" i="6"/>
  <c r="U25" i="2"/>
  <c r="B385" i="6"/>
  <c r="E113" i="2"/>
  <c r="G157" i="2"/>
  <c r="A203" i="8"/>
  <c r="I106" i="2"/>
  <c r="M59" i="2"/>
  <c r="I89" i="2"/>
  <c r="B195" i="6"/>
  <c r="D136" i="8"/>
  <c r="A196" i="4"/>
  <c r="A150" i="4"/>
  <c r="D386" i="8"/>
  <c r="A40" i="4"/>
  <c r="A230" i="4"/>
  <c r="D209" i="8"/>
  <c r="C67" i="2"/>
  <c r="A364" i="8"/>
  <c r="A207" i="4"/>
  <c r="I139" i="2"/>
  <c r="D251" i="8"/>
  <c r="S127" i="2"/>
  <c r="M4" i="2"/>
  <c r="B214" i="6"/>
  <c r="C4" i="2"/>
  <c r="K63" i="2"/>
  <c r="D125" i="8"/>
  <c r="D334" i="8"/>
  <c r="Q29" i="2"/>
  <c r="C19" i="2"/>
  <c r="D173" i="8"/>
  <c r="A60" i="4"/>
  <c r="E99" i="2"/>
  <c r="D286" i="8"/>
  <c r="O7" i="2"/>
  <c r="B87" i="6"/>
  <c r="A350" i="8"/>
  <c r="B89" i="6"/>
  <c r="A271" i="8"/>
  <c r="G108" i="2"/>
  <c r="C59" i="2"/>
  <c r="C156" i="2"/>
  <c r="A114" i="8"/>
  <c r="M119" i="2"/>
  <c r="M3" i="2"/>
  <c r="B192" i="6"/>
  <c r="D178" i="8"/>
  <c r="K52" i="2"/>
  <c r="C85" i="2"/>
  <c r="M45" i="2"/>
  <c r="A193" i="4"/>
  <c r="A124" i="8"/>
  <c r="K70" i="2"/>
  <c r="S52" i="2"/>
  <c r="U76" i="2"/>
  <c r="B279" i="6"/>
  <c r="B285" i="6"/>
  <c r="O60" i="2"/>
  <c r="O3" i="2"/>
  <c r="B204" i="6"/>
  <c r="G115" i="2"/>
  <c r="A164" i="8"/>
  <c r="E14" i="2"/>
  <c r="B310" i="6"/>
  <c r="E141" i="2"/>
  <c r="I109" i="2"/>
  <c r="A257" i="8"/>
  <c r="E129" i="2"/>
  <c r="B418" i="6"/>
  <c r="B253" i="6"/>
  <c r="D378" i="8"/>
  <c r="U106" i="2"/>
  <c r="Q21" i="2"/>
  <c r="E26" i="2"/>
  <c r="Q158" i="2"/>
  <c r="M66" i="2"/>
  <c r="K115" i="2"/>
  <c r="A37" i="8"/>
  <c r="O141" i="2"/>
  <c r="A55" i="4"/>
  <c r="B236" i="6"/>
  <c r="U75" i="2"/>
  <c r="Q73" i="2"/>
  <c r="A222" i="4"/>
  <c r="B327" i="6"/>
  <c r="K42" i="2"/>
  <c r="M19" i="2"/>
  <c r="G93" i="2"/>
  <c r="I8" i="2"/>
  <c r="A116" i="4"/>
  <c r="D71" i="8"/>
  <c r="A49" i="8"/>
  <c r="S15" i="2"/>
  <c r="A233" i="4"/>
  <c r="E149" i="2"/>
  <c r="D78" i="8"/>
  <c r="M81" i="2"/>
  <c r="A217" i="4"/>
  <c r="S85" i="2"/>
  <c r="U100" i="2"/>
  <c r="I95" i="2"/>
  <c r="A33" i="4"/>
  <c r="A125" i="8"/>
  <c r="D45" i="8"/>
  <c r="O66" i="2"/>
  <c r="A262" i="8"/>
  <c r="Q133" i="2"/>
  <c r="D205" i="8"/>
  <c r="Q128" i="2"/>
  <c r="M112" i="2"/>
  <c r="S19" i="2"/>
  <c r="D238" i="8"/>
  <c r="B159" i="6"/>
  <c r="A238" i="4"/>
  <c r="D57" i="8"/>
  <c r="A136" i="8"/>
  <c r="E6" i="2"/>
  <c r="K73" i="2"/>
  <c r="B303" i="6"/>
  <c r="A283" i="8"/>
  <c r="Q43" i="2"/>
  <c r="K100" i="2"/>
  <c r="A51" i="4"/>
  <c r="A55" i="8"/>
  <c r="A75" i="8"/>
  <c r="C155" i="2"/>
  <c r="B183" i="6"/>
  <c r="A336" i="8"/>
  <c r="E133" i="2"/>
  <c r="A47" i="8"/>
  <c r="B378" i="6"/>
  <c r="O79" i="2"/>
  <c r="E122" i="2"/>
  <c r="O67" i="2"/>
  <c r="U11" i="2"/>
  <c r="U81" i="2"/>
  <c r="C143" i="2"/>
  <c r="D147" i="8"/>
  <c r="D103" i="8"/>
  <c r="A197" i="8"/>
  <c r="B84" i="6"/>
  <c r="U13" i="2"/>
  <c r="B357" i="6"/>
  <c r="A30" i="4"/>
  <c r="Q48" i="2"/>
  <c r="B350" i="6"/>
  <c r="Q85" i="2"/>
  <c r="U147" i="2"/>
  <c r="D23" i="8"/>
  <c r="C14" i="2"/>
  <c r="B201" i="6"/>
  <c r="D392" i="8"/>
  <c r="Q37" i="2"/>
  <c r="S143" i="2"/>
  <c r="A82" i="4"/>
  <c r="I9" i="2"/>
  <c r="A196" i="8"/>
  <c r="S17" i="2"/>
  <c r="A8" i="4"/>
  <c r="A22" i="8"/>
  <c r="Q89" i="2"/>
  <c r="M132" i="2"/>
  <c r="A127" i="8"/>
  <c r="B375" i="6"/>
  <c r="U160" i="2"/>
  <c r="S142" i="2"/>
  <c r="B92" i="6"/>
  <c r="M12" i="2"/>
  <c r="K86" i="2"/>
  <c r="D112" i="8"/>
  <c r="U60" i="2"/>
  <c r="U10" i="2"/>
  <c r="A62" i="4"/>
  <c r="M5" i="2"/>
  <c r="A47" i="4"/>
  <c r="D131" i="8"/>
  <c r="A103" i="8"/>
  <c r="B355" i="6"/>
  <c r="O62" i="2"/>
  <c r="Q11" i="2"/>
  <c r="K96" i="2"/>
  <c r="A377" i="8"/>
  <c r="A77" i="4"/>
  <c r="B117" i="6"/>
  <c r="I6" i="2"/>
  <c r="O124" i="2"/>
  <c r="M17" i="2"/>
  <c r="C127" i="2"/>
  <c r="C89" i="2"/>
  <c r="D326" i="8"/>
  <c r="A131" i="8"/>
  <c r="O83" i="2"/>
  <c r="D342" i="8"/>
  <c r="O28" i="2"/>
  <c r="D56" i="8"/>
  <c r="E7" i="2"/>
  <c r="A227" i="8"/>
  <c r="O32" i="2"/>
  <c r="D381" i="8"/>
  <c r="Q122" i="2"/>
  <c r="A199" i="4"/>
  <c r="Q99" i="2"/>
  <c r="G74" i="2"/>
  <c r="K103" i="2"/>
  <c r="D47" i="8"/>
  <c r="E76" i="2"/>
  <c r="M145" i="2"/>
  <c r="D348" i="8"/>
  <c r="D390" i="8"/>
  <c r="K14" i="2"/>
  <c r="S146" i="2"/>
  <c r="E128" i="2"/>
  <c r="Q88" i="2"/>
  <c r="O88" i="2"/>
  <c r="D296" i="8"/>
  <c r="K17" i="2"/>
  <c r="E144" i="2"/>
  <c r="I21" i="2"/>
  <c r="A115" i="4"/>
  <c r="M60" i="2"/>
  <c r="A13" i="4"/>
  <c r="A86" i="8"/>
  <c r="A179" i="8"/>
  <c r="G75" i="2"/>
  <c r="M97" i="2"/>
  <c r="K34" i="2"/>
  <c r="O80" i="2"/>
  <c r="A175" i="4"/>
  <c r="I155" i="2"/>
  <c r="B281" i="6"/>
  <c r="I65" i="2"/>
  <c r="U38" i="2"/>
  <c r="D241" i="8"/>
  <c r="A66" i="8"/>
  <c r="D331" i="8"/>
  <c r="Q45" i="2"/>
  <c r="A250" i="4"/>
  <c r="A205" i="4"/>
  <c r="B29" i="6"/>
  <c r="D62" i="8"/>
  <c r="Q101" i="2"/>
  <c r="Q47" i="2"/>
  <c r="B254" i="6"/>
  <c r="U153" i="2"/>
  <c r="C34" i="2"/>
  <c r="Q104" i="2"/>
  <c r="D338" i="8"/>
  <c r="U143" i="2"/>
  <c r="M127" i="2"/>
  <c r="B441" i="6"/>
  <c r="D13" i="8"/>
  <c r="A83" i="8"/>
  <c r="O145" i="2"/>
  <c r="U132" i="2"/>
  <c r="K153" i="2"/>
  <c r="I71" i="2"/>
  <c r="D213" i="8"/>
  <c r="C26" i="2"/>
  <c r="Q34" i="2"/>
  <c r="O20" i="2"/>
  <c r="K60" i="2"/>
  <c r="E152" i="2"/>
  <c r="B211" i="6"/>
  <c r="K59" i="2"/>
  <c r="K82" i="2"/>
  <c r="D74" i="8"/>
  <c r="E75" i="2"/>
  <c r="D293" i="8"/>
  <c r="O100" i="2"/>
  <c r="B8" i="6"/>
  <c r="G98" i="2"/>
  <c r="S104" i="2"/>
  <c r="A391" i="8"/>
  <c r="A133" i="4"/>
  <c r="U14" i="2"/>
  <c r="C31" i="2"/>
  <c r="A21" i="4"/>
  <c r="K150" i="2"/>
  <c r="A224" i="4"/>
  <c r="B356" i="6"/>
  <c r="D256" i="8"/>
  <c r="A238" i="8"/>
  <c r="A80" i="8"/>
  <c r="O58" i="2"/>
  <c r="A72" i="8"/>
  <c r="E89" i="2"/>
  <c r="O77" i="2"/>
  <c r="S34" i="2"/>
  <c r="D133" i="8"/>
  <c r="G34" i="2"/>
  <c r="O99" i="2"/>
  <c r="G51" i="2"/>
  <c r="U124" i="2"/>
  <c r="S116" i="2"/>
  <c r="Q76" i="2"/>
  <c r="I136" i="2"/>
  <c r="C113" i="2"/>
  <c r="A136" i="4"/>
  <c r="A363" i="8"/>
  <c r="C119" i="2"/>
  <c r="D298" i="8"/>
  <c r="D310" i="8"/>
  <c r="E45" i="2"/>
  <c r="G20" i="2"/>
  <c r="Q24" i="2"/>
  <c r="B203" i="6"/>
  <c r="Q10" i="2"/>
  <c r="G142" i="2"/>
  <c r="B287" i="6"/>
  <c r="A178" i="4"/>
  <c r="A68" i="4"/>
  <c r="D177" i="8"/>
  <c r="Q60" i="2"/>
  <c r="A368" i="8"/>
  <c r="K9" i="2"/>
  <c r="A372" i="8"/>
  <c r="K72" i="2"/>
  <c r="S73" i="2"/>
  <c r="B111" i="6"/>
  <c r="M86" i="2"/>
  <c r="A191" i="4"/>
  <c r="Q69" i="2"/>
  <c r="Q13" i="2"/>
  <c r="A17" i="4"/>
  <c r="Q105" i="2"/>
  <c r="B380" i="6"/>
  <c r="B118" i="6"/>
  <c r="D254" i="8"/>
  <c r="B172" i="6"/>
  <c r="M92" i="2"/>
  <c r="D224" i="8"/>
  <c r="O54" i="2"/>
  <c r="B219" i="6"/>
  <c r="A96" i="8"/>
  <c r="D233" i="8"/>
  <c r="K58" i="2"/>
  <c r="M55" i="2"/>
  <c r="D82" i="8"/>
  <c r="A222" i="8"/>
  <c r="D113" i="8"/>
  <c r="S50" i="2"/>
  <c r="B367" i="6"/>
  <c r="M13" i="2"/>
  <c r="C23" i="2"/>
  <c r="B136" i="6"/>
  <c r="U71" i="2"/>
  <c r="C9" i="2"/>
  <c r="C20" i="2"/>
  <c r="B238" i="6"/>
  <c r="A163" i="8"/>
  <c r="B205" i="6"/>
  <c r="U17" i="2"/>
  <c r="A366" i="8"/>
  <c r="A144" i="4"/>
  <c r="Q18" i="2"/>
  <c r="A90" i="8"/>
  <c r="M118" i="2"/>
  <c r="O128" i="2"/>
  <c r="M49" i="2"/>
  <c r="Q137" i="2"/>
  <c r="D70" i="8"/>
  <c r="B34" i="6"/>
  <c r="B234" i="6"/>
  <c r="S14" i="2"/>
  <c r="O126" i="2"/>
  <c r="I154" i="2"/>
  <c r="A68" i="8"/>
  <c r="M144" i="2"/>
  <c r="A85" i="4"/>
  <c r="Q147" i="2"/>
  <c r="O130" i="2"/>
  <c r="U50" i="2"/>
  <c r="O21" i="2"/>
  <c r="B43" i="6"/>
  <c r="E66" i="2"/>
  <c r="A330" i="8"/>
  <c r="A201" i="4"/>
  <c r="I127" i="2"/>
  <c r="A178" i="8"/>
  <c r="M122" i="2"/>
  <c r="A86" i="4"/>
  <c r="S78" i="2"/>
  <c r="D64" i="8"/>
  <c r="M77" i="2"/>
  <c r="G10" i="2"/>
  <c r="A170" i="8"/>
  <c r="Q130" i="2"/>
  <c r="C77" i="2"/>
  <c r="M158" i="2"/>
  <c r="M111" i="2"/>
  <c r="B296" i="6"/>
  <c r="D352" i="8"/>
  <c r="B368" i="6"/>
  <c r="M136" i="2"/>
  <c r="S153" i="2"/>
  <c r="M115" i="2"/>
  <c r="A74" i="8"/>
  <c r="K77" i="2"/>
  <c r="G22" i="2"/>
  <c r="A12" i="8"/>
  <c r="B276" i="6"/>
  <c r="S21" i="2"/>
  <c r="O73" i="2"/>
  <c r="A206" i="4"/>
  <c r="S132" i="2"/>
  <c r="B7" i="6"/>
  <c r="A309" i="8"/>
  <c r="O89" i="2"/>
  <c r="G39" i="2"/>
  <c r="B304" i="6"/>
  <c r="A95" i="8"/>
  <c r="M75" i="2"/>
  <c r="E42" i="2"/>
  <c r="G134" i="2"/>
  <c r="O137" i="2"/>
  <c r="A58" i="8"/>
  <c r="O91" i="2"/>
  <c r="M6" i="2"/>
  <c r="G5" i="2"/>
  <c r="M57" i="2"/>
  <c r="A228" i="4"/>
  <c r="D268" i="8"/>
  <c r="I83" i="2"/>
  <c r="A347" i="8"/>
  <c r="G81" i="2"/>
  <c r="A273" i="8"/>
  <c r="B250" i="6"/>
  <c r="A246" i="8"/>
  <c r="B151" i="6"/>
  <c r="D77" i="8"/>
  <c r="B271" i="6"/>
  <c r="Q75" i="2"/>
  <c r="U51" i="2"/>
  <c r="O8" i="2"/>
  <c r="D327" i="8"/>
  <c r="D148" i="8"/>
  <c r="D253" i="8"/>
  <c r="B119" i="6"/>
  <c r="K131" i="2"/>
  <c r="B98" i="6"/>
  <c r="E85" i="2"/>
  <c r="B414" i="6"/>
  <c r="Q98" i="2"/>
  <c r="B422" i="6"/>
  <c r="K49" i="2"/>
  <c r="G155" i="2"/>
  <c r="B28" i="6"/>
  <c r="G24" i="2"/>
  <c r="B430" i="6"/>
  <c r="D117" i="8"/>
  <c r="A56" i="4"/>
  <c r="A109" i="4"/>
  <c r="D351" i="8"/>
  <c r="D271" i="8"/>
  <c r="U8" i="2"/>
  <c r="Q80" i="2"/>
  <c r="A81" i="8"/>
  <c r="S6" i="2"/>
  <c r="D309" i="8"/>
  <c r="D301" i="8"/>
  <c r="A137" i="4"/>
  <c r="A194" i="4"/>
  <c r="A251" i="4"/>
  <c r="A172" i="8"/>
  <c r="D123" i="8"/>
  <c r="E146" i="2"/>
  <c r="O101" i="2"/>
  <c r="O5" i="2"/>
  <c r="O153" i="2"/>
  <c r="D240" i="8"/>
  <c r="C102" i="2"/>
  <c r="D54" i="8"/>
  <c r="E61" i="2"/>
  <c r="C56" i="2"/>
  <c r="B235" i="6"/>
  <c r="C3" i="2"/>
  <c r="O23" i="2"/>
  <c r="K56" i="2"/>
  <c r="B169" i="6"/>
  <c r="M27" i="2"/>
  <c r="O70" i="2"/>
  <c r="U26" i="2"/>
  <c r="G154" i="2"/>
  <c r="D89" i="8"/>
  <c r="U91" i="2"/>
  <c r="A155" i="4"/>
  <c r="U39" i="2"/>
  <c r="B408" i="6"/>
  <c r="U24" i="2"/>
  <c r="E123" i="2"/>
  <c r="O125" i="2"/>
  <c r="A281" i="8"/>
  <c r="G135" i="2"/>
  <c r="A46" i="8"/>
  <c r="S112" i="2"/>
  <c r="B379" i="6"/>
  <c r="A129" i="8"/>
  <c r="O51" i="2"/>
  <c r="Q93" i="2"/>
  <c r="C65" i="2"/>
  <c r="I24" i="2"/>
  <c r="C120" i="2"/>
  <c r="O144" i="2"/>
  <c r="A89" i="4"/>
  <c r="Q144" i="2"/>
  <c r="S139" i="2"/>
  <c r="E34" i="2"/>
  <c r="U139" i="2"/>
  <c r="B294" i="6"/>
  <c r="K68" i="2"/>
  <c r="U136" i="2"/>
  <c r="E80" i="2"/>
  <c r="O15" i="2"/>
  <c r="D333" i="8"/>
  <c r="G30" i="2"/>
  <c r="K114" i="2"/>
  <c r="D320" i="8"/>
  <c r="M123" i="2"/>
  <c r="I125" i="2"/>
  <c r="B320" i="6"/>
  <c r="K146" i="2"/>
  <c r="U120" i="2"/>
  <c r="U140" i="2"/>
  <c r="B299" i="6"/>
  <c r="B202" i="6"/>
  <c r="M67" i="2"/>
  <c r="C101" i="2"/>
  <c r="S154" i="2"/>
  <c r="D39" i="8"/>
  <c r="E10" i="2"/>
  <c r="S29" i="2"/>
  <c r="K127" i="2"/>
  <c r="B149" i="6"/>
  <c r="B229" i="6"/>
  <c r="B369" i="6"/>
  <c r="C114" i="2"/>
  <c r="O110" i="2"/>
  <c r="B164" i="6"/>
  <c r="K118" i="2"/>
  <c r="D90" i="8"/>
  <c r="A2" i="4"/>
  <c r="B264" i="6"/>
  <c r="A239" i="8"/>
  <c r="B445" i="6"/>
  <c r="Q12" i="2"/>
  <c r="A120" i="4"/>
  <c r="A50" i="4"/>
  <c r="A37" i="4"/>
  <c r="G18" i="2"/>
  <c r="Q54" i="2"/>
  <c r="E77" i="2"/>
  <c r="K142" i="2"/>
  <c r="G140" i="2"/>
  <c r="B318" i="6"/>
  <c r="E46" i="2"/>
  <c r="C66" i="2"/>
  <c r="K29" i="2"/>
  <c r="B212" i="6"/>
  <c r="B185" i="6"/>
  <c r="U144" i="2"/>
  <c r="B261" i="6"/>
  <c r="O152" i="2"/>
  <c r="B200" i="6"/>
  <c r="I28" i="2"/>
  <c r="O105" i="2"/>
  <c r="I43" i="2"/>
  <c r="O136" i="2"/>
  <c r="O118" i="2"/>
  <c r="B143" i="6"/>
  <c r="I130" i="2"/>
  <c r="G99" i="2"/>
  <c r="D96" i="8"/>
  <c r="K84" i="2"/>
  <c r="A14" i="4"/>
  <c r="A92" i="4"/>
  <c r="U58" i="2"/>
  <c r="A114" i="4"/>
  <c r="D55" i="8"/>
  <c r="I96" i="2"/>
  <c r="U93" i="2"/>
  <c r="M9" i="2"/>
  <c r="K126" i="2"/>
  <c r="A187" i="8"/>
  <c r="C84" i="2"/>
  <c r="S31" i="2"/>
  <c r="Q9" i="2"/>
  <c r="Q7" i="2"/>
  <c r="U4" i="2"/>
  <c r="D277" i="8"/>
  <c r="K121" i="2"/>
  <c r="E40" i="2"/>
  <c r="E37" i="2"/>
  <c r="M38" i="2"/>
  <c r="A253" i="4"/>
  <c r="U126" i="2"/>
  <c r="C21" i="2"/>
  <c r="A9" i="4"/>
  <c r="I72" i="2"/>
  <c r="C36" i="2"/>
  <c r="A105" i="8"/>
  <c r="Q67" i="2"/>
  <c r="A97" i="8"/>
  <c r="B413" i="6"/>
  <c r="I42" i="2"/>
  <c r="I152" i="2"/>
  <c r="O25" i="2"/>
  <c r="I112" i="2"/>
  <c r="D243" i="8"/>
  <c r="C111" i="2"/>
  <c r="B365" i="6"/>
  <c r="A79" i="4"/>
  <c r="B44" i="6"/>
  <c r="E96" i="2"/>
  <c r="A28" i="8"/>
  <c r="B81" i="6"/>
  <c r="A4" i="4"/>
  <c r="Q8" i="2"/>
  <c r="A143" i="8"/>
  <c r="C146" i="2"/>
  <c r="B54" i="6"/>
  <c r="B265" i="6"/>
  <c r="E131" i="2"/>
  <c r="D85" i="8"/>
  <c r="G80" i="2"/>
  <c r="C44" i="2"/>
  <c r="U155" i="2"/>
  <c r="A42" i="8"/>
  <c r="U115" i="2"/>
  <c r="C149" i="2"/>
  <c r="A260" i="8"/>
  <c r="Q119" i="2"/>
  <c r="A88" i="8"/>
  <c r="K112" i="2"/>
  <c r="A204" i="4"/>
  <c r="D174" i="8"/>
  <c r="Q70" i="2"/>
  <c r="E48" i="2"/>
  <c r="M62" i="2"/>
  <c r="I70" i="2"/>
  <c r="O95" i="2"/>
  <c r="A135" i="4"/>
  <c r="A357" i="8"/>
  <c r="C29" i="2"/>
  <c r="A19" i="8"/>
  <c r="A187" i="4"/>
  <c r="C40" i="2"/>
  <c r="M147" i="2"/>
  <c r="D302" i="8"/>
  <c r="B184" i="6"/>
  <c r="Q72" i="2"/>
  <c r="A94" i="8"/>
  <c r="A195" i="8"/>
  <c r="B106" i="6"/>
  <c r="C41" i="2"/>
  <c r="A54" i="4"/>
  <c r="M52" i="2"/>
  <c r="B421" i="6"/>
  <c r="C118" i="2"/>
  <c r="O61" i="2"/>
  <c r="A188" i="8"/>
  <c r="O133" i="2"/>
  <c r="D313" i="8"/>
  <c r="I97" i="2"/>
  <c r="B153" i="6"/>
  <c r="Q113" i="2"/>
  <c r="Q71" i="2"/>
  <c r="A302" i="8"/>
  <c r="I37" i="2"/>
  <c r="C153" i="2"/>
  <c r="M43" i="2"/>
  <c r="A134" i="4"/>
  <c r="B258" i="6"/>
  <c r="A158" i="8"/>
  <c r="D369" i="8"/>
  <c r="G33" i="2"/>
  <c r="M23" i="2"/>
  <c r="E29" i="2"/>
  <c r="K120" i="2"/>
  <c r="A165" i="8"/>
  <c r="K89" i="2"/>
  <c r="O14" i="2"/>
  <c r="Q22" i="2"/>
  <c r="A277" i="8"/>
  <c r="D40" i="8"/>
  <c r="I142" i="2"/>
  <c r="I35" i="2"/>
  <c r="B180" i="6"/>
  <c r="B384" i="6"/>
  <c r="D396" i="8"/>
  <c r="O11" i="2"/>
  <c r="O31" i="2"/>
  <c r="G67" i="2"/>
  <c r="D37" i="8"/>
  <c r="O116" i="2"/>
  <c r="U32" i="2"/>
  <c r="C25" i="2"/>
  <c r="D308" i="8"/>
  <c r="G105" i="2"/>
  <c r="C71" i="2"/>
  <c r="E13" i="2"/>
  <c r="D83" i="8"/>
  <c r="I98" i="2"/>
  <c r="I26" i="2"/>
  <c r="B364" i="6"/>
  <c r="S25" i="2"/>
  <c r="A245" i="4"/>
  <c r="A213" i="8"/>
  <c r="B56" i="6"/>
  <c r="B428" i="6"/>
  <c r="B306" i="6"/>
  <c r="B420" i="6"/>
  <c r="C116" i="2"/>
  <c r="G130" i="2"/>
  <c r="A126" i="8"/>
  <c r="A3" i="8"/>
  <c r="A150" i="8"/>
  <c r="B301" i="6"/>
  <c r="O37" i="2"/>
  <c r="B30" i="6"/>
  <c r="A80" i="4"/>
  <c r="U3" i="2"/>
  <c r="A102" i="8"/>
  <c r="D182" i="8"/>
  <c r="E93" i="2"/>
  <c r="D357" i="8"/>
  <c r="U63" i="2"/>
  <c r="K140" i="2"/>
  <c r="U83" i="2"/>
  <c r="U114" i="2"/>
  <c r="C43" i="2"/>
  <c r="E94" i="2"/>
  <c r="D180" i="8"/>
  <c r="B358" i="6"/>
  <c r="O9" i="2"/>
  <c r="M54" i="2"/>
  <c r="A370" i="8"/>
  <c r="A312" i="8"/>
  <c r="Q103" i="2"/>
  <c r="O75" i="2"/>
  <c r="G139" i="2"/>
  <c r="D368" i="8"/>
  <c r="A101" i="8"/>
  <c r="E92" i="2"/>
  <c r="E139" i="2"/>
  <c r="M32" i="2"/>
  <c r="M135" i="2"/>
  <c r="K74" i="2"/>
  <c r="A197" i="4"/>
  <c r="A11" i="4"/>
  <c r="M85" i="2"/>
  <c r="M128" i="2"/>
  <c r="G27" i="2"/>
  <c r="K157" i="2"/>
  <c r="B366" i="6"/>
  <c r="C38" i="2"/>
  <c r="M84" i="2"/>
  <c r="A12" i="4"/>
  <c r="D179" i="8"/>
  <c r="B230" i="6"/>
  <c r="I60" i="2"/>
  <c r="B426" i="6"/>
  <c r="K6" i="2"/>
  <c r="B363" i="6"/>
  <c r="A111" i="8"/>
  <c r="E63" i="2"/>
  <c r="B419" i="6"/>
  <c r="B409" i="6"/>
  <c r="M153" i="2"/>
  <c r="C68" i="2"/>
  <c r="Q52" i="2"/>
  <c r="G66" i="2"/>
  <c r="A11" i="8"/>
  <c r="A397" i="8"/>
  <c r="Q2" i="2"/>
  <c r="D43" i="8"/>
  <c r="A212" i="4"/>
  <c r="E74" i="2"/>
  <c r="A219" i="8"/>
  <c r="S120" i="2"/>
  <c r="E11" i="2"/>
  <c r="G120" i="2"/>
  <c r="E12" i="2"/>
  <c r="K32" i="2"/>
  <c r="Q150" i="2"/>
  <c r="Q91" i="2"/>
  <c r="G83" i="2"/>
  <c r="B82" i="6"/>
  <c r="E87" i="2"/>
  <c r="A110" i="4"/>
  <c r="D9" i="8"/>
  <c r="D27" i="8"/>
  <c r="B381" i="6"/>
  <c r="S24" i="2"/>
  <c r="I148" i="2"/>
  <c r="U31" i="2"/>
  <c r="K40" i="2"/>
  <c r="A383" i="8"/>
  <c r="G159" i="2"/>
  <c r="C130" i="2"/>
  <c r="O49" i="2"/>
  <c r="Q84" i="2"/>
  <c r="S75" i="2"/>
  <c r="D235" i="8"/>
  <c r="A18" i="8"/>
  <c r="A190" i="4"/>
  <c r="A318" i="8"/>
  <c r="U148" i="2"/>
  <c r="D307" i="8"/>
  <c r="B38" i="6"/>
  <c r="M90" i="2"/>
  <c r="A5" i="4"/>
  <c r="Q121" i="2"/>
  <c r="O24" i="2"/>
  <c r="Q53" i="2"/>
  <c r="B134" i="6"/>
  <c r="D165" i="8"/>
  <c r="K24" i="2"/>
  <c r="A220" i="4"/>
  <c r="G56" i="2"/>
  <c r="A36" i="4"/>
  <c r="C147" i="2"/>
  <c r="O146" i="2"/>
  <c r="S106" i="2"/>
  <c r="M130" i="2"/>
  <c r="I11" i="2"/>
  <c r="I150" i="2"/>
  <c r="A214" i="4"/>
  <c r="B255" i="6"/>
  <c r="A128" i="4"/>
  <c r="D122" i="8"/>
  <c r="Q5" i="2"/>
  <c r="K2" i="2"/>
  <c r="B282" i="6"/>
  <c r="A162" i="4"/>
  <c r="C58" i="2"/>
  <c r="B19" i="6"/>
  <c r="S22" i="2"/>
  <c r="A51" i="8"/>
  <c r="A95" i="4"/>
  <c r="C109" i="2"/>
  <c r="A156" i="4"/>
  <c r="K148" i="2"/>
  <c r="B352" i="6"/>
  <c r="G114" i="2"/>
  <c r="A184" i="4"/>
  <c r="A229" i="8"/>
  <c r="B331" i="6"/>
  <c r="D321" i="8"/>
  <c r="M34" i="2"/>
  <c r="O18" i="2"/>
  <c r="D102" i="8"/>
  <c r="A117" i="4"/>
  <c r="K31" i="2"/>
  <c r="B67" i="6"/>
  <c r="B105" i="6"/>
  <c r="K3" i="2"/>
  <c r="B20" i="6"/>
  <c r="M114" i="2"/>
  <c r="A112" i="8"/>
  <c r="E103" i="2"/>
  <c r="Q132" i="2"/>
  <c r="A303" i="8"/>
  <c r="B71" i="6"/>
  <c r="E127" i="2"/>
  <c r="M156" i="2"/>
  <c r="A98" i="4"/>
  <c r="M113" i="2"/>
  <c r="C72" i="2"/>
  <c r="A157" i="8"/>
  <c r="B249" i="6"/>
  <c r="M58" i="2"/>
  <c r="A217" i="8"/>
  <c r="I122" i="2"/>
  <c r="A189" i="8"/>
  <c r="G50" i="2"/>
  <c r="B21" i="6"/>
  <c r="C148" i="2"/>
  <c r="A118" i="8"/>
  <c r="U9" i="2"/>
  <c r="M7" i="2"/>
  <c r="G44" i="2"/>
  <c r="D288" i="8"/>
  <c r="B438" i="6"/>
  <c r="Q41" i="2"/>
  <c r="A43" i="4"/>
  <c r="N438" i="6" l="1"/>
  <c r="E118" i="8"/>
  <c r="N21" i="6"/>
  <c r="E189" i="8"/>
  <c r="E217" i="8"/>
  <c r="N249" i="6"/>
  <c r="E157" i="8"/>
  <c r="N71" i="6"/>
  <c r="E303" i="8"/>
  <c r="E112" i="8"/>
  <c r="N20" i="6"/>
  <c r="N105" i="6"/>
  <c r="N67" i="6"/>
  <c r="E131" i="9"/>
  <c r="N331" i="6"/>
  <c r="E229" i="8"/>
  <c r="N352" i="6"/>
  <c r="E51" i="8"/>
  <c r="N19" i="6"/>
  <c r="N282" i="6"/>
  <c r="N255" i="6"/>
  <c r="N134" i="6"/>
  <c r="N38" i="6"/>
  <c r="E124" i="9"/>
  <c r="E318" i="8"/>
  <c r="E18" i="8"/>
  <c r="E383" i="8"/>
  <c r="N381" i="6"/>
  <c r="D11" i="9"/>
  <c r="E11" i="9"/>
  <c r="N82" i="6"/>
  <c r="E219" i="8"/>
  <c r="E397" i="8"/>
  <c r="E11" i="8"/>
  <c r="N409" i="6"/>
  <c r="N419" i="6"/>
  <c r="E111" i="8"/>
  <c r="N363" i="6"/>
  <c r="N426" i="6"/>
  <c r="N230" i="6"/>
  <c r="N366" i="6"/>
  <c r="E101" i="8"/>
  <c r="E312" i="8"/>
  <c r="E370" i="8"/>
  <c r="N358" i="6"/>
  <c r="G68" i="9"/>
  <c r="H69" i="9"/>
  <c r="E102" i="8"/>
  <c r="N30" i="6"/>
  <c r="N301" i="6"/>
  <c r="E150" i="8"/>
  <c r="E3" i="8"/>
  <c r="E126" i="8"/>
  <c r="N420" i="6"/>
  <c r="N306" i="6"/>
  <c r="N428" i="6"/>
  <c r="N56" i="6"/>
  <c r="E213" i="8"/>
  <c r="N364" i="6"/>
  <c r="N384" i="6"/>
  <c r="N180" i="6"/>
  <c r="E277" i="8"/>
  <c r="E165" i="8"/>
  <c r="E158" i="8"/>
  <c r="N258" i="6"/>
  <c r="E302" i="8"/>
  <c r="N153" i="6"/>
  <c r="H127" i="9"/>
  <c r="E188" i="8"/>
  <c r="N421" i="6"/>
  <c r="N106" i="6"/>
  <c r="E195" i="8"/>
  <c r="E94" i="8"/>
  <c r="N184" i="6"/>
  <c r="H121" i="9"/>
  <c r="E19" i="8"/>
  <c r="E357" i="8"/>
  <c r="G66" i="9"/>
  <c r="E88" i="8"/>
  <c r="E260" i="8"/>
  <c r="E42" i="8"/>
  <c r="N265" i="6"/>
  <c r="N54" i="6"/>
  <c r="E143" i="8"/>
  <c r="N81" i="6"/>
  <c r="E28" i="8"/>
  <c r="N44" i="6"/>
  <c r="N365" i="6"/>
  <c r="N413" i="6"/>
  <c r="E97" i="8"/>
  <c r="E105" i="8"/>
  <c r="H110" i="9"/>
  <c r="F110" i="9"/>
  <c r="E187" i="8"/>
  <c r="N143" i="6"/>
  <c r="N200" i="6"/>
  <c r="N261" i="6"/>
  <c r="N185" i="6"/>
  <c r="N212" i="6"/>
  <c r="N318" i="6"/>
  <c r="N445" i="6"/>
  <c r="E239" i="8"/>
  <c r="N264" i="6"/>
  <c r="N164" i="6"/>
  <c r="N369" i="6"/>
  <c r="N229" i="6"/>
  <c r="N149" i="6"/>
  <c r="N202" i="6"/>
  <c r="N299" i="6"/>
  <c r="N320" i="6"/>
  <c r="G130" i="9"/>
  <c r="F130" i="9"/>
  <c r="N294" i="6"/>
  <c r="E129" i="8"/>
  <c r="N379" i="6"/>
  <c r="E46" i="8"/>
  <c r="E281" i="8"/>
  <c r="N408" i="6"/>
  <c r="N169" i="6"/>
  <c r="N235" i="6"/>
  <c r="E172" i="8"/>
  <c r="E81" i="8"/>
  <c r="N430" i="6"/>
  <c r="N28" i="6"/>
  <c r="N422" i="6"/>
  <c r="N414" i="6"/>
  <c r="N98" i="6"/>
  <c r="N119" i="6"/>
  <c r="N271" i="6"/>
  <c r="N151" i="6"/>
  <c r="E246" i="8"/>
  <c r="N250" i="6"/>
  <c r="E273" i="8"/>
  <c r="E347" i="8"/>
  <c r="F107" i="9"/>
  <c r="H107" i="9"/>
  <c r="E107" i="9"/>
  <c r="E58" i="8"/>
  <c r="E95" i="8"/>
  <c r="N304" i="6"/>
  <c r="E309" i="8"/>
  <c r="N7" i="6"/>
  <c r="N276" i="6"/>
  <c r="E12" i="8"/>
  <c r="E74" i="8"/>
  <c r="N368" i="6"/>
  <c r="N296" i="6"/>
  <c r="E170" i="8"/>
  <c r="E178" i="8"/>
  <c r="E330" i="8"/>
  <c r="N43" i="6"/>
  <c r="E68" i="8"/>
  <c r="N234" i="6"/>
  <c r="N34" i="6"/>
  <c r="E90" i="8"/>
  <c r="E366" i="8"/>
  <c r="N205" i="6"/>
  <c r="E163" i="8"/>
  <c r="N238" i="6"/>
  <c r="N136" i="6"/>
  <c r="N367" i="6"/>
  <c r="E222" i="8"/>
  <c r="E96" i="8"/>
  <c r="N219" i="6"/>
  <c r="N172" i="6"/>
  <c r="E100" i="9"/>
  <c r="N118" i="6"/>
  <c r="N380" i="6"/>
  <c r="N111" i="6"/>
  <c r="E372" i="8"/>
  <c r="E368" i="8"/>
  <c r="N287" i="6"/>
  <c r="N203" i="6"/>
  <c r="E363" i="8"/>
  <c r="E72" i="8"/>
  <c r="E80" i="8"/>
  <c r="E238" i="8"/>
  <c r="N356" i="6"/>
  <c r="E391" i="8"/>
  <c r="N8" i="6"/>
  <c r="N211" i="6"/>
  <c r="E83" i="8"/>
  <c r="N441" i="6"/>
  <c r="N254" i="6"/>
  <c r="N29" i="6"/>
  <c r="E66" i="8"/>
  <c r="N281" i="6"/>
  <c r="E179" i="8"/>
  <c r="E86" i="8"/>
  <c r="E19" i="9"/>
  <c r="E227" i="8"/>
  <c r="E131" i="8"/>
  <c r="D133" i="9"/>
  <c r="N117" i="6"/>
  <c r="E377" i="8"/>
  <c r="N355" i="6"/>
  <c r="E103" i="8"/>
  <c r="N92" i="6"/>
  <c r="N375" i="6"/>
  <c r="E127" i="8"/>
  <c r="E22" i="8"/>
  <c r="E196" i="8"/>
  <c r="N201" i="6"/>
  <c r="N350" i="6"/>
  <c r="N357" i="6"/>
  <c r="N84" i="6"/>
  <c r="E197" i="8"/>
  <c r="N378" i="6"/>
  <c r="E47" i="8"/>
  <c r="E336" i="8"/>
  <c r="N183" i="6"/>
  <c r="E75" i="8"/>
  <c r="E55" i="8"/>
  <c r="E283" i="8"/>
  <c r="N303" i="6"/>
  <c r="E136" i="8"/>
  <c r="N159" i="6"/>
  <c r="E262" i="8"/>
  <c r="E125" i="8"/>
  <c r="E49" i="8"/>
  <c r="N327" i="6"/>
  <c r="N236" i="6"/>
  <c r="E37" i="8"/>
  <c r="N253" i="6"/>
  <c r="N418" i="6"/>
  <c r="E257" i="8"/>
  <c r="N310" i="6"/>
  <c r="E164" i="8"/>
  <c r="N204" i="6"/>
  <c r="N285" i="6"/>
  <c r="N279" i="6"/>
  <c r="E124" i="8"/>
  <c r="N192" i="6"/>
  <c r="E114" i="8"/>
  <c r="E271" i="8"/>
  <c r="N89" i="6"/>
  <c r="E350" i="8"/>
  <c r="N87" i="6"/>
  <c r="F114" i="9"/>
  <c r="G65" i="9"/>
  <c r="N214" i="6"/>
  <c r="E364" i="8"/>
  <c r="F80" i="9"/>
  <c r="N195" i="6"/>
  <c r="E203" i="8"/>
  <c r="N385" i="6"/>
  <c r="N435" i="6"/>
  <c r="E305" i="8"/>
  <c r="E269" i="8"/>
  <c r="N270" i="6"/>
  <c r="N226" i="6"/>
  <c r="G37" i="9"/>
  <c r="H37" i="9"/>
  <c r="N321" i="6"/>
  <c r="N351" i="6"/>
  <c r="N51" i="6"/>
  <c r="N392" i="6"/>
  <c r="H137" i="9"/>
  <c r="G137" i="9"/>
  <c r="E225" i="8"/>
  <c r="N166" i="6"/>
  <c r="E89" i="8"/>
  <c r="E202" i="8"/>
  <c r="E95" i="9"/>
  <c r="H95" i="9"/>
  <c r="E76" i="8"/>
  <c r="E101" i="9"/>
  <c r="N114" i="6"/>
  <c r="N274" i="6"/>
  <c r="N315" i="6"/>
  <c r="N170" i="6"/>
  <c r="E231" i="8"/>
  <c r="N340" i="6"/>
  <c r="N410" i="6"/>
  <c r="E155" i="8"/>
  <c r="E320" i="8"/>
  <c r="E360" i="8"/>
  <c r="E371" i="8"/>
  <c r="N197" i="6"/>
  <c r="N353" i="6"/>
  <c r="E87" i="8"/>
  <c r="N100" i="6"/>
  <c r="E218" i="8"/>
  <c r="N223" i="6"/>
  <c r="E52" i="8"/>
  <c r="E278" i="8"/>
  <c r="N36" i="6"/>
  <c r="E113" i="8"/>
  <c r="E319" i="8"/>
  <c r="E378" i="8"/>
  <c r="E156" i="8"/>
  <c r="E99" i="8"/>
  <c r="E9" i="9"/>
  <c r="H9" i="9"/>
  <c r="E361" i="8"/>
  <c r="E25" i="8"/>
  <c r="N125" i="6"/>
  <c r="E204" i="8"/>
  <c r="N284" i="6"/>
  <c r="N346" i="6"/>
  <c r="E201" i="8"/>
  <c r="E43" i="8"/>
  <c r="E17" i="8"/>
  <c r="N60" i="6"/>
  <c r="E169" i="8"/>
  <c r="N140" i="6"/>
  <c r="E128" i="8"/>
  <c r="E232" i="8"/>
  <c r="E314" i="8"/>
  <c r="E388" i="8"/>
  <c r="G105" i="9"/>
  <c r="F105" i="9"/>
  <c r="N216" i="6"/>
  <c r="E396" i="8"/>
  <c r="E282" i="8"/>
  <c r="E29" i="8"/>
  <c r="N176" i="6"/>
  <c r="N76" i="6"/>
  <c r="E207" i="8"/>
  <c r="E279" i="8"/>
  <c r="N190" i="6"/>
  <c r="G73" i="9"/>
  <c r="N206" i="6"/>
  <c r="N337" i="6"/>
  <c r="E60" i="9"/>
  <c r="E284" i="8"/>
  <c r="G90" i="9"/>
  <c r="F90" i="9"/>
  <c r="N162" i="6"/>
  <c r="E198" i="8"/>
  <c r="N231" i="6"/>
  <c r="N126" i="6"/>
  <c r="N147" i="6"/>
  <c r="E192" i="8"/>
  <c r="N411" i="6"/>
  <c r="F148" i="9"/>
  <c r="E342" i="8"/>
  <c r="E4" i="8"/>
  <c r="E181" i="8"/>
  <c r="E55" i="9"/>
  <c r="N289" i="6"/>
  <c r="N24" i="6"/>
  <c r="E276" i="8"/>
  <c r="E235" i="8"/>
  <c r="F6" i="9"/>
  <c r="G36" i="9"/>
  <c r="D36" i="9"/>
  <c r="N97" i="6"/>
  <c r="E268" i="8"/>
  <c r="E45" i="8"/>
  <c r="E175" i="8"/>
  <c r="N178" i="6"/>
  <c r="N305" i="6"/>
  <c r="N325" i="6"/>
  <c r="N361" i="6"/>
  <c r="N298" i="6"/>
  <c r="E199" i="8"/>
  <c r="N336" i="6"/>
  <c r="N221" i="6"/>
  <c r="E285" i="8"/>
  <c r="E93" i="8"/>
  <c r="N186" i="6"/>
  <c r="G46" i="9"/>
  <c r="F46" i="9"/>
  <c r="E115" i="8"/>
  <c r="E211" i="8"/>
  <c r="E194" i="8"/>
  <c r="E258" i="8"/>
  <c r="N122" i="6"/>
  <c r="D24" i="9"/>
  <c r="N93" i="6"/>
  <c r="N309" i="6"/>
  <c r="E209" i="8"/>
  <c r="N187" i="6"/>
  <c r="N252" i="6"/>
  <c r="N277" i="6"/>
  <c r="E14" i="8"/>
  <c r="N102" i="6"/>
  <c r="E148" i="8"/>
  <c r="E243" i="8"/>
  <c r="E242" i="8"/>
  <c r="H70" i="9"/>
  <c r="E70" i="9"/>
  <c r="E261" i="8"/>
  <c r="N135" i="6"/>
  <c r="E286" i="8"/>
  <c r="E339" i="8"/>
  <c r="N14" i="6"/>
  <c r="N37" i="6"/>
  <c r="N15" i="6"/>
  <c r="E206" i="8"/>
  <c r="N433" i="6"/>
  <c r="F10" i="9"/>
  <c r="H10" i="9"/>
  <c r="E329" i="8"/>
  <c r="E254" i="8"/>
  <c r="E100" i="8"/>
  <c r="E108" i="8"/>
  <c r="E267" i="8"/>
  <c r="E91" i="8"/>
  <c r="D84" i="9"/>
  <c r="E70" i="8"/>
  <c r="N444" i="6"/>
  <c r="E84" i="8"/>
  <c r="N222" i="6"/>
  <c r="E123" i="8"/>
  <c r="N155" i="6"/>
  <c r="E180" i="8"/>
  <c r="H3" i="9"/>
  <c r="N133" i="6"/>
  <c r="N423" i="6"/>
  <c r="E245" i="8"/>
  <c r="E186" i="8"/>
  <c r="N263" i="6"/>
  <c r="N442" i="6"/>
  <c r="N362" i="6"/>
  <c r="N290" i="6"/>
  <c r="E185" i="8"/>
  <c r="H140" i="9"/>
  <c r="F72" i="9"/>
  <c r="G72" i="9"/>
  <c r="N174" i="6"/>
  <c r="E162" i="8"/>
  <c r="E326" i="8"/>
  <c r="N394" i="6"/>
  <c r="N241" i="6"/>
  <c r="N275" i="6"/>
  <c r="H29" i="9"/>
  <c r="N163" i="6"/>
  <c r="E234" i="8"/>
  <c r="N59" i="6"/>
  <c r="N390" i="6"/>
  <c r="N12" i="6"/>
  <c r="E291" i="8"/>
  <c r="N412" i="6"/>
  <c r="E389" i="8"/>
  <c r="E133" i="8"/>
  <c r="N286" i="6"/>
  <c r="E60" i="8"/>
  <c r="N210" i="6"/>
  <c r="N228" i="6"/>
  <c r="E23" i="8"/>
  <c r="E78" i="9"/>
  <c r="D33" i="9"/>
  <c r="E77" i="8"/>
  <c r="E40" i="8"/>
  <c r="N429" i="6"/>
  <c r="E134" i="8"/>
  <c r="N319" i="6"/>
  <c r="N83" i="6"/>
  <c r="E274" i="8"/>
  <c r="E8" i="8"/>
  <c r="E216" i="8"/>
  <c r="N443" i="6"/>
  <c r="E226" i="8"/>
  <c r="N232" i="6"/>
  <c r="N124" i="6"/>
  <c r="G23" i="9"/>
  <c r="N64" i="6"/>
  <c r="N42" i="6"/>
  <c r="E119" i="8"/>
  <c r="N48" i="6"/>
  <c r="E38" i="8"/>
  <c r="E79" i="8"/>
  <c r="N39" i="6"/>
  <c r="E255" i="8"/>
  <c r="N415" i="6"/>
  <c r="E73" i="8"/>
  <c r="N189" i="6"/>
  <c r="E392" i="8"/>
  <c r="N27" i="6"/>
  <c r="N96" i="6"/>
  <c r="E78" i="8"/>
  <c r="N239" i="6"/>
  <c r="N181" i="6"/>
  <c r="N120" i="6"/>
  <c r="E375" i="8"/>
  <c r="N335" i="6"/>
  <c r="E272" i="8"/>
  <c r="E387" i="8"/>
  <c r="H31" i="9"/>
  <c r="D31" i="9"/>
  <c r="N6" i="6"/>
  <c r="N399" i="6"/>
  <c r="N139" i="6"/>
  <c r="N129" i="6"/>
  <c r="N17" i="6"/>
  <c r="E293" i="8"/>
  <c r="G5" i="9"/>
  <c r="E236" i="8"/>
  <c r="E346" i="8"/>
  <c r="N330" i="6"/>
  <c r="E230" i="8"/>
  <c r="E288" i="8"/>
  <c r="E193" i="8"/>
  <c r="N131" i="6"/>
  <c r="N332" i="6"/>
  <c r="N9" i="6"/>
  <c r="N432" i="6"/>
  <c r="E386" i="8"/>
  <c r="E228" i="8"/>
  <c r="E132" i="8"/>
  <c r="E144" i="8"/>
  <c r="E250" i="8"/>
  <c r="N80" i="6"/>
  <c r="E145" i="8"/>
  <c r="E210" i="8"/>
  <c r="E4" i="9"/>
  <c r="G4" i="9"/>
  <c r="E56" i="8"/>
  <c r="E359" i="8"/>
  <c r="N397" i="6"/>
  <c r="N338" i="6"/>
  <c r="N237" i="6"/>
  <c r="N245" i="6"/>
  <c r="N323" i="6"/>
  <c r="N400" i="6"/>
  <c r="E16" i="8"/>
  <c r="E130" i="8"/>
  <c r="N158" i="6"/>
  <c r="N374" i="6"/>
  <c r="E54" i="8"/>
  <c r="N46" i="6"/>
  <c r="N215" i="6"/>
  <c r="N342" i="6"/>
  <c r="N268" i="6"/>
  <c r="N280" i="6"/>
  <c r="D30" i="9"/>
  <c r="G121" i="9"/>
  <c r="G151" i="9"/>
  <c r="G48" i="9"/>
  <c r="G141" i="9"/>
  <c r="D6" i="9"/>
  <c r="H148" i="9"/>
  <c r="H67" i="9"/>
  <c r="D46" i="9"/>
  <c r="H138" i="9"/>
  <c r="G100" i="9"/>
  <c r="H63" i="9"/>
  <c r="E140" i="9"/>
  <c r="G99" i="9"/>
  <c r="F56" i="9"/>
  <c r="H134" i="9"/>
  <c r="E97" i="9"/>
  <c r="G79" i="9"/>
  <c r="D15" i="9"/>
  <c r="E17" i="9"/>
  <c r="E7" i="9"/>
  <c r="G13" i="9"/>
  <c r="F15" i="9"/>
  <c r="G144" i="9"/>
  <c r="F39" i="9"/>
  <c r="F136" i="9"/>
  <c r="E121" i="9"/>
  <c r="D96" i="9"/>
  <c r="D49" i="9"/>
  <c r="F93" i="9"/>
  <c r="G33" i="9"/>
  <c r="H88" i="9"/>
  <c r="F109" i="9"/>
  <c r="G136" i="9"/>
  <c r="H136" i="9"/>
  <c r="E96" i="9"/>
  <c r="G112" i="9"/>
  <c r="F143" i="9"/>
  <c r="G140" i="9"/>
  <c r="E24" i="9"/>
  <c r="F44" i="9"/>
  <c r="G16" i="9"/>
  <c r="G82" i="9"/>
  <c r="D146" i="9"/>
  <c r="H86" i="9"/>
  <c r="F21" i="9"/>
  <c r="H119" i="9"/>
  <c r="H66" i="9"/>
  <c r="H33" i="9"/>
  <c r="H135" i="9"/>
  <c r="F14" i="9"/>
  <c r="E94" i="9"/>
  <c r="D104" i="9"/>
  <c r="D89" i="9"/>
  <c r="H53" i="9"/>
  <c r="F74" i="9"/>
  <c r="F48" i="9"/>
  <c r="H47" i="9"/>
  <c r="D10" i="9"/>
  <c r="G104" i="9"/>
  <c r="H18" i="9"/>
  <c r="F8" i="9"/>
  <c r="H68" i="9"/>
  <c r="E74" i="9"/>
  <c r="F23" i="9"/>
  <c r="D106" i="9"/>
  <c r="F86" i="9"/>
  <c r="H99" i="9"/>
  <c r="G88" i="9"/>
  <c r="E65" i="9"/>
  <c r="D147" i="9"/>
  <c r="F123" i="9"/>
  <c r="G148" i="9"/>
  <c r="F9" i="9"/>
  <c r="E18" i="9"/>
  <c r="E138" i="9"/>
  <c r="D56" i="9"/>
  <c r="E56" i="9"/>
  <c r="H150" i="9"/>
  <c r="E22" i="9"/>
  <c r="D97" i="9"/>
  <c r="G24" i="9"/>
  <c r="E21" i="9"/>
  <c r="E116" i="9"/>
  <c r="H124" i="9"/>
  <c r="F102" i="9"/>
  <c r="D72" i="9"/>
  <c r="H44" i="9"/>
  <c r="F4" i="9"/>
  <c r="F35" i="9"/>
  <c r="D141" i="9"/>
  <c r="H61" i="9"/>
  <c r="G149" i="9"/>
  <c r="D118" i="9"/>
  <c r="D78" i="9"/>
  <c r="D23" i="9"/>
  <c r="G134" i="9"/>
  <c r="G19" i="9"/>
  <c r="F30" i="9"/>
  <c r="E38" i="9"/>
  <c r="E20" i="9"/>
  <c r="G150" i="9"/>
  <c r="G49" i="9"/>
  <c r="H4" i="9"/>
  <c r="E46" i="9"/>
  <c r="H122" i="9"/>
  <c r="F42" i="9"/>
  <c r="G97" i="9"/>
  <c r="E117" i="9"/>
  <c r="F122" i="9"/>
  <c r="D102" i="9"/>
  <c r="F12" i="9"/>
  <c r="G9" i="9"/>
  <c r="E87" i="9"/>
  <c r="D66" i="9"/>
  <c r="H59" i="9"/>
  <c r="E146" i="9"/>
  <c r="D134" i="9"/>
  <c r="E149" i="9"/>
  <c r="E75" i="9"/>
  <c r="G21" i="9"/>
  <c r="G93" i="9"/>
  <c r="D129" i="9"/>
  <c r="G114" i="9"/>
  <c r="H7" i="9"/>
  <c r="F18" i="9"/>
  <c r="D80" i="9"/>
  <c r="G117" i="9"/>
  <c r="D21" i="9"/>
  <c r="D59" i="9"/>
  <c r="G89" i="9"/>
  <c r="F89" i="9"/>
  <c r="G113" i="9"/>
  <c r="H35" i="9"/>
  <c r="G69" i="9"/>
  <c r="G42" i="9"/>
  <c r="E35" i="9"/>
  <c r="G119" i="9"/>
  <c r="G22" i="9"/>
  <c r="G17" i="9"/>
  <c r="D98" i="9"/>
  <c r="G43" i="9"/>
  <c r="G27" i="9"/>
  <c r="G116" i="9"/>
  <c r="H80" i="9"/>
  <c r="G32" i="9"/>
  <c r="E115" i="9"/>
  <c r="E123" i="9"/>
  <c r="E67" i="9"/>
  <c r="F126" i="9"/>
  <c r="D148" i="9"/>
  <c r="E43" i="9"/>
  <c r="D126" i="9"/>
  <c r="H14" i="9"/>
  <c r="G61" i="9"/>
  <c r="F13" i="9"/>
  <c r="H15" i="9"/>
  <c r="D113" i="9"/>
  <c r="H42" i="9"/>
  <c r="D119" i="9"/>
  <c r="G62" i="9"/>
  <c r="G6" i="9"/>
  <c r="H43" i="9"/>
  <c r="F29" i="9"/>
  <c r="E141" i="9"/>
  <c r="H55" i="9"/>
  <c r="H149" i="9"/>
  <c r="D77" i="9"/>
  <c r="D86" i="9"/>
  <c r="H147" i="9"/>
  <c r="F100" i="9"/>
  <c r="F103" i="9"/>
  <c r="H146" i="9"/>
  <c r="D73" i="9"/>
  <c r="F78" i="9"/>
  <c r="F65" i="9"/>
  <c r="E93" i="9"/>
  <c r="E3" i="9"/>
  <c r="D121" i="9"/>
  <c r="F83" i="9"/>
  <c r="E39" i="9"/>
  <c r="F104" i="9"/>
  <c r="D17" i="9"/>
  <c r="E132" i="9"/>
  <c r="D135" i="9"/>
  <c r="F151" i="9"/>
  <c r="G14" i="9"/>
  <c r="F119" i="9"/>
  <c r="F106" i="9"/>
  <c r="H129" i="9"/>
  <c r="E62" i="9"/>
  <c r="G107" i="9"/>
  <c r="D99" i="9"/>
  <c r="F85" i="9"/>
  <c r="D55" i="9"/>
  <c r="F70" i="9"/>
  <c r="E76" i="9"/>
  <c r="D43" i="9"/>
  <c r="F49" i="9"/>
  <c r="E137" i="9"/>
  <c r="D57" i="9"/>
  <c r="E130" i="9"/>
  <c r="G118" i="9"/>
  <c r="G30" i="9"/>
  <c r="G85" i="9"/>
  <c r="H116" i="9"/>
  <c r="E106" i="9"/>
  <c r="F66" i="9"/>
  <c r="G57" i="9"/>
  <c r="D115" i="9"/>
  <c r="G87" i="9"/>
  <c r="D63" i="9"/>
  <c r="F98" i="9"/>
  <c r="H151" i="9"/>
  <c r="E44" i="9"/>
  <c r="F127" i="9"/>
  <c r="G129" i="9"/>
  <c r="E2" i="9"/>
  <c r="E102" i="9"/>
  <c r="G81" i="9"/>
  <c r="H26" i="9"/>
  <c r="F81" i="9"/>
  <c r="G45" i="9"/>
  <c r="E118" i="9"/>
  <c r="F27" i="9"/>
  <c r="F132" i="9"/>
  <c r="E144" i="9"/>
  <c r="E104" i="9"/>
  <c r="E112" i="9"/>
  <c r="D100" i="9"/>
  <c r="G29" i="9"/>
  <c r="G35" i="9"/>
  <c r="F129" i="9"/>
  <c r="D128" i="9"/>
  <c r="D38" i="9"/>
  <c r="E127" i="9"/>
  <c r="E89" i="9"/>
  <c r="E84" i="9"/>
  <c r="G10" i="9"/>
  <c r="G70" i="9"/>
  <c r="H90" i="9"/>
  <c r="F33" i="9"/>
  <c r="D64" i="9"/>
  <c r="D13" i="9"/>
  <c r="H106" i="9"/>
  <c r="H83" i="9"/>
  <c r="F131" i="9"/>
  <c r="H45" i="9"/>
  <c r="D103" i="9"/>
  <c r="E120" i="9"/>
  <c r="D68" i="9"/>
  <c r="D108" i="9"/>
  <c r="G39" i="9"/>
  <c r="D81" i="9"/>
  <c r="D107" i="9"/>
  <c r="C107" i="9" s="1"/>
  <c r="E81" i="9"/>
  <c r="D75" i="9"/>
  <c r="E119" i="9"/>
  <c r="F115" i="9"/>
  <c r="D131" i="9"/>
  <c r="F95" i="9"/>
  <c r="G67" i="9"/>
  <c r="H28" i="9"/>
  <c r="E66" i="9"/>
  <c r="F31" i="9"/>
  <c r="F125" i="9"/>
  <c r="F2" i="9"/>
  <c r="G55" i="9"/>
  <c r="H118" i="9"/>
  <c r="D50" i="9"/>
  <c r="E37" i="9"/>
  <c r="F5" i="9"/>
  <c r="F26" i="9"/>
  <c r="G47" i="9"/>
  <c r="E82" i="9"/>
  <c r="H131" i="9"/>
  <c r="G131" i="9"/>
  <c r="H41" i="9"/>
  <c r="D40" i="9"/>
  <c r="H87" i="9"/>
  <c r="E6" i="9"/>
  <c r="F144" i="9"/>
  <c r="E128" i="9"/>
  <c r="H54" i="9"/>
  <c r="E69" i="9"/>
  <c r="D60" i="9"/>
  <c r="E25" i="9"/>
  <c r="E134" i="9"/>
  <c r="H114" i="9"/>
  <c r="D95" i="9"/>
  <c r="C95" i="9" s="1"/>
  <c r="F146" i="9"/>
  <c r="D142" i="9"/>
  <c r="E28" i="9"/>
  <c r="G71" i="9"/>
  <c r="F58" i="9"/>
  <c r="E31" i="9"/>
  <c r="F133" i="9"/>
  <c r="D29" i="9"/>
  <c r="G110" i="9"/>
  <c r="F61" i="9"/>
  <c r="G86" i="9"/>
  <c r="D87" i="9"/>
  <c r="D39" i="9"/>
  <c r="E53" i="9"/>
  <c r="F118" i="9"/>
  <c r="E113" i="9"/>
  <c r="D20" i="9"/>
  <c r="E90" i="9"/>
  <c r="G132" i="9"/>
  <c r="H71" i="9"/>
  <c r="H102" i="9"/>
  <c r="E57" i="9"/>
  <c r="D150" i="9"/>
  <c r="G44" i="9"/>
  <c r="H38" i="9"/>
  <c r="H111" i="9"/>
  <c r="D88" i="9"/>
  <c r="D124" i="9"/>
  <c r="E122" i="9"/>
  <c r="H145" i="9"/>
  <c r="D47" i="9"/>
  <c r="G50" i="9"/>
  <c r="E58" i="9"/>
  <c r="G126" i="9"/>
  <c r="E10" i="9"/>
  <c r="G120" i="9"/>
  <c r="G63" i="9"/>
  <c r="H144" i="9"/>
  <c r="G53" i="9"/>
  <c r="H24" i="9"/>
  <c r="E59" i="9"/>
  <c r="F69" i="9"/>
  <c r="F11" i="9"/>
  <c r="G54" i="9"/>
  <c r="E72" i="9"/>
  <c r="H123" i="9"/>
  <c r="H65" i="9"/>
  <c r="F75" i="9"/>
  <c r="D132" i="9"/>
  <c r="F139" i="9"/>
  <c r="H96" i="9"/>
  <c r="H139" i="9"/>
  <c r="D94" i="9"/>
  <c r="E27" i="9"/>
  <c r="D8" i="9"/>
  <c r="E54" i="9"/>
  <c r="E150" i="9"/>
  <c r="H27" i="9"/>
  <c r="H79" i="9"/>
  <c r="E77" i="9"/>
  <c r="D2" i="9"/>
  <c r="E41" i="9"/>
  <c r="D114" i="9"/>
  <c r="H23" i="9"/>
  <c r="E50" i="9"/>
  <c r="E83" i="9"/>
  <c r="D82" i="9"/>
  <c r="E108" i="9"/>
  <c r="E142" i="9"/>
  <c r="D58" i="9"/>
  <c r="H81" i="9"/>
  <c r="D53" i="9"/>
  <c r="C53" i="9" s="1"/>
  <c r="E151" i="9"/>
  <c r="H19" i="9"/>
  <c r="H126" i="9"/>
  <c r="G25" i="9"/>
  <c r="G92" i="9"/>
  <c r="H94" i="9"/>
  <c r="D83" i="9"/>
  <c r="C83" i="9" s="1"/>
  <c r="F62" i="9"/>
  <c r="F55" i="9"/>
  <c r="F60" i="9"/>
  <c r="G109" i="9"/>
  <c r="G106" i="9"/>
  <c r="F16" i="9"/>
  <c r="F54" i="9"/>
  <c r="D62" i="9"/>
  <c r="G95" i="9"/>
  <c r="D144" i="9"/>
  <c r="C144" i="9" s="1"/>
  <c r="F141" i="9"/>
  <c r="G3" i="9"/>
  <c r="G139" i="9"/>
  <c r="H22" i="9"/>
  <c r="D90" i="9"/>
  <c r="C90" i="9" s="1"/>
  <c r="H48" i="9"/>
  <c r="H130" i="9"/>
  <c r="H11" i="9"/>
  <c r="H74" i="9"/>
  <c r="H58" i="9"/>
  <c r="H98" i="9"/>
  <c r="G125" i="9"/>
  <c r="H39" i="9"/>
  <c r="D145" i="9"/>
  <c r="F145" i="9"/>
  <c r="D85" i="9"/>
  <c r="H82" i="9"/>
  <c r="H78" i="9"/>
  <c r="D93" i="9"/>
  <c r="E36" i="9"/>
  <c r="G147" i="9"/>
  <c r="H60" i="9"/>
  <c r="F101" i="9"/>
  <c r="H101" i="9"/>
  <c r="H40" i="9"/>
  <c r="G12" i="9"/>
  <c r="F120" i="9"/>
  <c r="D28" i="9"/>
  <c r="E92" i="9"/>
  <c r="E98" i="9"/>
  <c r="D74" i="9"/>
  <c r="C74" i="9" s="1"/>
  <c r="H125" i="9"/>
  <c r="D151" i="9"/>
  <c r="C151" i="9" s="1"/>
  <c r="E48" i="9"/>
  <c r="E49" i="9"/>
  <c r="H100" i="9"/>
  <c r="D44" i="9"/>
  <c r="G59" i="9"/>
  <c r="D41" i="9"/>
  <c r="E143" i="9"/>
  <c r="F96" i="9"/>
  <c r="G122" i="9"/>
  <c r="D52" i="9"/>
  <c r="E26" i="9"/>
  <c r="D136" i="9"/>
  <c r="E139" i="9"/>
  <c r="E99" i="9"/>
  <c r="D35" i="9"/>
  <c r="C35" i="9" s="1"/>
  <c r="E103" i="9"/>
  <c r="F34" i="9"/>
  <c r="D25" i="9"/>
  <c r="E63" i="9"/>
  <c r="F91" i="9"/>
  <c r="F147" i="9"/>
  <c r="H36" i="9"/>
  <c r="D127" i="9"/>
  <c r="E52" i="9"/>
  <c r="D123" i="9"/>
  <c r="G52" i="9"/>
  <c r="D117" i="9"/>
  <c r="H84" i="9"/>
  <c r="H25" i="9"/>
  <c r="D110" i="9"/>
  <c r="C110" i="9" s="1"/>
  <c r="E47" i="9"/>
  <c r="F128" i="9"/>
  <c r="H92" i="9"/>
  <c r="H34" i="9"/>
  <c r="G28" i="9"/>
  <c r="F20" i="9"/>
  <c r="F59" i="9"/>
  <c r="H72" i="9"/>
  <c r="F112" i="9"/>
  <c r="E110" i="9"/>
  <c r="H5" i="9"/>
  <c r="E42" i="9"/>
  <c r="D19" i="9"/>
  <c r="E40" i="9"/>
  <c r="H52" i="9"/>
  <c r="F92" i="9"/>
  <c r="F150" i="9"/>
  <c r="H8" i="9"/>
  <c r="E111" i="9"/>
  <c r="E114" i="9"/>
  <c r="D140" i="9"/>
  <c r="E145" i="9"/>
  <c r="F3" i="9"/>
  <c r="H13" i="9"/>
  <c r="F43" i="9"/>
  <c r="H56" i="9"/>
  <c r="D14" i="9"/>
  <c r="C14" i="9" s="1"/>
  <c r="F47" i="9"/>
  <c r="H132" i="9"/>
  <c r="H133" i="9"/>
  <c r="D92" i="9"/>
  <c r="H6" i="9"/>
  <c r="F37" i="9"/>
  <c r="H108" i="9"/>
  <c r="E14" i="9"/>
  <c r="E109" i="9"/>
  <c r="H93" i="9"/>
  <c r="F117" i="9"/>
  <c r="G80" i="9"/>
  <c r="F88" i="9"/>
  <c r="D22" i="9"/>
  <c r="D12" i="9"/>
  <c r="F24" i="9"/>
  <c r="H62" i="9"/>
  <c r="H141" i="9"/>
  <c r="E34" i="9"/>
  <c r="D18" i="9"/>
  <c r="E80" i="9"/>
  <c r="F67" i="9"/>
  <c r="F19" i="9"/>
  <c r="F71" i="9"/>
  <c r="H49" i="9"/>
  <c r="H32" i="9"/>
  <c r="D16" i="9"/>
  <c r="H85" i="9"/>
  <c r="E68" i="9"/>
  <c r="G40" i="9"/>
  <c r="D51" i="9"/>
  <c r="G123" i="9"/>
  <c r="F17" i="9"/>
  <c r="G102" i="9"/>
  <c r="G133" i="9"/>
  <c r="G94" i="9"/>
  <c r="G64" i="9"/>
  <c r="D37" i="9"/>
  <c r="C37" i="9" s="1"/>
  <c r="G101" i="9"/>
  <c r="E135" i="9"/>
  <c r="D4" i="9"/>
  <c r="C4" i="9" s="1"/>
  <c r="G84" i="9"/>
  <c r="F138" i="9"/>
  <c r="H97" i="9"/>
  <c r="H128" i="9"/>
  <c r="G127" i="9"/>
  <c r="D54" i="9"/>
  <c r="C54" i="9" s="1"/>
  <c r="G20" i="9"/>
  <c r="D105" i="9"/>
  <c r="E105" i="9"/>
  <c r="H142" i="9"/>
  <c r="F79" i="9"/>
  <c r="F1" i="8"/>
  <c r="G31" i="9"/>
  <c r="E23" i="9"/>
  <c r="G143" i="9"/>
  <c r="F38" i="9"/>
  <c r="G8" i="9"/>
  <c r="F82" i="9"/>
  <c r="F135" i="9"/>
  <c r="D5" i="9"/>
  <c r="C5" i="9" s="1"/>
  <c r="D122" i="9"/>
  <c r="C122" i="9" s="1"/>
  <c r="G38" i="9"/>
  <c r="G83" i="9"/>
  <c r="F53" i="9"/>
  <c r="F84" i="9"/>
  <c r="E125" i="9"/>
  <c r="F124" i="9"/>
  <c r="H117" i="9"/>
  <c r="H12" i="9"/>
  <c r="G111" i="9"/>
  <c r="F32" i="9"/>
  <c r="G74" i="9"/>
  <c r="H143" i="9"/>
  <c r="E16" i="9"/>
  <c r="F76" i="9"/>
  <c r="H77" i="9"/>
  <c r="G115" i="9"/>
  <c r="D112" i="9"/>
  <c r="F68" i="9"/>
  <c r="G146" i="9"/>
  <c r="D3" i="9"/>
  <c r="C3" i="9" s="1"/>
  <c r="D138" i="9"/>
  <c r="G128" i="9"/>
  <c r="D101" i="9"/>
  <c r="C101" i="9" s="1"/>
  <c r="D76" i="9"/>
  <c r="F121" i="9"/>
  <c r="F99" i="9"/>
  <c r="F73" i="9"/>
  <c r="E91" i="9"/>
  <c r="G108" i="9"/>
  <c r="H51" i="9"/>
  <c r="G124" i="9"/>
  <c r="E71" i="9"/>
  <c r="F111" i="9"/>
  <c r="E33" i="9"/>
  <c r="H104" i="9"/>
  <c r="D48" i="9"/>
  <c r="C48" i="9" s="1"/>
  <c r="D61" i="9"/>
  <c r="D32" i="9"/>
  <c r="G77" i="9"/>
  <c r="D9" i="9"/>
  <c r="C9" i="9" s="1"/>
  <c r="E73" i="9"/>
  <c r="G60" i="9"/>
  <c r="G34" i="9"/>
  <c r="G78" i="9"/>
  <c r="D139" i="9"/>
  <c r="C139" i="9" s="1"/>
  <c r="F87" i="9"/>
  <c r="E61" i="9"/>
  <c r="F36" i="9"/>
  <c r="F28" i="9"/>
  <c r="H20" i="9"/>
  <c r="G7" i="9"/>
  <c r="D137" i="9"/>
  <c r="D42" i="9"/>
  <c r="C42" i="9" s="1"/>
  <c r="H75" i="9"/>
  <c r="F94" i="9"/>
  <c r="F137" i="9"/>
  <c r="D143" i="9"/>
  <c r="C143" i="9" s="1"/>
  <c r="D65" i="9"/>
  <c r="C65" i="9" s="1"/>
  <c r="F140" i="9"/>
  <c r="E129" i="9"/>
  <c r="H16" i="9"/>
  <c r="H2" i="9"/>
  <c r="F108" i="9"/>
  <c r="D125" i="9"/>
  <c r="C125" i="9" s="1"/>
  <c r="H21" i="9"/>
  <c r="D71" i="9"/>
  <c r="H57" i="9"/>
  <c r="D69" i="9"/>
  <c r="C69" i="9" s="1"/>
  <c r="D67" i="9"/>
  <c r="C67" i="9" s="1"/>
  <c r="F134" i="9"/>
  <c r="E85" i="9"/>
  <c r="E148" i="9"/>
  <c r="G75" i="9"/>
  <c r="H120" i="9"/>
  <c r="H17" i="9"/>
  <c r="G145" i="9"/>
  <c r="H30" i="9"/>
  <c r="H105" i="9"/>
  <c r="H113" i="9"/>
  <c r="D79" i="9"/>
  <c r="D111" i="9"/>
  <c r="C111" i="9" s="1"/>
  <c r="G11" i="9"/>
  <c r="E133" i="9"/>
  <c r="E5" i="9"/>
  <c r="E12" i="9"/>
  <c r="H73" i="9"/>
  <c r="H89" i="9"/>
  <c r="E30" i="9"/>
  <c r="D130" i="9"/>
  <c r="E136" i="9"/>
  <c r="G2" i="9"/>
  <c r="E32" i="9"/>
  <c r="E147" i="9"/>
  <c r="H91" i="9"/>
  <c r="G135" i="9"/>
  <c r="H46" i="9"/>
  <c r="G56" i="9"/>
  <c r="E29" i="9"/>
  <c r="F45" i="9"/>
  <c r="D116" i="9"/>
  <c r="F41" i="9"/>
  <c r="F22" i="9"/>
  <c r="D70" i="9"/>
  <c r="C70" i="9" s="1"/>
  <c r="D27" i="9"/>
  <c r="C27" i="9" s="1"/>
  <c r="N61" i="6"/>
  <c r="E241" i="8"/>
  <c r="E116" i="8"/>
  <c r="E289" i="8"/>
  <c r="N16" i="6"/>
  <c r="N50" i="6"/>
  <c r="E15" i="8"/>
  <c r="G76" i="9"/>
  <c r="H76" i="9"/>
  <c r="N32" i="6"/>
  <c r="E365" i="8"/>
  <c r="E307" i="8"/>
  <c r="N99" i="6"/>
  <c r="E296" i="8"/>
  <c r="E223" i="8"/>
  <c r="N382" i="6"/>
  <c r="E224" i="8"/>
  <c r="N33" i="6"/>
  <c r="N434" i="6"/>
  <c r="N267" i="6"/>
  <c r="N26" i="6"/>
  <c r="E316" i="8"/>
  <c r="N240" i="6"/>
  <c r="E367" i="8"/>
  <c r="N152" i="6"/>
  <c r="E317" i="8"/>
  <c r="E106" i="8"/>
  <c r="E15" i="9"/>
  <c r="G15" i="9"/>
  <c r="N91" i="6"/>
  <c r="E53" i="8"/>
  <c r="E191" i="8"/>
  <c r="N376" i="6"/>
  <c r="F25" i="9"/>
  <c r="N104" i="6"/>
  <c r="E355" i="8"/>
  <c r="N395" i="6"/>
  <c r="E297" i="8"/>
  <c r="N406" i="6"/>
  <c r="E176" i="8"/>
  <c r="F64" i="9"/>
  <c r="H64" i="9"/>
  <c r="E64" i="9"/>
  <c r="D7" i="9"/>
  <c r="F7" i="9"/>
  <c r="E153" i="8"/>
  <c r="N70" i="6"/>
  <c r="N74" i="6"/>
  <c r="N269" i="6"/>
  <c r="N23" i="6"/>
  <c r="E86" i="9"/>
  <c r="N389" i="6"/>
  <c r="E152" i="8"/>
  <c r="E310" i="8"/>
  <c r="N208" i="6"/>
  <c r="N431" i="6"/>
  <c r="E109" i="8"/>
  <c r="E69" i="8"/>
  <c r="N225" i="6"/>
  <c r="E313" i="8"/>
  <c r="E64" i="8"/>
  <c r="E214" i="8"/>
  <c r="N78" i="6"/>
  <c r="N300" i="6"/>
  <c r="E205" i="8"/>
  <c r="E177" i="8"/>
  <c r="E248" i="8"/>
  <c r="E280" i="8"/>
  <c r="E208" i="8"/>
  <c r="N25" i="6"/>
  <c r="E20" i="8"/>
  <c r="E126" i="9"/>
  <c r="N193" i="6"/>
  <c r="N188" i="6"/>
  <c r="E237" i="8"/>
  <c r="E311" i="8"/>
  <c r="E333" i="8"/>
  <c r="E138" i="8"/>
  <c r="N307" i="6"/>
  <c r="G41" i="9"/>
  <c r="E253" i="8"/>
  <c r="H112" i="9"/>
  <c r="E151" i="8"/>
  <c r="E344" i="8"/>
  <c r="N343" i="6"/>
  <c r="E292" i="8"/>
  <c r="E50" i="8"/>
  <c r="E340" i="8"/>
  <c r="N108" i="6"/>
  <c r="E265" i="8"/>
  <c r="E167" i="8"/>
  <c r="E141" i="8"/>
  <c r="N138" i="6"/>
  <c r="N424" i="6"/>
  <c r="N386" i="6"/>
  <c r="N112" i="6"/>
  <c r="N209" i="6"/>
  <c r="E338" i="8"/>
  <c r="N217" i="6"/>
  <c r="E385" i="8"/>
  <c r="N116" i="6"/>
  <c r="N345" i="6"/>
  <c r="N177" i="6"/>
  <c r="N372" i="6"/>
  <c r="E325" i="8"/>
  <c r="N233" i="6"/>
  <c r="E107" i="8"/>
  <c r="E41" i="8"/>
  <c r="N256" i="6"/>
  <c r="D120" i="9"/>
  <c r="C120" i="9" s="1"/>
  <c r="E322" i="8"/>
  <c r="N69" i="6"/>
  <c r="E332" i="8"/>
  <c r="N157" i="6"/>
  <c r="N348" i="6"/>
  <c r="E34" i="8"/>
  <c r="N244" i="6"/>
  <c r="N90" i="6"/>
  <c r="F116" i="9"/>
  <c r="E161" i="8"/>
  <c r="E290" i="8"/>
  <c r="N66" i="6"/>
  <c r="E61" i="8"/>
  <c r="N302" i="6"/>
  <c r="E173" i="8"/>
  <c r="E159" i="8"/>
  <c r="N141" i="6"/>
  <c r="E160" i="8"/>
  <c r="N45" i="6"/>
  <c r="N198" i="6"/>
  <c r="N291" i="6"/>
  <c r="E343" i="8"/>
  <c r="E287" i="8"/>
  <c r="N68" i="6"/>
  <c r="G96" i="9"/>
  <c r="N5" i="6"/>
  <c r="N377" i="6"/>
  <c r="E362" i="8"/>
  <c r="F52" i="9"/>
  <c r="E215" i="8"/>
  <c r="E323" i="8"/>
  <c r="E374" i="8"/>
  <c r="D26" i="9"/>
  <c r="C26" i="9" s="1"/>
  <c r="G26" i="9"/>
  <c r="D34" i="9"/>
  <c r="C34" i="9" s="1"/>
  <c r="E328" i="8"/>
  <c r="N75" i="6"/>
  <c r="E331" i="8"/>
  <c r="E174" i="8"/>
  <c r="N416" i="6"/>
  <c r="N35" i="6"/>
  <c r="N115" i="6"/>
  <c r="N370" i="6"/>
  <c r="N128" i="6"/>
  <c r="E348" i="8"/>
  <c r="N257" i="6"/>
  <c r="E259" i="8"/>
  <c r="E92" i="8"/>
  <c r="E349" i="8"/>
  <c r="E120" i="8"/>
  <c r="N160" i="6"/>
  <c r="E139" i="8"/>
  <c r="N262" i="6"/>
  <c r="E304" i="8"/>
  <c r="E182" i="8"/>
  <c r="N283" i="6"/>
  <c r="E33" i="8"/>
  <c r="E337" i="8"/>
  <c r="N314" i="6"/>
  <c r="N293" i="6"/>
  <c r="N127" i="6"/>
  <c r="N179" i="6"/>
  <c r="E135" i="8"/>
  <c r="N137" i="6"/>
  <c r="E71" i="8"/>
  <c r="N322" i="6"/>
  <c r="E315" i="8"/>
  <c r="E249" i="8"/>
  <c r="E221" i="8"/>
  <c r="E275" i="8"/>
  <c r="E390" i="8"/>
  <c r="E256" i="8"/>
  <c r="N404" i="6"/>
  <c r="N3" i="6"/>
  <c r="E306" i="8"/>
  <c r="N55" i="6"/>
  <c r="N65" i="6"/>
  <c r="E356" i="8"/>
  <c r="N49" i="6"/>
  <c r="G138" i="9"/>
  <c r="E39" i="8"/>
  <c r="E251" i="8"/>
  <c r="E295" i="8"/>
  <c r="E212" i="8"/>
  <c r="N144" i="6"/>
  <c r="N266" i="6"/>
  <c r="E220" i="8"/>
  <c r="N227" i="6"/>
  <c r="E381" i="8"/>
  <c r="N393" i="6"/>
  <c r="N251" i="6"/>
  <c r="E294" i="8"/>
  <c r="E240" i="8"/>
  <c r="N194" i="6"/>
  <c r="E233" i="8"/>
  <c r="N425" i="6"/>
  <c r="N242" i="6"/>
  <c r="N40" i="6"/>
  <c r="H50" i="9"/>
  <c r="F50" i="9"/>
  <c r="N373" i="6"/>
  <c r="F57" i="9"/>
  <c r="E149" i="8"/>
  <c r="F51" i="9"/>
  <c r="G51" i="9"/>
  <c r="E51" i="9"/>
  <c r="E30" i="8"/>
  <c r="N103" i="6"/>
  <c r="N132" i="6"/>
  <c r="E298" i="8"/>
  <c r="N313" i="6"/>
  <c r="E104" i="8"/>
  <c r="E354" i="8"/>
  <c r="E82" i="8"/>
  <c r="E244" i="8"/>
  <c r="N259" i="6"/>
  <c r="E376" i="8"/>
  <c r="N47" i="6"/>
  <c r="E266" i="8"/>
  <c r="E35" i="8"/>
  <c r="N243" i="6"/>
  <c r="E57" i="8"/>
  <c r="E382" i="8"/>
  <c r="N79" i="6"/>
  <c r="N248" i="6"/>
  <c r="N145" i="6"/>
  <c r="N146" i="6"/>
  <c r="E7" i="8"/>
  <c r="E398" i="8"/>
  <c r="N182" i="6"/>
  <c r="E137" i="8"/>
  <c r="N173" i="6"/>
  <c r="N77" i="6"/>
  <c r="E184" i="8"/>
  <c r="E369" i="8"/>
  <c r="E352" i="8"/>
  <c r="N73" i="6"/>
  <c r="E10" i="8"/>
  <c r="E183" i="8"/>
  <c r="E171" i="8"/>
  <c r="N329" i="6"/>
  <c r="E24" i="8"/>
  <c r="G18" i="9"/>
  <c r="N383" i="6"/>
  <c r="E358" i="8"/>
  <c r="E44" i="8"/>
  <c r="N312" i="6"/>
  <c r="E270" i="8"/>
  <c r="F97" i="9"/>
  <c r="E98" i="8"/>
  <c r="N360" i="6"/>
  <c r="E301" i="8"/>
  <c r="N18" i="6"/>
  <c r="N121" i="6"/>
  <c r="N161" i="6"/>
  <c r="E32" i="8"/>
  <c r="N295" i="6"/>
  <c r="N417" i="6"/>
  <c r="E252" i="8"/>
  <c r="E27" i="8"/>
  <c r="E13" i="9"/>
  <c r="N354" i="6"/>
  <c r="N72" i="6"/>
  <c r="N107" i="6"/>
  <c r="E247" i="8"/>
  <c r="N95" i="6"/>
  <c r="N439" i="6"/>
  <c r="E13" i="8"/>
  <c r="N324" i="6"/>
  <c r="N403" i="6"/>
  <c r="E85" i="8"/>
  <c r="E63" i="8"/>
  <c r="E353" i="8"/>
  <c r="N341" i="6"/>
  <c r="E6" i="8"/>
  <c r="N88" i="6"/>
  <c r="N334" i="6"/>
  <c r="N260" i="6"/>
  <c r="E142" i="8"/>
  <c r="N246" i="6"/>
  <c r="E48" i="8"/>
  <c r="N224" i="6"/>
  <c r="E146" i="8"/>
  <c r="N437" i="6"/>
  <c r="E335" i="8"/>
  <c r="N154" i="6"/>
  <c r="E168" i="8"/>
  <c r="N339" i="6"/>
  <c r="E117" i="8"/>
  <c r="N349" i="6"/>
  <c r="N191" i="6"/>
  <c r="G98" i="9"/>
  <c r="E308" i="8"/>
  <c r="N405" i="6"/>
  <c r="E21" i="8"/>
  <c r="H109" i="9"/>
  <c r="D109" i="9"/>
  <c r="C109" i="9" s="1"/>
  <c r="N168" i="6"/>
  <c r="E200" i="8"/>
  <c r="N63" i="6"/>
  <c r="N440" i="6"/>
  <c r="E121" i="8"/>
  <c r="N207" i="6"/>
  <c r="N401" i="6"/>
  <c r="N109" i="6"/>
  <c r="N308" i="6"/>
  <c r="N62" i="6"/>
  <c r="N247" i="6"/>
  <c r="N86" i="6"/>
  <c r="N31" i="6"/>
  <c r="E321" i="8"/>
  <c r="N4" i="6"/>
  <c r="N2" i="6"/>
  <c r="E373" i="8"/>
  <c r="E8" i="9"/>
  <c r="N347" i="6"/>
  <c r="N359" i="6"/>
  <c r="E147" i="8"/>
  <c r="N171" i="6"/>
  <c r="N130" i="6"/>
  <c r="E299" i="8"/>
  <c r="E300" i="8"/>
  <c r="E384" i="8"/>
  <c r="N396" i="6"/>
  <c r="E5" i="8"/>
  <c r="N110" i="6"/>
  <c r="N22" i="6"/>
  <c r="N278" i="6"/>
  <c r="N196" i="6"/>
  <c r="E395" i="8"/>
  <c r="N58" i="6"/>
  <c r="N407" i="6"/>
  <c r="F63" i="9"/>
  <c r="N391" i="6"/>
  <c r="E140" i="8"/>
  <c r="E351" i="8"/>
  <c r="F40" i="9"/>
  <c r="N41" i="6"/>
  <c r="E36" i="8"/>
  <c r="F113" i="9"/>
  <c r="N167" i="6"/>
  <c r="E334" i="8"/>
  <c r="N156" i="6"/>
  <c r="E9" i="8"/>
  <c r="N53" i="6"/>
  <c r="E341" i="8"/>
  <c r="N446" i="6"/>
  <c r="N328" i="6"/>
  <c r="N85" i="6"/>
  <c r="E190" i="8"/>
  <c r="N123" i="6"/>
  <c r="N52" i="6"/>
  <c r="E264" i="8"/>
  <c r="N344" i="6"/>
  <c r="N165" i="6"/>
  <c r="E166" i="8"/>
  <c r="G142" i="9"/>
  <c r="F142" i="9"/>
  <c r="G58" i="9"/>
  <c r="N175" i="6"/>
  <c r="N388" i="6"/>
  <c r="F77" i="9"/>
  <c r="N292" i="6"/>
  <c r="E393" i="8"/>
  <c r="E110" i="8"/>
  <c r="N333" i="6"/>
  <c r="E26" i="8"/>
  <c r="E79" i="9"/>
  <c r="E154" i="8"/>
  <c r="N218" i="6"/>
  <c r="N199" i="6"/>
  <c r="E380" i="8"/>
  <c r="N371" i="6"/>
  <c r="E379" i="8"/>
  <c r="E59" i="8"/>
  <c r="N148" i="6"/>
  <c r="N436" i="6"/>
  <c r="E394" i="8"/>
  <c r="N142" i="6"/>
  <c r="H115" i="9"/>
  <c r="N427" i="6"/>
  <c r="N101" i="6"/>
  <c r="G103" i="9"/>
  <c r="H103" i="9"/>
  <c r="N272" i="6"/>
  <c r="E263" i="8"/>
  <c r="N11" i="6"/>
  <c r="N220" i="6"/>
  <c r="E399" i="8"/>
  <c r="N213" i="6"/>
  <c r="N57" i="6"/>
  <c r="N113" i="6"/>
  <c r="N10" i="6"/>
  <c r="N326" i="6"/>
  <c r="E2" i="8"/>
  <c r="N402" i="6"/>
  <c r="E327" i="8"/>
  <c r="E31" i="8"/>
  <c r="E324" i="8"/>
  <c r="N288" i="6"/>
  <c r="N13" i="6"/>
  <c r="D149" i="9"/>
  <c r="F149" i="9"/>
  <c r="E62" i="8"/>
  <c r="D91" i="9"/>
  <c r="G91" i="9"/>
  <c r="N150" i="6"/>
  <c r="N311" i="6"/>
  <c r="E65" i="8"/>
  <c r="E345" i="8"/>
  <c r="N398" i="6"/>
  <c r="N387" i="6"/>
  <c r="E122" i="8"/>
  <c r="N317" i="6"/>
  <c r="N316" i="6"/>
  <c r="E45" i="9"/>
  <c r="D45" i="9"/>
  <c r="C45" i="9" s="1"/>
  <c r="E88" i="9"/>
  <c r="N94" i="6"/>
  <c r="N297" i="6"/>
  <c r="E67" i="8"/>
  <c r="C150" i="9" l="1"/>
  <c r="C99" i="9"/>
  <c r="C86" i="9"/>
  <c r="C30" i="9"/>
  <c r="C138" i="9"/>
  <c r="C58" i="9"/>
  <c r="C77" i="9"/>
  <c r="C23" i="9"/>
  <c r="C19" i="9"/>
  <c r="C28" i="9"/>
  <c r="C78" i="9"/>
  <c r="C147" i="9"/>
  <c r="G152" i="9"/>
  <c r="C25" i="9"/>
  <c r="C60" i="9"/>
  <c r="C134" i="9"/>
  <c r="C118" i="9"/>
  <c r="C71" i="9"/>
  <c r="C82" i="9"/>
  <c r="C98" i="9"/>
  <c r="C130" i="9"/>
  <c r="C112" i="9"/>
  <c r="C51" i="9"/>
  <c r="C131" i="9"/>
  <c r="C63" i="9"/>
  <c r="C146" i="9"/>
  <c r="C20" i="9"/>
  <c r="C38" i="9"/>
  <c r="C66" i="9"/>
  <c r="C141" i="9"/>
  <c r="C15" i="9"/>
  <c r="C91" i="9"/>
  <c r="C128" i="9"/>
  <c r="C115" i="9"/>
  <c r="C106" i="9"/>
  <c r="C84" i="9"/>
  <c r="H152" i="9"/>
  <c r="C32" i="9"/>
  <c r="C92" i="9"/>
  <c r="C62" i="9"/>
  <c r="C114" i="9"/>
  <c r="C75" i="9"/>
  <c r="C135" i="9"/>
  <c r="C61" i="9"/>
  <c r="C16" i="9"/>
  <c r="C136" i="9"/>
  <c r="C119" i="9"/>
  <c r="C149" i="9"/>
  <c r="C2" i="9"/>
  <c r="D152" i="9"/>
  <c r="C39" i="9"/>
  <c r="C40" i="9"/>
  <c r="C17" i="9"/>
  <c r="C102" i="9"/>
  <c r="C72" i="9"/>
  <c r="C105" i="9"/>
  <c r="C52" i="9"/>
  <c r="C93" i="9"/>
  <c r="C87" i="9"/>
  <c r="C81" i="9"/>
  <c r="C100" i="9"/>
  <c r="C113" i="9"/>
  <c r="C33" i="9"/>
  <c r="C108" i="9"/>
  <c r="C36" i="9"/>
  <c r="C79" i="9"/>
  <c r="C85" i="9"/>
  <c r="C68" i="9"/>
  <c r="C121" i="9"/>
  <c r="C10" i="9"/>
  <c r="C24" i="9"/>
  <c r="C41" i="9"/>
  <c r="C29" i="9"/>
  <c r="C59" i="9"/>
  <c r="C18" i="9"/>
  <c r="C145" i="9"/>
  <c r="C8" i="9"/>
  <c r="C47" i="9"/>
  <c r="C103" i="9"/>
  <c r="C57" i="9"/>
  <c r="C126" i="9"/>
  <c r="C21" i="9"/>
  <c r="C97" i="9"/>
  <c r="C46" i="9"/>
  <c r="C44" i="9"/>
  <c r="C7" i="9"/>
  <c r="C116" i="9"/>
  <c r="C137" i="9"/>
  <c r="C140" i="9"/>
  <c r="C117" i="9"/>
  <c r="C94" i="9"/>
  <c r="C148" i="9"/>
  <c r="C80" i="9"/>
  <c r="C124" i="9"/>
  <c r="C50" i="9"/>
  <c r="C43" i="9"/>
  <c r="C73" i="9"/>
  <c r="C89" i="9"/>
  <c r="C6" i="9"/>
  <c r="C11" i="9"/>
  <c r="C123" i="9"/>
  <c r="C88" i="9"/>
  <c r="C56" i="9"/>
  <c r="C104" i="9"/>
  <c r="C49" i="9"/>
  <c r="C12" i="9"/>
  <c r="C142" i="9"/>
  <c r="C13" i="9"/>
  <c r="C96" i="9"/>
  <c r="C76" i="9"/>
  <c r="C22" i="9"/>
  <c r="C127" i="9"/>
  <c r="C132" i="9"/>
  <c r="F152" i="9"/>
  <c r="C64" i="9"/>
  <c r="C55" i="9"/>
  <c r="C129" i="9"/>
  <c r="C31" i="9"/>
  <c r="E152" i="9"/>
  <c r="C13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 authorId="0" shapeId="0" xr:uid="{00000000-0006-0000-0000-000001000000}">
      <text>
        <r>
          <rPr>
            <sz val="10"/>
            <color rgb="FF000000"/>
            <rFont val="Arial"/>
            <family val="2"/>
          </rPr>
          <t>タグで取り扱うようになったので使っていない</t>
        </r>
      </text>
    </comment>
    <comment ref="Y1" authorId="0" shapeId="0" xr:uid="{00000000-0006-0000-0000-000002000000}">
      <text>
        <r>
          <rPr>
            <sz val="10"/>
            <color rgb="FF000000"/>
            <rFont val="Arial"/>
            <family val="2"/>
          </rPr>
          <t>100以上で緑
90以上で青
80以上で黄色
70以上で紫</t>
        </r>
      </text>
    </comment>
    <comment ref="AA1" authorId="0" shapeId="0" xr:uid="{00000000-0006-0000-0000-000003000000}">
      <text>
        <r>
          <rPr>
            <sz val="10"/>
            <color rgb="FF000000"/>
            <rFont val="Arial"/>
            <family val="2"/>
          </rPr>
          <t>100以上で緑
90以上で青
80以上で黄色
70以上で紫</t>
        </r>
      </text>
    </comment>
    <comment ref="AB1" authorId="0" shapeId="0" xr:uid="{00000000-0006-0000-0000-000004000000}">
      <text>
        <r>
          <rPr>
            <sz val="10"/>
            <color rgb="FF000000"/>
            <rFont val="Arial"/>
            <family val="2"/>
          </rPr>
          <t>100以上で緑
90以上で青
80以上で黄色
70以上で紫</t>
        </r>
      </text>
    </comment>
    <comment ref="AC1" authorId="0" shapeId="0" xr:uid="{00000000-0006-0000-0000-000005000000}">
      <text>
        <r>
          <rPr>
            <sz val="10"/>
            <color rgb="FF000000"/>
            <rFont val="Arial"/>
            <family val="2"/>
          </rPr>
          <t>5位まで緑
15位まで青
30位まで黄色
50位まで紫</t>
        </r>
      </text>
    </comment>
    <comment ref="AD1" authorId="0" shapeId="0" xr:uid="{00000000-0006-0000-0000-000006000000}">
      <text>
        <r>
          <rPr>
            <sz val="10"/>
            <color rgb="FF000000"/>
            <rFont val="Arial"/>
            <family val="2"/>
          </rPr>
          <t xml:space="preserve">50以上で赤
40以上で灰
</t>
        </r>
      </text>
    </comment>
    <comment ref="AG1" authorId="0" shapeId="0" xr:uid="{00000000-0006-0000-0000-000007000000}">
      <text>
        <r>
          <rPr>
            <sz val="10"/>
            <color rgb="FF000000"/>
            <rFont val="Arial"/>
            <family val="2"/>
          </rPr>
          <t>5位まで緑
15位まで青
30位まで黄色
50位まで紫</t>
        </r>
      </text>
    </comment>
    <comment ref="AH1" authorId="0" shapeId="0" xr:uid="{00000000-0006-0000-0000-000008000000}">
      <text>
        <r>
          <rPr>
            <sz val="10"/>
            <color rgb="FF000000"/>
            <rFont val="Arial"/>
            <family val="2"/>
          </rPr>
          <t>離反の基本値。万分率。
 VER0.150新要素。</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1" authorId="0" shapeId="0" xr:uid="{00000000-0006-0000-0300-000001000000}">
      <text>
        <r>
          <rPr>
            <sz val="10"/>
            <color rgb="FF000000"/>
            <rFont val="Arial"/>
            <family val="2"/>
          </rPr>
          <t>制作喚くのやつは加筆改変パッチ等勝手につくってくれていいです
それ以外のやつはreadme読んでね</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 authorId="0" shapeId="0" xr:uid="{00000000-0006-0000-0500-000001000000}">
      <text>
        <r>
          <rPr>
            <sz val="10"/>
            <color rgb="FF000000"/>
            <rFont val="Arial"/>
            <family val="2"/>
          </rPr>
          <t xml:space="preserve">レベル1は自爆スキルとか、発動したから何みたいなやつ
</t>
        </r>
      </text>
    </comment>
    <comment ref="J1" authorId="0" shapeId="0" xr:uid="{00000000-0006-0000-0500-000002000000}">
      <text>
        <r>
          <rPr>
            <sz val="10"/>
            <color rgb="FF000000"/>
            <rFont val="Arial"/>
            <family val="2"/>
          </rPr>
          <t>ショップで習得できるか否か。
デイリー経由でのみ習得するスキルなどは初期習得とショップ習得を禁止にする。</t>
        </r>
      </text>
    </comment>
    <comment ref="K1" authorId="0" shapeId="0" xr:uid="{00000000-0006-0000-0500-000003000000}">
      <text>
        <r>
          <rPr>
            <sz val="10"/>
            <color rgb="FF000000"/>
            <rFont val="Arial"/>
            <family val="2"/>
          </rPr>
          <t>不可の場合、ショップのスキル習得で他人へ教えられなくなる</t>
        </r>
      </text>
    </comment>
    <comment ref="F444" authorId="0" shapeId="0" xr:uid="{00000000-0006-0000-0500-000004000000}">
      <text>
        <r>
          <rPr>
            <sz val="10"/>
            <color rgb="FF000000"/>
            <rFont val="Arial"/>
            <family val="2"/>
          </rPr>
          <t>そっちはお前の作じゃねぇだろう</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J1" authorId="0" shapeId="0" xr:uid="{00000000-0006-0000-0600-000001000000}">
      <text>
        <r>
          <rPr>
            <sz val="10"/>
            <color rgb="FF000000"/>
            <rFont val="Arial"/>
            <family val="2"/>
          </rPr>
          <t>「可能な場合に」初期習得するかくらいの意味。汎用スキルと合わせて枠が埋まっていると初期習得しない。</t>
        </r>
      </text>
    </comment>
  </commentList>
</comments>
</file>

<file path=xl/sharedStrings.xml><?xml version="1.0" encoding="utf-8"?>
<sst xmlns="http://schemas.openxmlformats.org/spreadsheetml/2006/main" count="12730" uniqueCount="2552">
  <si>
    <t>番号</t>
  </si>
  <si>
    <t>名字</t>
  </si>
  <si>
    <t>名前</t>
  </si>
  <si>
    <t>愛称</t>
  </si>
  <si>
    <t>名字カナ</t>
  </si>
  <si>
    <t>名前カナ</t>
  </si>
  <si>
    <t>種族</t>
  </si>
  <si>
    <t>口上デイリー</t>
  </si>
  <si>
    <t>固有スキル</t>
  </si>
  <si>
    <t>体力</t>
  </si>
  <si>
    <t>気力</t>
  </si>
  <si>
    <t>精神力</t>
  </si>
  <si>
    <t>成長型</t>
  </si>
  <si>
    <t>髪色</t>
  </si>
  <si>
    <t>髪の長さ</t>
  </si>
  <si>
    <t>性的嗜好</t>
  </si>
  <si>
    <t>Ｖ締まり</t>
  </si>
  <si>
    <t>Ａ締まり</t>
  </si>
  <si>
    <t>体格</t>
  </si>
  <si>
    <t>体型</t>
  </si>
  <si>
    <t>バストサイズ</t>
  </si>
  <si>
    <t>ヒップサイズ</t>
  </si>
  <si>
    <t>陰毛</t>
  </si>
  <si>
    <t>腋毛</t>
  </si>
  <si>
    <t>武闘</t>
  </si>
  <si>
    <t>防衛</t>
  </si>
  <si>
    <t>知略</t>
  </si>
  <si>
    <t>政治</t>
  </si>
  <si>
    <t>四能力合計</t>
  </si>
  <si>
    <t>歌唱</t>
  </si>
  <si>
    <t>料理</t>
  </si>
  <si>
    <t>妖術</t>
  </si>
  <si>
    <t>七能力合計</t>
  </si>
  <si>
    <t>野心</t>
  </si>
  <si>
    <t>能力 [性知識]</t>
  </si>
  <si>
    <t>能力 [Ｃ感]</t>
  </si>
  <si>
    <t>能力 [Ｖ感]</t>
  </si>
  <si>
    <t>能力 [Ａ感]</t>
  </si>
  <si>
    <t>能力 [Ｂ感]</t>
  </si>
  <si>
    <t>能力 [Ｍ感]</t>
  </si>
  <si>
    <t>能力 [欲望]</t>
  </si>
  <si>
    <t>能力 [性技]</t>
  </si>
  <si>
    <t>能力 [奉仕]</t>
  </si>
  <si>
    <t>能力 [性交]</t>
  </si>
  <si>
    <t>能力 [レズ]</t>
  </si>
  <si>
    <t>能力 [ＢＬ]</t>
  </si>
  <si>
    <t>能力 [露出]</t>
  </si>
  <si>
    <t>能力 [自慰]</t>
  </si>
  <si>
    <t>能力 [精愛]</t>
  </si>
  <si>
    <t>能力 [射精]</t>
  </si>
  <si>
    <t>能力 [噴乳]</t>
  </si>
  <si>
    <t>能力 [排泄]</t>
  </si>
  <si>
    <t>能力 [触手]</t>
  </si>
  <si>
    <t>能力 [出産]</t>
  </si>
  <si>
    <t>能力 [マゾ]</t>
  </si>
  <si>
    <t>能力 [サド]</t>
  </si>
  <si>
    <t>能力 [催眠]</t>
  </si>
  <si>
    <t>能力 [肝臓]</t>
  </si>
  <si>
    <t>素質</t>
  </si>
  <si>
    <t>絶頂経験</t>
  </si>
  <si>
    <t>苦痛快楽経験</t>
  </si>
  <si>
    <t>Ｖ拡張経験</t>
  </si>
  <si>
    <t>Ａ拡張経験</t>
  </si>
  <si>
    <t>緊縛経験</t>
  </si>
  <si>
    <t>キス経験</t>
  </si>
  <si>
    <t>口淫経験</t>
  </si>
  <si>
    <t>異常経験</t>
  </si>
  <si>
    <t>Ｖ性交経験</t>
  </si>
  <si>
    <t>膣内射精経験</t>
  </si>
  <si>
    <t>口内射精経験</t>
  </si>
  <si>
    <t>妊娠経験</t>
  </si>
  <si>
    <t>出産経験</t>
  </si>
  <si>
    <t/>
  </si>
  <si>
    <t>博麗</t>
  </si>
  <si>
    <t>霊夢</t>
  </si>
  <si>
    <t>ハクレイ</t>
  </si>
  <si>
    <t>レイム</t>
  </si>
  <si>
    <t>人間</t>
  </si>
  <si>
    <t>天才</t>
  </si>
  <si>
    <t>3B3B3B</t>
  </si>
  <si>
    <t>ロング</t>
  </si>
  <si>
    <t>道具（使う）</t>
  </si>
  <si>
    <t>きゅっきゅっ</t>
  </si>
  <si>
    <t>きつきつ</t>
  </si>
  <si>
    <t>普通</t>
  </si>
  <si>
    <t>スレンダー</t>
  </si>
  <si>
    <t>普乳</t>
  </si>
  <si>
    <t>普尻</t>
  </si>
  <si>
    <t>処女, キス未経験, 楽観的, 一線越えない, 痛みに強い, 謎の魅力, 人気, アナル処女,強運</t>
  </si>
  <si>
    <t>2=200/14=120/23=120/32=80/48=120/69=120/80=80/100=110/90=150/140=10</t>
  </si>
  <si>
    <t>霧雨</t>
  </si>
  <si>
    <t>魔理沙</t>
  </si>
  <si>
    <t>キリサメ</t>
  </si>
  <si>
    <t>マリサ</t>
  </si>
  <si>
    <t>FFFF00</t>
  </si>
  <si>
    <t>奉仕（する）</t>
  </si>
  <si>
    <t>貧乳</t>
  </si>
  <si>
    <t>薄尻</t>
  </si>
  <si>
    <t>処女, キス未経験, 生意気, 好奇心, 目立ちたがり, 習得早い, 快感に素直,  アナル処女</t>
  </si>
  <si>
    <t>1=200/8=120/14=120/40=120/69=150/80=120/87=80/103=150/90=120/145=120</t>
  </si>
  <si>
    <t>ルーミア</t>
  </si>
  <si>
    <t>妖怪</t>
  </si>
  <si>
    <t>万能</t>
  </si>
  <si>
    <t>ミドル</t>
  </si>
  <si>
    <t>愛撫（される）</t>
  </si>
  <si>
    <t>子供</t>
  </si>
  <si>
    <t>処女, キス未経験, プライド低い, 好奇心, 貞操無頓着, 恥薄い, 自慰しやすい, 快感に素直, 幼稚,   アナル処女, Ｕ敏感</t>
  </si>
  <si>
    <t>5=120/24=120/25=120</t>
  </si>
  <si>
    <t>大妖精</t>
  </si>
  <si>
    <t>ダイヨウセイ</t>
  </si>
  <si>
    <t>妖精</t>
  </si>
  <si>
    <t>学士</t>
  </si>
  <si>
    <t>A9F5A9</t>
  </si>
  <si>
    <t>ぎちぎち</t>
  </si>
  <si>
    <t>小柄</t>
  </si>
  <si>
    <t>処女, キス未経験, 臆病, 素直, 大人しい, 好奇心,  下戸, アナル処女, Ｕ鈍感</t>
  </si>
  <si>
    <t>5=300</t>
  </si>
  <si>
    <t>チルノ</t>
  </si>
  <si>
    <t>A9F5F2</t>
  </si>
  <si>
    <t>ショート</t>
  </si>
  <si>
    <t>つるつる</t>
  </si>
  <si>
    <t>処女, 生意気, 好奇心, 目立ちたがり, 濡れやすい, 習得遅い, Ｖ敏感, 幼稚,   アナル処女, Ｕ敏感</t>
  </si>
  <si>
    <t>3=120/4=200/12=200/15=50/24=200/25=150/31=50/45=150/46=150/47=150/142=150</t>
  </si>
  <si>
    <t>紅</t>
  </si>
  <si>
    <t>美鈴</t>
  </si>
  <si>
    <t>ホン</t>
  </si>
  <si>
    <t>メイリン</t>
  </si>
  <si>
    <t>FF0000</t>
  </si>
  <si>
    <t>性交（される）</t>
  </si>
  <si>
    <t>長身</t>
  </si>
  <si>
    <t>グラマー</t>
  </si>
  <si>
    <t>爆乳</t>
  </si>
  <si>
    <t>巨尻</t>
  </si>
  <si>
    <t>9=200/10=150</t>
  </si>
  <si>
    <t>小悪魔</t>
  </si>
  <si>
    <t>コアクマ</t>
  </si>
  <si>
    <t>悪魔</t>
  </si>
  <si>
    <t>軍師</t>
  </si>
  <si>
    <t>B40404</t>
  </si>
  <si>
    <t>名器</t>
  </si>
  <si>
    <t>巨乳</t>
  </si>
  <si>
    <t>8=150</t>
  </si>
  <si>
    <t>ノーレッジ</t>
  </si>
  <si>
    <t>パチュリー</t>
  </si>
  <si>
    <t>魔法使い</t>
  </si>
  <si>
    <t>FE2EF7</t>
  </si>
  <si>
    <t>超ロング</t>
  </si>
  <si>
    <t>触手（される）</t>
  </si>
  <si>
    <t>ゆるめ</t>
  </si>
  <si>
    <t>豊満</t>
  </si>
  <si>
    <t>爆尻</t>
  </si>
  <si>
    <t>もっさり</t>
  </si>
  <si>
    <t>7=130/10=150/14=120</t>
  </si>
  <si>
    <t>十六夜</t>
  </si>
  <si>
    <t>咲夜</t>
  </si>
  <si>
    <t>イザヨイ</t>
  </si>
  <si>
    <t>サクヤ</t>
  </si>
  <si>
    <t>E6E6E6</t>
  </si>
  <si>
    <t>6=130/10=200</t>
  </si>
  <si>
    <t>スカーレット</t>
  </si>
  <si>
    <t>レミリア</t>
  </si>
  <si>
    <t>吸血鬼</t>
  </si>
  <si>
    <t>両道</t>
  </si>
  <si>
    <t>CEF6F5</t>
  </si>
  <si>
    <t>奉仕（される）</t>
  </si>
  <si>
    <t>壁尻</t>
  </si>
  <si>
    <t>処女, 反抗的, 孤高, プライド高い, 生意気, 痛みに強い, 魅惑, Ａ敏感, 幼稚,   君主の器, 姓名逆転, アナル処女,強運</t>
  </si>
  <si>
    <t>1=200/8=150/9=200/11=150</t>
  </si>
  <si>
    <t>フランドール</t>
  </si>
  <si>
    <t>武官</t>
  </si>
  <si>
    <t>処女, キス未経験, 好奇心, 解放, 痛みに強い, 習得遅い, 快感に素直, 倒錯的, Ｓ気質, 魅惑, Ａ敏感, 幼稚,  妖術知識, 姓名逆転, アナル処女, Ｕ敏感</t>
  </si>
  <si>
    <t>1=150/2=150/10=50</t>
  </si>
  <si>
    <t>ホワイトロック</t>
  </si>
  <si>
    <t>レティ</t>
  </si>
  <si>
    <t>F2E0F7</t>
  </si>
  <si>
    <t>道具（使われる）</t>
  </si>
  <si>
    <t>5=120/15=50/31=50</t>
  </si>
  <si>
    <t>橙</t>
  </si>
  <si>
    <t>チェン</t>
  </si>
  <si>
    <t>妖獣</t>
  </si>
  <si>
    <t>AB7051</t>
  </si>
  <si>
    <t>処女, キス未経験, 生意気, 好奇心, 目立ちたがり, 恥薄い, 習得遅い, 汚臭敏感, Ｃ敏感, 回復早い, 幼稚,   動物耳, しっぽ,下戸, アナル処女, Ｕ敏感</t>
  </si>
  <si>
    <t>21=150/22=120</t>
  </si>
  <si>
    <t>マーガトロイド</t>
  </si>
  <si>
    <t>アリス</t>
  </si>
  <si>
    <t>知将</t>
  </si>
  <si>
    <t>処女, キス未経験, 反抗的, 貞操観念, 自慰しやすい, 中毒しやすい, 倒錯的, Ｃ敏感, Ｂ敏感, 技師, 姓名逆転, 美脚, アナル処女</t>
  </si>
  <si>
    <t>1=200/2=200/8=120/33=150/34=80/108=120/109=150</t>
  </si>
  <si>
    <t>リリーホワイト</t>
  </si>
  <si>
    <t>文官</t>
  </si>
  <si>
    <t>羞恥（する）</t>
  </si>
  <si>
    <t>処女, キス未経験, 素直, 好奇心, 解放, 痛みに弱い, 習得遅い, 人気, 回復早い,  アナル処女</t>
  </si>
  <si>
    <t>5=50/12=50/56=50</t>
  </si>
  <si>
    <t>プリズムリバー</t>
  </si>
  <si>
    <t>リリカ</t>
  </si>
  <si>
    <t>騒霊</t>
  </si>
  <si>
    <t>芸能</t>
  </si>
  <si>
    <t>A66635</t>
  </si>
  <si>
    <t>処女, キス未経験, 好奇心, 目立ちたがり, 習得早い, サボり魔,人気, Ｃ敏感, Ｍ敏感,  姓名逆転, アナル処女</t>
  </si>
  <si>
    <t>17=150/18=150/129=150/99=120</t>
  </si>
  <si>
    <t>メルラン</t>
  </si>
  <si>
    <t>楽観的, 目立ちたがり, 貞操無頓着, 解放, 恥薄い, 舌使い, 快感に素直, 倒錯的, 両刀, 人気, Ｖ敏感,  姓名逆転, アナル処女, Ｕ鈍感</t>
  </si>
  <si>
    <t>16=200/18=200/129=200/99=120</t>
  </si>
  <si>
    <t>ルナサ</t>
  </si>
  <si>
    <t>細身</t>
  </si>
  <si>
    <t>16=150/17=150/129=200/99=120</t>
  </si>
  <si>
    <t>魂魄</t>
  </si>
  <si>
    <t>妖夢</t>
  </si>
  <si>
    <t>コンパク</t>
  </si>
  <si>
    <t>ヨウム</t>
  </si>
  <si>
    <t>半人半霊</t>
  </si>
  <si>
    <t>処女, キス未経験, 自制心, 保守的, 貞操観念, 痛みに強い, 献身的, 快感に素直, Ｃ敏感, Ａ敏感, 回復早い,  下戸, アナル処女, 習得早い, Ｕ敏感</t>
  </si>
  <si>
    <t>9=130/20=300/22=150/65=200/70=150</t>
  </si>
  <si>
    <t>西行寺</t>
  </si>
  <si>
    <t>幽々子</t>
  </si>
  <si>
    <t>サイギョウジ</t>
  </si>
  <si>
    <t>ユユコ</t>
  </si>
  <si>
    <t>亡霊</t>
  </si>
  <si>
    <t>F5A9F2</t>
  </si>
  <si>
    <t>大人しい, プライド高い, 無関心, 貞操無頓着, 痛みに強い, 濡れにくい, Ｍ気質, 小悪魔, 魅惑, Ｂ敏感,   アナル処女</t>
  </si>
  <si>
    <t>16=120/17=120/18=120/19=200/22=150/29=50/30=50/31=50/36=50/70=130</t>
  </si>
  <si>
    <t>八雲</t>
  </si>
  <si>
    <t>藍</t>
  </si>
  <si>
    <t>ヤクモ</t>
  </si>
  <si>
    <t>ラン</t>
  </si>
  <si>
    <t>プライド高い, 自制心, 解放, 習得早い, 貞操無頓着, 舌使い, 汚臭敏感, 献身的, Ｓ気質, 魅惑, 回復早い,  動物耳, しっぽ, 妖術知識, 技師, 美尻, アナル処女</t>
  </si>
  <si>
    <t>13=200/22=150/87=50</t>
  </si>
  <si>
    <t>紫</t>
  </si>
  <si>
    <t>ユカリ</t>
  </si>
  <si>
    <t>触手（する）</t>
  </si>
  <si>
    <t>気丈, プライド高い, 自制心, 楽観的,孤高, 一線越えない, 痛みに強い, 両刀, Ｓ気質, 謎の魅力, Ｖ敏感, Ｍ鈍感,  妖術知識, 技師, サボり魔, 美脚, アナル処女</t>
  </si>
  <si>
    <t>1=200/20=150/21=120/23=120/36=50/52=50/16=120/17=120/18=120</t>
  </si>
  <si>
    <t>伊吹</t>
  </si>
  <si>
    <t>萃香</t>
  </si>
  <si>
    <t>イブキ</t>
  </si>
  <si>
    <t>スイカ</t>
  </si>
  <si>
    <t>鬼</t>
  </si>
  <si>
    <t>FF8000</t>
  </si>
  <si>
    <t>羞恥（される）</t>
  </si>
  <si>
    <t>生意気, 好奇心, 楽観的, 痛みに強い, 倒錯的, 魅惑, Ｃ敏感, Ｖ鈍感,回復早い, 酒豪, 絶倫,   アナル処女</t>
  </si>
  <si>
    <t>1=150/2=80/22=120/32=120/51=120/52=110/60=200/80=150/158=130</t>
  </si>
  <si>
    <t>ナイトバグ</t>
  </si>
  <si>
    <t>リグル</t>
  </si>
  <si>
    <t>04B404</t>
  </si>
  <si>
    <t>ＳＭ（する）</t>
  </si>
  <si>
    <t>処女, キス未経験, 生意気, 痛みに弱い, 習得遅い, Ｂ敏感,   姓名逆転, アナル処女</t>
  </si>
  <si>
    <t>3=120/5=150/12=50/25=120/34=120/58=50</t>
  </si>
  <si>
    <t>ローレライ</t>
  </si>
  <si>
    <t>ミスティア</t>
  </si>
  <si>
    <t>F781F3</t>
  </si>
  <si>
    <t>愛撫（する）</t>
  </si>
  <si>
    <t>処女, キス未経験, 素直, 目立ちたがり, 濡れにくい, 習得遅い, 舌使い, 人気, Ｍ敏感,  動物耳, 姓名逆転, アナル処女, Ｕ鈍感</t>
  </si>
  <si>
    <t>3=120/5=120/24=120/20=50/81=150</t>
  </si>
  <si>
    <t>上白沢</t>
  </si>
  <si>
    <t>慧音</t>
  </si>
  <si>
    <t>カミシラサワ</t>
  </si>
  <si>
    <t>ケイネ</t>
  </si>
  <si>
    <t>半人半妖</t>
  </si>
  <si>
    <t>処女, 気丈, 自制心, 保守的, 一線越えない, 貞操観念, 濡れにくい, 習得早い, 献身的, Ｍ気質, 人気, 求心力, Ａ敏感,  美尻, アナル処女</t>
  </si>
  <si>
    <t>31=150/48=150</t>
  </si>
  <si>
    <t>因幡</t>
  </si>
  <si>
    <t>てゐ</t>
  </si>
  <si>
    <t>イナバ</t>
  </si>
  <si>
    <t>テイ</t>
  </si>
  <si>
    <t>1C1C1C</t>
  </si>
  <si>
    <t>超ショート</t>
  </si>
  <si>
    <t>処女, 生意気, 好奇心, 楽観的, 痛みに弱い, サボり魔,汚臭敏感, 小悪魔, 人気, Ｃ鈍感, Ｖ敏感, Ａ敏感,   動物耳, アナル処女,強運</t>
  </si>
  <si>
    <t>28=130/29=150/30=120/33=110</t>
  </si>
  <si>
    <t>鈴仙</t>
  </si>
  <si>
    <t>レイセン</t>
  </si>
  <si>
    <t>月兎</t>
  </si>
  <si>
    <t>FF00FF</t>
  </si>
  <si>
    <t>27=150/29=200/30=120/33=110/137=80</t>
  </si>
  <si>
    <t>八意</t>
  </si>
  <si>
    <t>永琳</t>
  </si>
  <si>
    <t>ヤゴコロ</t>
  </si>
  <si>
    <t>エイリン</t>
  </si>
  <si>
    <t>蓬莱人</t>
  </si>
  <si>
    <t>D8D8D8</t>
  </si>
  <si>
    <t>27=110/28=150/30=200/33=110/53=150/54=150/137=80</t>
  </si>
  <si>
    <t>蓬莱山</t>
  </si>
  <si>
    <t>輝夜</t>
  </si>
  <si>
    <t>ホウライサン</t>
  </si>
  <si>
    <t>カグヤ</t>
  </si>
  <si>
    <t>ＳＭ（される）</t>
  </si>
  <si>
    <t>処女, キス未経験, プライド高い, 一線越えない, 貞操観念, 孤高, 男嫌い, 小悪魔, 謎の魅力, 求心力, Ｃ鈍感, Ｖ敏感,  美脚, 美尻,  アナル処女</t>
  </si>
  <si>
    <t>27=120/28=120/29=150/31=120/137=80</t>
  </si>
  <si>
    <t>藤原</t>
  </si>
  <si>
    <t>妹紅</t>
  </si>
  <si>
    <t>フジワラノ</t>
  </si>
  <si>
    <t>モコウ</t>
  </si>
  <si>
    <t>反抗的, プライド高い, 痛みに強い, 濡れにくい, 倒錯的, 男嫌い, Ｍ気質, Ａ敏感, 美尻, アナル処女, Ｕ敏感</t>
  </si>
  <si>
    <t>26=140/29=80/30=80/100=120</t>
  </si>
  <si>
    <t>射命丸</t>
  </si>
  <si>
    <t>文</t>
  </si>
  <si>
    <t>シャメイマル</t>
  </si>
  <si>
    <t>アヤ</t>
  </si>
  <si>
    <t>天狗</t>
  </si>
  <si>
    <t>6E6E6E</t>
  </si>
  <si>
    <t>1=120/23=130/41=110/79=90/146=80/147=80/148=80</t>
  </si>
  <si>
    <t>メランコリー</t>
  </si>
  <si>
    <t>メディスン</t>
  </si>
  <si>
    <t>人形</t>
  </si>
  <si>
    <t>処女, キス未経験, 臆病, 反抗的, 好奇心, 濡れにくい, 快感に素直, 中毒しやすい, 男嫌い, 幼稚,   姓名逆転, アナル処女</t>
  </si>
  <si>
    <t>14=50/27=120/28=120/29=150/66=110/67=110/88=110/89=110</t>
  </si>
  <si>
    <t>風見</t>
  </si>
  <si>
    <t>幽香</t>
  </si>
  <si>
    <t>カザミ</t>
  </si>
  <si>
    <t>ユウカ</t>
  </si>
  <si>
    <t>9AFE2E</t>
  </si>
  <si>
    <t>1=120/103=80/110=120/111=120/33=120/24=120</t>
  </si>
  <si>
    <t>小野塚</t>
  </si>
  <si>
    <t>小町</t>
  </si>
  <si>
    <t>オノヅカ</t>
  </si>
  <si>
    <t>コマチ</t>
  </si>
  <si>
    <t>死神</t>
  </si>
  <si>
    <t>FE2E2E</t>
  </si>
  <si>
    <t>生意気, 楽観的, 貞操無頓着, 恥薄い, サボり魔, 濡れやすい, 倒錯的, Ｍ気質, Ｃ鈍感, Ｂ敏感,  アナル処女</t>
  </si>
  <si>
    <t>36=200/52=80</t>
  </si>
  <si>
    <t>ヤマザナドゥ</t>
  </si>
  <si>
    <t>四季映姫</t>
  </si>
  <si>
    <t>シキエイキ</t>
  </si>
  <si>
    <t>閻魔</t>
  </si>
  <si>
    <t>31B404</t>
  </si>
  <si>
    <t>処女, キス未経験, 気丈,孤高, 自制心, 無関心, 保守的, 一線越えない, 貞操観念, 恥じらい, 濡れやすい, 献身的, 快感の否定, Ａ敏感,   姓名逆転, 美尻, アナル処女, Ｕ敏感</t>
  </si>
  <si>
    <t>20=110/22=110/35=150/61=120/145=120</t>
  </si>
  <si>
    <t>秋</t>
  </si>
  <si>
    <t>静葉</t>
  </si>
  <si>
    <t>アキ</t>
  </si>
  <si>
    <t>シズハ</t>
  </si>
  <si>
    <t>神</t>
  </si>
  <si>
    <t>FFBF00</t>
  </si>
  <si>
    <t>38=150</t>
  </si>
  <si>
    <t>穣子</t>
  </si>
  <si>
    <t>ミノリコ</t>
  </si>
  <si>
    <t>楽観的, 目立ちたがり, 貞操無頓着, 解放, 快感に素直, 両刀, 魅惑, 人気, Ｍ敏感,  アナル処女</t>
  </si>
  <si>
    <t>37=150</t>
  </si>
  <si>
    <t>鍵山</t>
  </si>
  <si>
    <t>雛</t>
  </si>
  <si>
    <t>カギヤマ</t>
  </si>
  <si>
    <t>ヒナ</t>
  </si>
  <si>
    <t>0B610B</t>
  </si>
  <si>
    <t>ぽっかり</t>
  </si>
  <si>
    <t>感情乏しい, 悲観的, 抑圧, 痛みに弱い, 献身的, 汚れ無視, Ｃ敏感, Ａ敏感, アナル処女</t>
  </si>
  <si>
    <t>40=120</t>
  </si>
  <si>
    <t>河城</t>
  </si>
  <si>
    <t>にとり</t>
  </si>
  <si>
    <t>カワシロ</t>
  </si>
  <si>
    <t>ニトリ</t>
  </si>
  <si>
    <t>河童</t>
  </si>
  <si>
    <t>58FAF4</t>
  </si>
  <si>
    <t>処女, キス未経験, 臆病, 好奇心, 濡れやすい, 習得早い, 自慰しやすい, 汚臭鈍感, 快感に素直, Ｍ気質, Ａ敏感, 技師,  アナル処女</t>
  </si>
  <si>
    <t>1=120/2=120/9=120/31=120/39=120/32=120/41=120/42=120/48=120/49=120/90=120/100=120/50=120/58=50/164=80</t>
  </si>
  <si>
    <t>犬走</t>
  </si>
  <si>
    <t>椛</t>
  </si>
  <si>
    <t>イヌバシリ</t>
  </si>
  <si>
    <t>モミジ</t>
  </si>
  <si>
    <t>F2F2F2</t>
  </si>
  <si>
    <t>処女, 素直, 自制心, 保守的, 貞操観念, 痛みに強い, 献身的, Ｃ敏感, 回復早い, 動物耳, しっぽ, アナル処女</t>
  </si>
  <si>
    <t>32=200/40=120/79=200/42=120</t>
  </si>
  <si>
    <t>東風谷</t>
  </si>
  <si>
    <t>早苗</t>
  </si>
  <si>
    <t>コチヤ</t>
  </si>
  <si>
    <t>サナエ</t>
  </si>
  <si>
    <t>BEF781</t>
  </si>
  <si>
    <t>処女, キス未経験, 素直,好奇心, 楽観的,目立ちたがり,貞操観念, Ｓ気質, 魅惑, 人気, Ｃ敏感, Ｖ敏感, 天の御遣い,下戸, アナル処女,強運</t>
  </si>
  <si>
    <t>1=120/43=200/44=150/80=120/138=80/72=130</t>
  </si>
  <si>
    <t>八坂</t>
  </si>
  <si>
    <t>神奈子</t>
  </si>
  <si>
    <t>ヤサカ</t>
  </si>
  <si>
    <t>カナコ</t>
  </si>
  <si>
    <t>2E64FE</t>
  </si>
  <si>
    <t>気丈, プライド高い, 楽観的, 目立ちたがり, 貞操無頓着, 解放, 痛みに強い, 両刀, 謎の魅力, Ｂ敏感, 回復早い, 君主の器,  アナル処女, Ｕ敏感</t>
  </si>
  <si>
    <t>1=150/42=200/44=200/63=110</t>
  </si>
  <si>
    <t>洩矢</t>
  </si>
  <si>
    <t>諏訪子</t>
  </si>
  <si>
    <t>モリヤ</t>
  </si>
  <si>
    <t>スワコ</t>
  </si>
  <si>
    <t>FACC2E</t>
  </si>
  <si>
    <t>生意気, 楽観的, 痛みに強い, 濡れやすい, 舌使い, 快感に素直, 人気, Ｖ鈍感, Ａ敏感, Ｍ敏感, 回復早い,   妖術知識, アナル処女</t>
  </si>
  <si>
    <t>5=80/42=150/43=200</t>
  </si>
  <si>
    <t>サニーミルク</t>
  </si>
  <si>
    <t>サニー</t>
  </si>
  <si>
    <t>処女, キス未経験, 好奇心, 楽観的, 解放, 痛みに強い, Ｂ敏感, 幼稚,   アナル処女</t>
  </si>
  <si>
    <t>1=150/5=120/46=150/47=150/136=110</t>
  </si>
  <si>
    <t>ルナチャイルド</t>
  </si>
  <si>
    <t>ルナ</t>
  </si>
  <si>
    <t>処女, キス未経験, 大人しい, プライド低い, 好奇心, 悲観的, 痛みに弱い, 自慰しやすい, 人気, 幼稚,   アナル処女, Ｕ敏感</t>
  </si>
  <si>
    <t>1=150/5=120/45=150/47=150/136=110</t>
  </si>
  <si>
    <t>スターサファイア</t>
  </si>
  <si>
    <t>スター</t>
  </si>
  <si>
    <t>処女, キス未経験, 好奇心, 痛みに弱い, 小悪魔, Ａ敏感, 回復早い, 幼稚,   アナル処女</t>
  </si>
  <si>
    <t>1=150/5=120/45=150/46=150/136=110</t>
  </si>
  <si>
    <t>稗田</t>
  </si>
  <si>
    <t>阿求</t>
  </si>
  <si>
    <t>ヒエダノ</t>
  </si>
  <si>
    <t>アキュウ</t>
  </si>
  <si>
    <t>8904B1</t>
  </si>
  <si>
    <t>処女, キス未経験, 気丈, 好奇心, 貞操観念, 恥じらい, 習得早い, 自慰しやすい, Ｃ敏感, 回復遅い,   アナル処女</t>
  </si>
  <si>
    <t>1=110/22=120/26=110/90=200</t>
  </si>
  <si>
    <t>宇佐見</t>
  </si>
  <si>
    <t>蓮子</t>
  </si>
  <si>
    <t>ウサミ</t>
  </si>
  <si>
    <t>レンコ</t>
  </si>
  <si>
    <t>61210B</t>
  </si>
  <si>
    <t>プライド高い, 好奇心, 楽観的, 貞操無頓着, 解放, 濡れやすい, 習得早い, 汚臭敏感, 快感に素直, Ｍ敏感, 酒豪, アナル処女</t>
  </si>
  <si>
    <t>50=200/100=200</t>
  </si>
  <si>
    <t>ハーン</t>
  </si>
  <si>
    <t>マエリベリー</t>
  </si>
  <si>
    <t>メリー</t>
  </si>
  <si>
    <t>好奇心, 楽観的, 一線越えない, 恥じらい, 痛みに弱い, 習得早い, 汚臭敏感, 倒錯的, 魅惑, Ｂ敏感,  下戸, 姓名逆転, アナル処女, Ｕ鈍感</t>
  </si>
  <si>
    <t>49=200</t>
  </si>
  <si>
    <t>永江</t>
  </si>
  <si>
    <t>衣玖</t>
  </si>
  <si>
    <t>ナガエ</t>
  </si>
  <si>
    <t>イク</t>
  </si>
  <si>
    <t>0000FF</t>
  </si>
  <si>
    <t>処女, 大人しい, 無関心, 保守的, 一線越えない, 貞操観念, 習得早い, 舌使い, 献身的, 魅惑, Ｖ敏感, Ａ鈍感,  天の御遣い, アナル処女</t>
  </si>
  <si>
    <t>52=120</t>
  </si>
  <si>
    <t>比那名居</t>
  </si>
  <si>
    <t>天子</t>
  </si>
  <si>
    <t>ヒナナイ</t>
  </si>
  <si>
    <t>テンシ</t>
  </si>
  <si>
    <t>天人</t>
  </si>
  <si>
    <t>絶壁</t>
  </si>
  <si>
    <t>処女, キス未経験, 気丈, プライド高い, 生意気, 好奇心, 楽観的, 目立ちたがり, 解放, 孤高, 痛みに強い, 汚臭敏感, 中毒しやすい, 倒錯的, Ｍ気質, 人気, Ｖ鈍感, Ａ敏感, 回復早い,  美脚, アナル処女</t>
  </si>
  <si>
    <t>22=80/23=110/35=80/51=120/150=120</t>
  </si>
  <si>
    <t>綿月</t>
  </si>
  <si>
    <t>豊姫</t>
  </si>
  <si>
    <t>ワタツキノ</t>
  </si>
  <si>
    <t>トヨヒメ</t>
  </si>
  <si>
    <t>月人</t>
  </si>
  <si>
    <t>F3F781</t>
  </si>
  <si>
    <t>生意気, 好奇心, 楽観的, 濡れやすい, 貞操無頓着, 汚臭敏感, Ｍ気質, 小悪魔, 魅惑, Ｖ鈍感, Ｂ敏感,   アナル処女</t>
  </si>
  <si>
    <t>28=120/29=200/54=200/55=120/137=50</t>
  </si>
  <si>
    <t>依姫</t>
  </si>
  <si>
    <t>ヨリヒメ</t>
  </si>
  <si>
    <t>反抗的, 気丈, プライド高い, 自制心, 保守的, 孤高, 貞操観念, 習得早い, 汚臭敏感, Ｍ気質, Ｃ敏感, Ｖ敏感, Ａ敏感, Ｂ敏感, Ｍ敏感, 美脚, アナル処女, Ｕ敏感</t>
  </si>
  <si>
    <t>28=120/29=200/53=200/55=120/137=50</t>
  </si>
  <si>
    <t>E2A9F3</t>
  </si>
  <si>
    <t>処女, キス未経験, 臆病, 素直, 大人しい, 習得遅い, Ｖ敏感, 動物耳, アナル処女</t>
  </si>
  <si>
    <t>29=130/53=200/54=200</t>
  </si>
  <si>
    <t>リリーブラック</t>
  </si>
  <si>
    <t>処女, キス未経験, 反抗的,ツンデレ, 好奇心, 恥じらい, 痛みに弱い, 習得遅い, 両刀, Ｃ敏感, Ａ鈍感, 回復早い,  アナル処女</t>
  </si>
  <si>
    <t>5=50/12=50/15=200</t>
  </si>
  <si>
    <t>キスメ</t>
  </si>
  <si>
    <t>痩せすぎ</t>
  </si>
  <si>
    <t>処女, キス未経験, 臆病, 大人しい, 保守的, 恥じらい, 濡れにくい, 習得遅い, 汚臭敏感,   アナル処女</t>
  </si>
  <si>
    <t>58=120/59=80/60=110</t>
  </si>
  <si>
    <t>黒谷</t>
  </si>
  <si>
    <t>ヤマメ</t>
  </si>
  <si>
    <t>クロダニ</t>
  </si>
  <si>
    <t>ゆるゆる</t>
  </si>
  <si>
    <t>40=80/57=120/59=120/60=120</t>
  </si>
  <si>
    <t>水橋</t>
  </si>
  <si>
    <t>パルスィ</t>
  </si>
  <si>
    <t>ミズハシ</t>
  </si>
  <si>
    <t>処女, 反抗的, 悲観的, 目立ちたがり, 貞操観念, 痛みに弱い, 濡れやすい, 汚臭敏感, 中毒しやすい, Ｓ気質, Ｃ鈍感, 美脚, アナル処女</t>
  </si>
  <si>
    <t>58=80/60=80</t>
  </si>
  <si>
    <t>星熊</t>
  </si>
  <si>
    <t>勇儀</t>
  </si>
  <si>
    <t>ホシグマ</t>
  </si>
  <si>
    <t>ユウギ</t>
  </si>
  <si>
    <t>性交（する）</t>
  </si>
  <si>
    <t>大柄</t>
  </si>
  <si>
    <t>気丈, プライド高い, 好奇心, 楽観的, 貞操無頓着, 解放, 恥薄い, 痛みに強い, 汚臭鈍感, Ｂ敏感, 回復早い,  酒豪, 絶倫, アナル処女, Ｕ鈍感</t>
  </si>
  <si>
    <t>23=200/57=120/58=120/59=120/80=120/61=80</t>
  </si>
  <si>
    <t>古明地</t>
  </si>
  <si>
    <t>さとり</t>
  </si>
  <si>
    <t>コメイジ</t>
  </si>
  <si>
    <t>サトリ</t>
  </si>
  <si>
    <t>処女, キス未経験, プライド高い, 無関心, 一線越えない, 貞操無頓着, 習得早い, 自慰しやすい, 倒錯的, 男嫌い, Ｓ気質, Ｍ気質,妖術知識, アナル処女,Ｕ敏感</t>
  </si>
  <si>
    <t>62=200/63=150/64=200</t>
  </si>
  <si>
    <t>火焔猫</t>
  </si>
  <si>
    <t>燐</t>
  </si>
  <si>
    <t>カエンビョウ</t>
  </si>
  <si>
    <t>リン</t>
  </si>
  <si>
    <t>13=150/35=50/61=200/63=150/64=120</t>
  </si>
  <si>
    <t>霊烏路</t>
  </si>
  <si>
    <t>空</t>
  </si>
  <si>
    <t>レイウジ</t>
  </si>
  <si>
    <t>ウツホ</t>
  </si>
  <si>
    <t>2E2E2E</t>
  </si>
  <si>
    <t>処女, キス未経験, 反抗的, 生意気, 好奇心, 目立ちたがり, 習得遅い, Ｂ敏感, Ｍ敏感,  アナル処女</t>
  </si>
  <si>
    <t>43=120/61=150/62=150/64=120</t>
  </si>
  <si>
    <t>こいし</t>
  </si>
  <si>
    <t>コイシ</t>
  </si>
  <si>
    <t>81F79F</t>
  </si>
  <si>
    <t>処女, キス未経験, 好奇心, 快感に素直, Ｓ気質, Ｍ気質, Ｍ敏感, 幼稚,   人気, アナル処女, Ｕ鈍感</t>
  </si>
  <si>
    <t>1=150/2=150/61=200/63=120/91=150/77=130/86=130</t>
  </si>
  <si>
    <t>半霊</t>
  </si>
  <si>
    <t>ハンレイ</t>
  </si>
  <si>
    <t>処女, キス未経験, 好奇心, 目立ちたがり, 貞操観念, 痛みに強い, 濡れにくい, 汚臭敏感, 献身的, 快感に素直, Ｃ敏感, Ａ敏感, 回復早い,   アナル処女, Ｕ敏感</t>
  </si>
  <si>
    <t>19=200/20=150</t>
  </si>
  <si>
    <t>上海人形</t>
  </si>
  <si>
    <t>シャンハイ</t>
  </si>
  <si>
    <t>14=200/33=120/67=180/88=180/89=180</t>
  </si>
  <si>
    <t>蓬莱人形</t>
  </si>
  <si>
    <t>ホウライ</t>
  </si>
  <si>
    <t>大人しい, 自制心, 感情乏しい, 悲観的, 抑圧, 痛みに強い, 濡れにくい, 習得早い, 汚臭鈍感, 倒錯的, Ｍ気質, Ｖ鈍感, Ａ鈍感,  アナル処女</t>
  </si>
  <si>
    <t>14=200/33=120/66=180/88=180/89=180</t>
  </si>
  <si>
    <t>朱鷺子</t>
  </si>
  <si>
    <t>トキコ</t>
  </si>
  <si>
    <t>処女, キス未経験, 気丈, 生意気, 好奇心, 目立ちたがり, 痛みに強い, 快感に素直, Ｂ敏感, 回復早い,  アナル処女</t>
  </si>
  <si>
    <t>1=80/2=80/69=80</t>
  </si>
  <si>
    <t>森近</t>
  </si>
  <si>
    <t>霖之助</t>
  </si>
  <si>
    <t>モリチカ</t>
  </si>
  <si>
    <t>リンノスケ</t>
  </si>
  <si>
    <t>自制心, 好奇心, 一線越えない, 痛みに強い, 濡れにくい, Ｂ鈍感, 技師, アナル処女</t>
  </si>
  <si>
    <t>1=130/2=150/19=120/9=120/22=50</t>
  </si>
  <si>
    <t>妖忌</t>
  </si>
  <si>
    <t>ヨウキ</t>
  </si>
  <si>
    <t>気丈, 自制心, 保守的, 貞操観念, 痛みに強い, Ｃ敏感, Ａ鈍感, Ｂ鈍感, 回復早い, アナル処女</t>
  </si>
  <si>
    <t>19=150/20=150/22=110</t>
  </si>
  <si>
    <t>ナズーリン</t>
  </si>
  <si>
    <t>BDBDBD</t>
  </si>
  <si>
    <t>13=50/62=50/76=200/77=120</t>
  </si>
  <si>
    <t>多々良</t>
  </si>
  <si>
    <t>小傘</t>
  </si>
  <si>
    <t>タタラ</t>
  </si>
  <si>
    <t>コガサ</t>
  </si>
  <si>
    <t>付喪神</t>
  </si>
  <si>
    <t>81F7F3</t>
  </si>
  <si>
    <t>処女, キス未経験, 素直, 悲観的, 目立ちたがり, 濡れやすい, 習得遅い, 舌使い, 汚臭鈍感, Ｃ敏感, Ａ鈍感, Ｍ敏感,  アナル処女</t>
  </si>
  <si>
    <t>33=120/42=80/91=110/77=150/82=80</t>
  </si>
  <si>
    <t>雲居</t>
  </si>
  <si>
    <t>一輪</t>
  </si>
  <si>
    <t>クモイ</t>
  </si>
  <si>
    <t>イチリン</t>
  </si>
  <si>
    <t>2ECCFA</t>
  </si>
  <si>
    <t>処女, キス未経験, 気丈, 保守的,貞操観念, 恥じらい, 痛みに強い, 習得早い, 献身的, 中毒しやすい, Ｖ敏感, Ａ鈍感, Ｂ敏感,   アナル処女</t>
  </si>
  <si>
    <t>74=150/77=150/75=130/85=130</t>
  </si>
  <si>
    <t>雲山</t>
  </si>
  <si>
    <t>ウンザン</t>
  </si>
  <si>
    <t>スキンヘッド</t>
  </si>
  <si>
    <t>巨大</t>
  </si>
  <si>
    <t>キス未経験, 気丈, 自制心, 保守的, 貞操観念, 汚臭鈍感, Ｓ気質, Ｃ鈍感, 回復早い, アナル処女, Ｕ鈍感</t>
  </si>
  <si>
    <t>73=150/77=150</t>
  </si>
  <si>
    <t>村紗</t>
  </si>
  <si>
    <t>水蜜</t>
  </si>
  <si>
    <t>ムラサ</t>
  </si>
  <si>
    <t>ミナミツ</t>
  </si>
  <si>
    <t>処女, キス未経験, 生意気, 好奇心, 濡れやすい, 舌使い, 自慰しやすい, 献身的, 倒錯的, 男嫌い, Ｃ敏感, Ａ鈍感, 美脚, アナル処女</t>
  </si>
  <si>
    <t>76=150/77=200/73=130</t>
  </si>
  <si>
    <t>寅丸</t>
  </si>
  <si>
    <t>星</t>
  </si>
  <si>
    <t>トラマル</t>
  </si>
  <si>
    <t>ショウ</t>
  </si>
  <si>
    <t>処女, キス未経験, 素直, 大人しい, 自制心, 保守的, 貞操観念, 習得早い, 献身的, Ｃ鈍感, Ｖ鈍感, Ａ敏感, 動物耳, しっぽ, 下戸, 美尻, アナル処女,強運</t>
  </si>
  <si>
    <t>71=150/75=150/77=200</t>
  </si>
  <si>
    <t>聖</t>
  </si>
  <si>
    <t>白蓮</t>
  </si>
  <si>
    <t>ヒジリ</t>
  </si>
  <si>
    <t>ビャクレン</t>
  </si>
  <si>
    <t>DA81F5</t>
  </si>
  <si>
    <t>処女, キス未経験, 気丈, 献身的, 貞操観念, Ｍ気質, 求心力, Ｃ敏感, Ｖ鈍感, Ａ鈍感, Ｂ敏感,  妖術知識,  アナル処女</t>
  </si>
  <si>
    <t>36=50/35=50/71=150/73=150/74=150/75=150/76=200/78=150/141=200/86=50/81=130/149=120</t>
  </si>
  <si>
    <t>封獣</t>
  </si>
  <si>
    <t>ぬえ</t>
  </si>
  <si>
    <t>ホウジュウ</t>
  </si>
  <si>
    <t>ヌエ</t>
  </si>
  <si>
    <t>585858</t>
  </si>
  <si>
    <t>77=120/87=150/97=120</t>
  </si>
  <si>
    <t>姫海棠</t>
  </si>
  <si>
    <t>はたて</t>
  </si>
  <si>
    <t>ヒメカイドウ</t>
  </si>
  <si>
    <t>ハタテ</t>
  </si>
  <si>
    <t>8A2908</t>
  </si>
  <si>
    <t>処女, キス未経験, 素直, 好奇心, 楽観的, 目立ちたがり, 恥薄い, 痛みに強い, 習得早い, 汚臭敏感, Ｖ敏感, Ａ敏感,  下戸, アナル処女, Ｕ鈍感</t>
  </si>
  <si>
    <t>32=90/41=120/146=80/147=80/148=80</t>
  </si>
  <si>
    <t>茨木</t>
  </si>
  <si>
    <t>華扇</t>
  </si>
  <si>
    <t>イバラキ</t>
  </si>
  <si>
    <t>カセン</t>
  </si>
  <si>
    <t>仙人</t>
  </si>
  <si>
    <t>F7819F</t>
  </si>
  <si>
    <t>処女, キス未経験, 気丈, 好奇心, 中毒しやすい, 自慰しやすい, 貞操観念, 恥じらい, 汚臭敏感, 献身的, Ｓ気質, Ｃ鈍感, Ｂ敏感,  アナル処女</t>
  </si>
  <si>
    <t>1=150/2=120/35=80/42=120/23=150/60=130/80=50</t>
  </si>
  <si>
    <t>幽谷</t>
  </si>
  <si>
    <t>響子</t>
  </si>
  <si>
    <t>カソダニ</t>
  </si>
  <si>
    <t>キョウコ</t>
  </si>
  <si>
    <t>088A08</t>
  </si>
  <si>
    <t>処女, キス未経験, 好奇心, 楽観的, 目立ちたがり, 貞操無頓着, 痛みに弱い, 習得早い, 自慰しやすい, Ｃ敏感, Ａ鈍感, Ｂ敏感,   動物耳, しっぽ, アナル処女, Ｕ敏感</t>
  </si>
  <si>
    <t>25=150/77=150</t>
  </si>
  <si>
    <t>宮古</t>
  </si>
  <si>
    <t>芳香</t>
  </si>
  <si>
    <t>ミヤコ</t>
  </si>
  <si>
    <t>ヨシカ</t>
  </si>
  <si>
    <t>キョンシー</t>
  </si>
  <si>
    <t>0431B4</t>
  </si>
  <si>
    <t>がばがば</t>
  </si>
  <si>
    <t>反抗的, 自制心, 保守的, 楽観的, 貞操無頓着, 痛みに強い, 濡れにくい, 習得遅い, 汚臭鈍感, 汚れ無視, 倒錯的, Ｃ鈍感, Ｖ鈍感, Ａ鈍感, Ｂ鈍感, 回復早い, 酒豪, アナル処女</t>
  </si>
  <si>
    <t>72=80/83=150</t>
  </si>
  <si>
    <t>霍</t>
  </si>
  <si>
    <t>青娥</t>
  </si>
  <si>
    <t>カク</t>
  </si>
  <si>
    <t>セイガ</t>
  </si>
  <si>
    <t>01A9DB</t>
  </si>
  <si>
    <t>プライド高い, 自制心, 好奇心, 楽観的, 目立ちたがり, 恥薄い, 汚れ無視, 倒錯的, 小悪魔, Ｖ敏感, Ａ敏感, Ｍ敏感,  妖術知識, アナル処女</t>
  </si>
  <si>
    <t>82=200/86=150</t>
  </si>
  <si>
    <t>蘇我</t>
  </si>
  <si>
    <t>屠自古</t>
  </si>
  <si>
    <t>ソガノ</t>
  </si>
  <si>
    <t>トジコ</t>
  </si>
  <si>
    <t>処女, 反抗的, 楽観的, 舌使い, 汚臭鈍感, 男嫌い, 貞操観念, 両刀, Ｓ気質, Ｖ鈍感, Ｂ鈍感, Ｍ敏感,  アナル処女</t>
  </si>
  <si>
    <t>77=50/85=130/86=200</t>
  </si>
  <si>
    <t>物部</t>
  </si>
  <si>
    <t>布都</t>
  </si>
  <si>
    <t>モノノベノ</t>
  </si>
  <si>
    <t>フト</t>
  </si>
  <si>
    <t>処女, キス未経験, 気丈, 素直, 楽観的, 目立ちたがり, 濡れやすい, Ｂ敏感,   アナル処女, Ｕ敏感</t>
  </si>
  <si>
    <t>77=50/84=120/73=130/86=200</t>
  </si>
  <si>
    <t>豊聡耳</t>
  </si>
  <si>
    <t>神子</t>
  </si>
  <si>
    <t>トヨサトミミノ</t>
  </si>
  <si>
    <t>ミコ</t>
  </si>
  <si>
    <t>処女, プライド高い, 自制心, 習得早い, 汚臭敏感, 貞操無頓着, 中毒しやすい, Ｃ鈍感, Ｖ敏感, Ａ鈍感, 君主の器, アナル処女</t>
  </si>
  <si>
    <t>1=120/77=50/83=150/84=150/85=150</t>
  </si>
  <si>
    <t>二ッ岩</t>
  </si>
  <si>
    <t>マミゾウ</t>
  </si>
  <si>
    <t>フタツイワ</t>
  </si>
  <si>
    <t>B43104</t>
  </si>
  <si>
    <t>解放, 楽観的, 謎の魅力, Ａ敏感, 回復早い, 動物耳, しっぽ, 妖術知識,   アナル処女,強運, Ｕ敏感</t>
  </si>
  <si>
    <t>2=80/21=50/81=150/77=150/78=150</t>
  </si>
  <si>
    <t>大江戸人形</t>
  </si>
  <si>
    <t>大江戸</t>
  </si>
  <si>
    <t>オオエド</t>
  </si>
  <si>
    <t>処女, キス未経験, 素直, 濡れにくい, 汚臭鈍感, 献身的, Ｃ敏感, Ｖ敏感, Ａ敏感, Ｂ敏感, Ｍ敏感,   アナル処女</t>
  </si>
  <si>
    <t>14=200/33=120/66=180/67=180/89=180</t>
  </si>
  <si>
    <t>ゴリアテ人形</t>
  </si>
  <si>
    <t>ゴリアテ</t>
  </si>
  <si>
    <t>処女, キス未経験, 無関心, 感情乏しい, 目立ちたがり, 貞操観念, 痛みに強い, 濡れにくい, 汚臭鈍感, 倒錯的, 両刀, Ｓ気質, Ｃ鈍感, Ｖ鈍感, Ｂ鈍感,  アナル処女</t>
  </si>
  <si>
    <t>14=200/33=120/66=180/67=180/88=180</t>
  </si>
  <si>
    <t>本居</t>
  </si>
  <si>
    <t>小鈴</t>
  </si>
  <si>
    <t>モトオリ</t>
  </si>
  <si>
    <t>コスズ</t>
  </si>
  <si>
    <t>F5A9A9</t>
  </si>
  <si>
    <t>処女, キス未経験, 気丈, 生意気, 好奇心, 楽観的, 習得早い, 自慰しやすい, 中毒しやすい, Ｍ気質, Ｂ敏感,   アナル処女</t>
  </si>
  <si>
    <t>1=110/2=110/48=130/87=150</t>
  </si>
  <si>
    <t>秦</t>
  </si>
  <si>
    <t>こころ</t>
  </si>
  <si>
    <t>ハタノ</t>
  </si>
  <si>
    <t>ココロ</t>
  </si>
  <si>
    <t>F6CEEC</t>
  </si>
  <si>
    <t>処女, キス未経験, 素直, 感情乏しい, 好奇心, 目立ちたがり, 貞操無頓着, 解放, 恥薄い, 習得早い, 自慰しやすい, 中毒しやすい, 人気,  アナル処女</t>
  </si>
  <si>
    <t>40=110/64=130/77=150/86=150/87=150</t>
  </si>
  <si>
    <t>わかさぎ姫</t>
  </si>
  <si>
    <t>ワカサギヒメ</t>
  </si>
  <si>
    <t>処女, キス未経験, 臆病, 大人しい, 自制心, 保守的, 一線越えない, 貞操観念, 恥じらい, 濡れやすい, 献身的, アナル処女</t>
  </si>
  <si>
    <t>93=120/94=120</t>
  </si>
  <si>
    <t>赤蛮奇</t>
  </si>
  <si>
    <t>セキバンキ</t>
  </si>
  <si>
    <t>キス未経験, 反抗的, プライド高い, 自制心, 一線越えない, 抑圧, Ｓ気質, Ｃ敏感, アナル処女, Ｕ鈍感</t>
  </si>
  <si>
    <t>92=120/94=120</t>
  </si>
  <si>
    <t>今泉</t>
  </si>
  <si>
    <t>影狼</t>
  </si>
  <si>
    <t>イマイズミ</t>
  </si>
  <si>
    <t>カゲロウ</t>
  </si>
  <si>
    <t>8A0808</t>
  </si>
  <si>
    <t>尻まで届く</t>
  </si>
  <si>
    <t>処女, キス未経験, 気丈, 痛みに強い, 汚臭敏感, 快感に素直, Ｖ敏感, Ａ敏感,  動物耳, しっぽ, 美尻, アナル処女, Ｕ敏感</t>
  </si>
  <si>
    <t>92=120/93=120</t>
  </si>
  <si>
    <t>九十九</t>
  </si>
  <si>
    <t>弁々</t>
  </si>
  <si>
    <t>ツクモ</t>
  </si>
  <si>
    <t>ベンベン</t>
  </si>
  <si>
    <t>処女, キス未経験, 気丈, プライド高い, 目立ちたがり, 習得早い, 魅惑, 人気, Ｂ敏感, 下戸, アナル処女, Ｕ敏感</t>
  </si>
  <si>
    <t>96=150/99=130</t>
  </si>
  <si>
    <t>八橋</t>
  </si>
  <si>
    <t>ヤツハシ</t>
  </si>
  <si>
    <t>DF3A01</t>
  </si>
  <si>
    <t>処女, キス未経験, 生意気, 好奇心, 楽観的, 目立ちたがり, 貞操無頓着, 習得早い, 快感に素直, 中毒しやすい, 人気, Ｃ敏感, アナル処女</t>
  </si>
  <si>
    <t>95=150/99=130</t>
  </si>
  <si>
    <t>鬼人</t>
  </si>
  <si>
    <t>正邪</t>
  </si>
  <si>
    <t>キジン</t>
  </si>
  <si>
    <t>セイジャ</t>
  </si>
  <si>
    <t>天邪鬼</t>
  </si>
  <si>
    <t>848484</t>
  </si>
  <si>
    <t>98=130/78=120</t>
  </si>
  <si>
    <t>少名</t>
  </si>
  <si>
    <t>針妙丸</t>
  </si>
  <si>
    <t>スクナ</t>
  </si>
  <si>
    <t>シンミョウマル</t>
  </si>
  <si>
    <t>小人</t>
  </si>
  <si>
    <t>5882FA</t>
  </si>
  <si>
    <t>処女, キス未経験, 気丈, 生意気, 好奇心, 目立ちたがり, 貞操観念, 快感に素直, Ｃ敏感,   アナル処女, Ｕ敏感</t>
  </si>
  <si>
    <t>1=120/97=150/100=80/23=80/60=80/80=80</t>
  </si>
  <si>
    <t>堀川</t>
  </si>
  <si>
    <t>雷鼓</t>
  </si>
  <si>
    <t>ホリカワ</t>
  </si>
  <si>
    <t>ライコ</t>
  </si>
  <si>
    <t>気丈, 好奇心, 楽観的, 目立ちたがり, 貞操無頓着, 解放, 恥薄い, 小悪魔, 魅惑, Ｂ敏感, 回復早い,  美脚,  アナル処女</t>
  </si>
  <si>
    <t>95=120/96=120/16=120/17=120/18=120</t>
  </si>
  <si>
    <t>菫子</t>
  </si>
  <si>
    <t>スミレコ</t>
  </si>
  <si>
    <t>処女, キス未経験, 気丈, プライド高い, 生意気, 好奇心, 楽観的, 目立ちたがり, 恥薄い, 痛みに強い, 習得早い, 自慰しやすい, 中毒しやすい, 倒錯的, Ｖ敏感, アナル処女</t>
  </si>
  <si>
    <t>1=120/31=150/49=200/98=120</t>
  </si>
  <si>
    <t>北白河</t>
  </si>
  <si>
    <t>ちゆり</t>
  </si>
  <si>
    <t>キタシラカワ</t>
  </si>
  <si>
    <t>チユリ</t>
  </si>
  <si>
    <t>処女, キス未経験, 生意気, 好奇心, 目立ちたがり, 解放, 習得早い, 献身的, 快感に素直, Ｍ気質, 人気, Ｃ鈍感,   技師, 旧作キャラ, アナル処女</t>
  </si>
  <si>
    <t>2=80/102=200</t>
  </si>
  <si>
    <t>岡崎</t>
  </si>
  <si>
    <t>夢美</t>
  </si>
  <si>
    <t>オカザキ</t>
  </si>
  <si>
    <t>ユメミ</t>
  </si>
  <si>
    <t>C51E1F</t>
  </si>
  <si>
    <t>100=120/101=200/112=150</t>
  </si>
  <si>
    <t>魅魔</t>
  </si>
  <si>
    <t>ミマ</t>
  </si>
  <si>
    <t>悪霊</t>
  </si>
  <si>
    <t>007042</t>
  </si>
  <si>
    <t>気丈, プライド高い, 楽観的, 痛みに強い, 汚臭鈍感, 両刀, 魅惑, Ｂ敏感,  旧作キャラ, アナル処女</t>
  </si>
  <si>
    <t>1=120/2=150/34=80</t>
  </si>
  <si>
    <t>サラ</t>
  </si>
  <si>
    <t>魔界人</t>
  </si>
  <si>
    <t>処女, キス未経験, 素直, 生意気, 自制心, 目立ちたがり, 貞操観念, 献身的, Ｃ敏感, Ｂ鈍感, 回復早い, 旧作キャラ, アナル処女</t>
  </si>
  <si>
    <t>6=120/105=150/106=160/107=150/108=150/109=200</t>
  </si>
  <si>
    <t>ルイズ</t>
  </si>
  <si>
    <t>自制心, 好奇心, 楽観的, 小悪魔, Ｖ敏感, Ａ鈍感,  旧作キャラ, アナル処女</t>
  </si>
  <si>
    <t>14=200/104=200/106=150/107=150/108=80/109=200</t>
  </si>
  <si>
    <t>ユキ</t>
  </si>
  <si>
    <t>107=200/109=200</t>
  </si>
  <si>
    <t>マイ</t>
  </si>
  <si>
    <t>106=200/109=200</t>
  </si>
  <si>
    <t>夢子</t>
  </si>
  <si>
    <t>ユメコ</t>
  </si>
  <si>
    <t>自制心, 痛みに強い, 濡れやすい, 献身的, 快感の否定, 男嫌い, 魅惑, Ｃ敏感, Ｖ敏感, Ａ敏感, 回復早い,  旧作キャラ, アナル処女</t>
  </si>
  <si>
    <t>1=80/2=80/9=120/14=150/34=50/106=150/107=150/109=200/110=120</t>
  </si>
  <si>
    <t>神綺</t>
  </si>
  <si>
    <t>シンキ</t>
  </si>
  <si>
    <t>素直, プライド高い, 自制心, 一線越えない, 濡れやすい, 貞操観念, 両刀, 魅惑, Ｖ敏感,  妖術知識, 技師, 母乳体質, 旧作キャラ,  アナル処女</t>
  </si>
  <si>
    <t>14=200/77=120/104=200/105=200/106=200/107=200/108=200</t>
  </si>
  <si>
    <t>夢月</t>
  </si>
  <si>
    <t>ムゲツ</t>
  </si>
  <si>
    <t>111=250/34=150</t>
  </si>
  <si>
    <t>幻月</t>
  </si>
  <si>
    <t>ゲンゲツ</t>
  </si>
  <si>
    <t>110=250/34=150</t>
  </si>
  <si>
    <t>る～こと</t>
  </si>
  <si>
    <t>ルーコト</t>
  </si>
  <si>
    <t>ロボット</t>
  </si>
  <si>
    <t>A9F5F9</t>
  </si>
  <si>
    <t>処女, キス未経験, 素直, プライド低い, 一線越えない, 貞操無頓着, 恥薄い, 痛みに強い, 濡れにくい, 習得早い, 汚臭鈍感, 献身的, 汚れ無視, 快感の否定, Ｃ鈍感, Ｖ鈍感, Ａ鈍感, 旧作キャラ, Ｂ鈍感, 回復早い, 技師, アナル処女</t>
  </si>
  <si>
    <t>1=150/2=90/101=120/102=200/103=90</t>
  </si>
  <si>
    <t>玄爺</t>
  </si>
  <si>
    <t>ゲンジイ</t>
  </si>
  <si>
    <t>000000</t>
  </si>
  <si>
    <t>不明</t>
  </si>
  <si>
    <t>素直, 大人しい, 自制心, 保守的, 貞操観念, 習得早い, 汚臭鈍感, 献身的, 旧作キャラ, アナル処女</t>
  </si>
  <si>
    <t>1=200</t>
  </si>
  <si>
    <t>神玉</t>
  </si>
  <si>
    <t>シンギョク</t>
  </si>
  <si>
    <t>大人しい,自制心,保守的,両刀,Ｃ鈍感,Ｂ鈍感,Ｖ鈍感,Ａ敏感,Ｍ敏感,回復遅い,妖術知識, 旧作キャラ, アナル処女</t>
  </si>
  <si>
    <t>1=150/103=90/115=90/116=90/117=90/118=90/119=90</t>
  </si>
  <si>
    <t>菊理</t>
  </si>
  <si>
    <t>キクリ</t>
  </si>
  <si>
    <t>F0E68C</t>
  </si>
  <si>
    <t>キス未経験,素直,好奇心,楽観的,人気,舌使い,Ｂ鈍感,Ｍ鈍感, 旧作キャラ, アナル処女</t>
  </si>
  <si>
    <t>53=120/54=120/27=120</t>
  </si>
  <si>
    <t>矜羯羅</t>
  </si>
  <si>
    <t>コンガラ</t>
  </si>
  <si>
    <t>処女,キス未経験,気丈,プライド高い,自制心,一線越えない,貞操観念,孤高,痛みに強い,習得早い,Ｓ気質,謎の魅力,Ｃ鈍感,Ｂ敏感,回復早い, 旧作キャラ, アナル処女</t>
  </si>
  <si>
    <t>115=150/103=150</t>
  </si>
  <si>
    <t>幽玄</t>
  </si>
  <si>
    <t>魔眼</t>
  </si>
  <si>
    <t>ユウゲン</t>
  </si>
  <si>
    <t>マガン</t>
  </si>
  <si>
    <t>素直,大人しい,プライド低い,自制心,感情乏しい,貞操無頓着,抑圧,痛みに強い,濡れにくい,汚れ無視,Ｃ鈍感,Ａ鈍感,Ｂ鈍感,Ｍ鈍感,妖術知識, 旧作キャラ, アナル処女</t>
  </si>
  <si>
    <t>118=300</t>
  </si>
  <si>
    <t>エリス</t>
  </si>
  <si>
    <t>6=110/116=110/118=300</t>
  </si>
  <si>
    <t>サリエル</t>
  </si>
  <si>
    <t>天使</t>
  </si>
  <si>
    <t>プライド高い,自制心,保守的,抑圧,孤高,濡れやすい,自慰しやすい,汚臭敏感,献身的,Ｍ気質,中毒しやすい,謎の魅力,Ｃ敏感,Ｖ鈍感,Ｂ敏感,母乳体質, 旧作キャラ, アナル処女</t>
  </si>
  <si>
    <t>1=90/117=120/118=150</t>
  </si>
  <si>
    <t>里香</t>
  </si>
  <si>
    <t>リカ</t>
  </si>
  <si>
    <t>D2691E</t>
  </si>
  <si>
    <t>処女,キス未経験,生意気,ツンデレ,目立ちたがり,恥薄い,痛みに弱い,習得早い,汚臭鈍感,技師, 旧作キャラ, アナル処女, Ｕ敏感</t>
  </si>
  <si>
    <t>1=150/102=90/121=200</t>
  </si>
  <si>
    <t>明羅</t>
  </si>
  <si>
    <t>メイラ</t>
  </si>
  <si>
    <t>9932CC</t>
  </si>
  <si>
    <t>1=80/103=90/120=150</t>
  </si>
  <si>
    <t>エレン</t>
  </si>
  <si>
    <t>処女, キス未経験,素直,好奇心,楽観的,恥薄い,習得遅い,汚臭敏感,快感に素直,人気,気丈,貞操観念,献身的,旧作キャラ, アナル処女,強運</t>
  </si>
  <si>
    <t>102=120/1=110/2=110</t>
  </si>
  <si>
    <t>小兎姫</t>
  </si>
  <si>
    <t>コトヒメ</t>
  </si>
  <si>
    <t>DC143C</t>
  </si>
  <si>
    <t>キス未経験,素直,無関心,保守的,楽観的,貞操観念,サボり魔,快感に素直,倒錯的,両刀,中毒しやすい,Ｓ気質,Ｃ敏感,絶倫, 旧作キャラ, アナル処女, Ｕ敏感</t>
  </si>
  <si>
    <t>1=150/26=120/102=120/125=150</t>
  </si>
  <si>
    <t>アナベラル</t>
  </si>
  <si>
    <t>カナ</t>
  </si>
  <si>
    <t>処女,キス未経験,反抗的,ツンデレ,好奇心,目立ちたがり,貞操無頓着,濡れやすい,快感に素直,小悪魔,Ｂ鈍感, 旧作キャラ, アナル処女, 姓名逆転, Ｕ敏感</t>
  </si>
  <si>
    <t>1=120/16=150/17=150/18=150/129=150</t>
  </si>
  <si>
    <t>朝倉</t>
  </si>
  <si>
    <t>理香子</t>
  </si>
  <si>
    <t>アサクラ</t>
  </si>
  <si>
    <t>リカコ</t>
  </si>
  <si>
    <t>BA55D3</t>
  </si>
  <si>
    <t>処女,キス未経験,気丈,プライド高い,好奇心,一線越えない,貞操観念,痛みに弱い,習得遅い,自慰しやすい,中毒しやすい,Ｃ敏感,Ａ鈍感,技師, 旧作キャラ, アナル処女, Ｕ敏感</t>
  </si>
  <si>
    <t>102=200/123=150</t>
  </si>
  <si>
    <t>オレンジ</t>
  </si>
  <si>
    <t>FF4500</t>
  </si>
  <si>
    <t>臆病,素直,プライド低い,好奇心,目立ちたがり,痛みに弱い,献身的, 旧作キャラ, アナル処女, Ｕ鈍感</t>
  </si>
  <si>
    <t>1=50/6=120/13=90</t>
  </si>
  <si>
    <t>くるみ</t>
  </si>
  <si>
    <t xml:space="preserve">34=180/128=110 </t>
  </si>
  <si>
    <t>エリー</t>
  </si>
  <si>
    <t xml:space="preserve">34=300/127=150 </t>
  </si>
  <si>
    <t>レイラ</t>
  </si>
  <si>
    <t>00FA9A</t>
  </si>
  <si>
    <t>16=250/17=250/18=250</t>
  </si>
  <si>
    <t>VIVIT</t>
  </si>
  <si>
    <t>ビビット</t>
  </si>
  <si>
    <t>処女,キス未経験,素直,好奇心,痛みに強い,習得早い,濡れにくい,献身的,快感の否定,Ｃ鈍感,Ｖ鈍感,Ｂ鈍感,Ａ敏感,Ｍ鈍感, 特殊キャラ, アナル処女</t>
  </si>
  <si>
    <t>112=120</t>
  </si>
  <si>
    <t>冴月</t>
  </si>
  <si>
    <t>麟</t>
  </si>
  <si>
    <t>サツキ</t>
  </si>
  <si>
    <t>1=120/2=120/10=50/11=50</t>
  </si>
  <si>
    <t>清蘭</t>
  </si>
  <si>
    <t>セイラン</t>
  </si>
  <si>
    <t>0080FF</t>
  </si>
  <si>
    <t>133=150/135=130</t>
  </si>
  <si>
    <t>鈴瑚</t>
  </si>
  <si>
    <t>リンゴ</t>
  </si>
  <si>
    <t>132=150/135=130</t>
  </si>
  <si>
    <t>スイート</t>
  </si>
  <si>
    <t>ドレミー</t>
  </si>
  <si>
    <t>処女, 大人しい, 無関心, 保守的, 習得早い, 小悪魔, Ｂ敏感, 姓名逆転, しっぽ, アナル処女</t>
  </si>
  <si>
    <t>135=130</t>
  </si>
  <si>
    <t>稀神</t>
  </si>
  <si>
    <t>サグメ</t>
  </si>
  <si>
    <t>キシン</t>
  </si>
  <si>
    <t>気丈, プライド高い, 自制心, 無関心, 保守的, 孤高, 貞操観念, 濡れやすい, 習得早い, 倒錯的, Ｓ気質, Ｍ敏感, 妖術知識, アナル処女,強運</t>
  </si>
  <si>
    <t>29=120/134=130/137=50/136=50</t>
  </si>
  <si>
    <t>クラウンピース</t>
  </si>
  <si>
    <t>137=120/138=120/5=120/47=120/46=120/45=120/142=120</t>
  </si>
  <si>
    <t>純狐</t>
  </si>
  <si>
    <t>ジュンコ</t>
  </si>
  <si>
    <t>仙霊</t>
  </si>
  <si>
    <t>気丈, プライド高い, 保守的, 貞操観念, 孤高, 痛みに強い, 濡れにくい, 習得早い, Ｓ気質, 魅惑, Ｖ敏感,  Ｃ鈍感, しっぽ, 妖術知識, 美尻, アナル処女, Ｕ鈍感</t>
  </si>
  <si>
    <t>138=150/54=50/53=50/29=80/135=50/28=150</t>
  </si>
  <si>
    <t>ラピスラズリ</t>
  </si>
  <si>
    <t>ヘカーティア</t>
  </si>
  <si>
    <t>反抗的, プライド高い, 生意気, 解放, 痛みに強い, 快感に素直, 倒錯的, Ｓ気質, Ｂ敏感, Ｖ鈍感, 君主の器, 妖術知識, 姓名逆転, アナル処女</t>
  </si>
  <si>
    <t>137=150/136=125/42=50</t>
  </si>
  <si>
    <t>月の門番</t>
  </si>
  <si>
    <t>ツキノモンバン</t>
  </si>
  <si>
    <t>気丈, 自制心, 保守的, 痛みに強い, 回復早い, 特殊キャラ, アナル処女</t>
  </si>
  <si>
    <t>53=150/54=150/137=50</t>
  </si>
  <si>
    <t>易者</t>
  </si>
  <si>
    <t>エキシャ</t>
  </si>
  <si>
    <t>333333</t>
  </si>
  <si>
    <t>プライド高い, 好奇心, 習得早い, Ａ敏感, 妖術知識, アナル処女</t>
  </si>
  <si>
    <t>1=10/90=120</t>
  </si>
  <si>
    <t>命蓮</t>
  </si>
  <si>
    <t>ミョウレン</t>
  </si>
  <si>
    <t>77=200</t>
  </si>
  <si>
    <t>エタニティラルバ</t>
  </si>
  <si>
    <t>ラルバ</t>
  </si>
  <si>
    <t>7cd3ff</t>
  </si>
  <si>
    <t>処女,キス未経験,アナル処女,素直,好奇心,解放, Ｃ敏感, Ｂ敏感, Ａ鈍感, Ｕ敏感</t>
  </si>
  <si>
    <t>5=150</t>
  </si>
  <si>
    <t>坂田</t>
  </si>
  <si>
    <t>ネムノ</t>
  </si>
  <si>
    <t>サカタ</t>
  </si>
  <si>
    <t>b8dbed</t>
  </si>
  <si>
    <t>アナル処女, 気丈, 無関心, 貞操無頓着, 献身的,  Ｖ敏感, Ｍ鈍感</t>
  </si>
  <si>
    <t>5=120/32=80</t>
  </si>
  <si>
    <t>高麗野</t>
  </si>
  <si>
    <t>あうん</t>
  </si>
  <si>
    <t>コマノ</t>
  </si>
  <si>
    <t>アウン</t>
  </si>
  <si>
    <t>b8edd3</t>
  </si>
  <si>
    <t>処女,キス未経験,アナル処女,素直,楽観的,痛みに強い,習得遅い,Ｃ敏感,Ｖ鈍感,美脚,動物耳,しっぽ</t>
  </si>
  <si>
    <t>1=150</t>
  </si>
  <si>
    <t>矢田寺</t>
  </si>
  <si>
    <t>成美</t>
  </si>
  <si>
    <t>ヤタデラ</t>
  </si>
  <si>
    <t>ナルミ</t>
  </si>
  <si>
    <t>232526</t>
  </si>
  <si>
    <t>処女,キス未経験,アナル処女,貞操観念,濡れにくい,汚臭鈍感,Ｍ気質,Ｂ敏感, 妖術知識</t>
  </si>
  <si>
    <t>2=125/36=120</t>
  </si>
  <si>
    <t>爾子田</t>
  </si>
  <si>
    <t>里乃</t>
  </si>
  <si>
    <t>ニシダ</t>
  </si>
  <si>
    <t>サトノ</t>
  </si>
  <si>
    <t>7a7474</t>
  </si>
  <si>
    <t>処女,アナル処女,気丈,プライド高い,目立ちたがり,男嫌い,Ｖ敏感, Ｍ鈍感, Ｓ気質, 美脚, 美尻</t>
  </si>
  <si>
    <t>147=125/148=150/32=80/79=80</t>
  </si>
  <si>
    <t>丁礼田</t>
  </si>
  <si>
    <t>舞</t>
  </si>
  <si>
    <t>テイレイダ</t>
  </si>
  <si>
    <t>7e8478</t>
  </si>
  <si>
    <t>処女,キス未経験,アナル処女,プライド高い, 解放, 習得早い, Ｍ気質, Ｖ敏感, Ｂ鈍感, 美脚, 美尻, Ｕ敏感</t>
  </si>
  <si>
    <t>146=125/148=150/32=80/79=80</t>
  </si>
  <si>
    <t>摩多羅</t>
  </si>
  <si>
    <t>隠岐奈</t>
  </si>
  <si>
    <t>マタラ</t>
  </si>
  <si>
    <t>オキナ</t>
  </si>
  <si>
    <t>ede195</t>
  </si>
  <si>
    <t>アナル処女,気丈,プライド高い,孤高,目立ちたがり,痛みに強い,両刀,Ｖ敏感,Ａ敏感,君主の器, 妖術知識, Ｕ鈍感</t>
  </si>
  <si>
    <t>1=120/2=120/22=150/146=125/147=125/32=80/79=80</t>
  </si>
  <si>
    <t>依神</t>
  </si>
  <si>
    <t>女苑</t>
  </si>
  <si>
    <t>ヨリガミ</t>
  </si>
  <si>
    <t>ジョオン</t>
  </si>
  <si>
    <t>ffaf60</t>
  </si>
  <si>
    <t>処女, アナル処女, キス未経験, 反抗的, プライド高い, 楽観的, Ｃ敏感, Ａ敏感, Ｂ鈍感,強運</t>
  </si>
  <si>
    <t>150=200/77=120</t>
  </si>
  <si>
    <t>紫苑</t>
  </si>
  <si>
    <t>シオン</t>
  </si>
  <si>
    <t>000c6d</t>
  </si>
  <si>
    <t>処女, アナル処女, キス未経験, 悲観的, 抑圧, 倒錯的, 美脚, Ｖ敏感, Ｍ敏感, Ｃ鈍感</t>
  </si>
  <si>
    <t>149=200/52=150</t>
  </si>
  <si>
    <t>戎</t>
  </si>
  <si>
    <t>瓔花</t>
  </si>
  <si>
    <t>エビス</t>
  </si>
  <si>
    <t>エイカ</t>
  </si>
  <si>
    <t>ffebd8</t>
  </si>
  <si>
    <t>処女,アナル処女,キス未経験,素直,好奇心,痛みに弱い,人気,幼稚,Ｃ敏感,習得早い</t>
  </si>
  <si>
    <t>牛崎</t>
  </si>
  <si>
    <t>潤美</t>
  </si>
  <si>
    <t>ウシザキ</t>
  </si>
  <si>
    <t>ウルミ</t>
  </si>
  <si>
    <t>4d3d3d</t>
  </si>
  <si>
    <t>アナル処女,無関心,保守的,一線越えない,貞操無頓着,痛みに強い,Ｖ敏感,Ｂ敏感,動物耳,しっぽ, Ｕ鈍感</t>
  </si>
  <si>
    <t>庭渡</t>
  </si>
  <si>
    <t>久侘歌</t>
  </si>
  <si>
    <t>ニワタリ</t>
  </si>
  <si>
    <t>クタカ</t>
  </si>
  <si>
    <t>処女,アナル処女,キス未経験,自制心,楽観的,献身的,Ｃ敏感</t>
  </si>
  <si>
    <t>36=150</t>
  </si>
  <si>
    <t>吉弔</t>
  </si>
  <si>
    <t>八千慧</t>
  </si>
  <si>
    <t>キッチョウ</t>
  </si>
  <si>
    <t>ヤチエ</t>
  </si>
  <si>
    <t>ffe8a5</t>
  </si>
  <si>
    <t>アナル処女,気丈,プライド高い,自制心,孤高,舌使い,Ｓ気質,倒錯的,Ｃ敏感,しっぽ</t>
  </si>
  <si>
    <t>杖刀偶</t>
  </si>
  <si>
    <t>磨弓</t>
  </si>
  <si>
    <t>ジョウトウグウ</t>
  </si>
  <si>
    <t>マユミ</t>
  </si>
  <si>
    <t>f8d45c</t>
  </si>
  <si>
    <t>処女,アナル処女,キス未経験,気丈,自制心,保守的,一線越えない,痛みに強い,汚れ無視,濡れにくい,回復早い,献身的,Ｃ鈍感,Ｂ鈍感,Ｖ鈍感</t>
  </si>
  <si>
    <t>156=200</t>
  </si>
  <si>
    <t>埴安神</t>
  </si>
  <si>
    <t>袿姫</t>
  </si>
  <si>
    <t>ハニヤスシン</t>
  </si>
  <si>
    <t>ケイキ</t>
  </si>
  <si>
    <t>5dbcf2</t>
  </si>
  <si>
    <t>処女,アナル処女,キス未経験,プライド高い,好奇心,習得早い,人気,Ｖ敏感,Ａ敏感,技師,妖術知識,求心力, Ｕ敏感</t>
  </si>
  <si>
    <t>驪駒</t>
  </si>
  <si>
    <t>早鬼</t>
  </si>
  <si>
    <t>クロコマ</t>
  </si>
  <si>
    <t>サキ</t>
  </si>
  <si>
    <t>503a3c</t>
  </si>
  <si>
    <t>アナル処女,プライド高い,生意気,好奇心,目立ちたがり,痛みに強い,恥薄い,Ｖ敏感,Ｂ鈍感,美脚</t>
  </si>
  <si>
    <t>86=200/154=80/155=50/156=50</t>
  </si>
  <si>
    <t>茨木童子の腕</t>
  </si>
  <si>
    <t>影華扇</t>
  </si>
  <si>
    <t>イバラキドウジノウデ</t>
  </si>
  <si>
    <t>処女, キス未経験, 反抗的, 気丈, プライド高い, 中毒しやすい, 自慰しやすい, 汚臭鈍感, 倒錯的, Ｓ気質, Ｃ敏感, Ａ敏感,  アナル処女</t>
  </si>
  <si>
    <t>1=80/2=80/80=50</t>
  </si>
  <si>
    <t>奥野田</t>
  </si>
  <si>
    <t>美宵</t>
  </si>
  <si>
    <t>オクノダ</t>
  </si>
  <si>
    <t>ミヨイ</t>
  </si>
  <si>
    <t>f3adbb</t>
  </si>
  <si>
    <t>1=120/2=120/23=150</t>
  </si>
  <si>
    <t>運松</t>
  </si>
  <si>
    <t>ウンショウ</t>
  </si>
  <si>
    <t>気丈,自制心,保守的</t>
  </si>
  <si>
    <t>80=110</t>
  </si>
  <si>
    <t>蟒蛇</t>
  </si>
  <si>
    <t>ウワバミ</t>
  </si>
  <si>
    <t>fcfdfc</t>
  </si>
  <si>
    <t>生意気,好奇心,楽観的,解放,Ｂ鈍感,Ａ敏感,酒豪</t>
  </si>
  <si>
    <t>87=50</t>
  </si>
  <si>
    <t>抗鬱薬</t>
  </si>
  <si>
    <t>コウウツヤク</t>
  </si>
  <si>
    <t>臆病,悲観的,一線越えない,抑圧,習得早い,下戸</t>
  </si>
  <si>
    <t>28=130/29=130</t>
  </si>
  <si>
    <t>豪徳寺</t>
  </si>
  <si>
    <t>ミケ</t>
  </si>
  <si>
    <t>ゴウトクジ</t>
  </si>
  <si>
    <t>処女,アナル処女,生意気,好奇心,習得早い,Ｃ敏感,Ｕ敏感,動物耳,しっぽ,美脚</t>
  </si>
  <si>
    <t>13=120/62=120</t>
  </si>
  <si>
    <t>山城</t>
  </si>
  <si>
    <t>たかね</t>
  </si>
  <si>
    <t>ヤマシロ</t>
  </si>
  <si>
    <t>タカネ</t>
  </si>
  <si>
    <t>89fde1</t>
  </si>
  <si>
    <t>40=80</t>
  </si>
  <si>
    <t>駒草</t>
  </si>
  <si>
    <t>山如</t>
  </si>
  <si>
    <t>コマクサ</t>
  </si>
  <si>
    <t>サンニョ</t>
  </si>
  <si>
    <t>f692ff</t>
  </si>
  <si>
    <t>アナル処女,自制心,貞操無頓着,習得早い,舌使い,汚れ無視,両刀,謎の魅力,Ｂ敏感,Ｖ敏感</t>
  </si>
  <si>
    <t>42=80/43=80/44=80</t>
  </si>
  <si>
    <t>玉造</t>
  </si>
  <si>
    <t>魅須丸</t>
  </si>
  <si>
    <t>タマヅクリ</t>
  </si>
  <si>
    <t>ミスマル</t>
  </si>
  <si>
    <t>アナル処女,自制心,保守的,痛みに強い,献身的,Ｖ敏感,Ｍ敏感</t>
  </si>
  <si>
    <t>1=150/2=120/9=120/42=120/167=80/170=50</t>
  </si>
  <si>
    <t>飯綱丸</t>
  </si>
  <si>
    <t>龍</t>
  </si>
  <si>
    <t>イイヅナマル</t>
  </si>
  <si>
    <t>メグム</t>
  </si>
  <si>
    <t>32=120/41=80/79=120/166=80/168=120/169=120/170=120</t>
  </si>
  <si>
    <t>菅牧</t>
  </si>
  <si>
    <t>典</t>
  </si>
  <si>
    <t>クダマキ</t>
  </si>
  <si>
    <t>ツカサ</t>
  </si>
  <si>
    <t>166=80/167=120/169=120</t>
  </si>
  <si>
    <t>天弓</t>
  </si>
  <si>
    <t>千亦</t>
  </si>
  <si>
    <t>テンキュウ</t>
  </si>
  <si>
    <t>チマタ</t>
  </si>
  <si>
    <t>1e1bf7</t>
  </si>
  <si>
    <t>167=120</t>
  </si>
  <si>
    <t>姫虫</t>
  </si>
  <si>
    <t>百々世</t>
  </si>
  <si>
    <t>ヒメムシ</t>
  </si>
  <si>
    <t>モモヨ</t>
  </si>
  <si>
    <t>5fa3d7</t>
  </si>
  <si>
    <t>166=80/167=120</t>
  </si>
  <si>
    <t>順位</t>
  </si>
  <si>
    <t>値</t>
  </si>
  <si>
    <t>四能力</t>
  </si>
  <si>
    <t>七能力</t>
  </si>
  <si>
    <t>能力</t>
  </si>
  <si>
    <t>現計算式 + α</t>
  </si>
  <si>
    <t>旧計算式(比例)</t>
  </si>
  <si>
    <t>旧計算式(SQRT)</t>
  </si>
  <si>
    <t>era恋姫(2^n)</t>
  </si>
  <si>
    <t>パワーは能力値より算出される、部隊攻撃力なんかの元になる値</t>
  </si>
  <si>
    <t>関数名</t>
  </si>
  <si>
    <t>イベント名</t>
  </si>
  <si>
    <t>状態</t>
  </si>
  <si>
    <t>喚く作？</t>
  </si>
  <si>
    <t>その他登場キャラ</t>
  </si>
  <si>
    <t>NAUGHTY_MAIDEN</t>
  </si>
  <si>
    <t>すけべ巫女</t>
  </si>
  <si>
    <t>実装済</t>
  </si>
  <si>
    <t>喚く</t>
  </si>
  <si>
    <t>LOVELY_SAISENBAKO</t>
  </si>
  <si>
    <t>素敵な賽銭箱</t>
  </si>
  <si>
    <t>KAIMONO</t>
  </si>
  <si>
    <t>買い物</t>
  </si>
  <si>
    <t>DRUNK</t>
  </si>
  <si>
    <t>宵のひととき</t>
  </si>
  <si>
    <t>TRAINING</t>
  </si>
  <si>
    <t>トレーニング</t>
  </si>
  <si>
    <t>GAMBLE_FOR_FREEDOM</t>
  </si>
  <si>
    <t>解放のための賭け</t>
  </si>
  <si>
    <t>STRAY_YOUKAI</t>
  </si>
  <si>
    <t>野良妖怪</t>
  </si>
  <si>
    <t>EX_RUMIA</t>
  </si>
  <si>
    <t>ルーミア、EXになる！</t>
  </si>
  <si>
    <t>INSTEAD_OF_HER</t>
  </si>
  <si>
    <t>私がかわりに</t>
  </si>
  <si>
    <t>SAIKYOU_LEGEND</t>
  </si>
  <si>
    <t>最強伝説</t>
  </si>
  <si>
    <t>FROZEN</t>
  </si>
  <si>
    <t>蛙冷凍ごっこ</t>
  </si>
  <si>
    <t>TAIKYOKUKEN</t>
  </si>
  <si>
    <t>太極拳</t>
  </si>
  <si>
    <t>HOBGOBLIN_GANGBANG</t>
  </si>
  <si>
    <t>色鮮やかに白濁まみれの門番</t>
  </si>
  <si>
    <t>SUCCUBUS</t>
  </si>
  <si>
    <t>精を啜る者</t>
  </si>
  <si>
    <t>堕ちた淫魔</t>
  </si>
  <si>
    <t>DRAIN_SPERM</t>
  </si>
  <si>
    <t>精気吸収</t>
  </si>
  <si>
    <t>TENTACLE_GANGBANG</t>
  </si>
  <si>
    <t>愛しいこどもたち</t>
  </si>
  <si>
    <t>HOBGOBLIN_GANGBANG_2</t>
  </si>
  <si>
    <t>牝豚図書館</t>
  </si>
  <si>
    <t>ケツを振る大図書館</t>
  </si>
  <si>
    <t>GATHER_SPERM</t>
  </si>
  <si>
    <t>精液採取</t>
  </si>
  <si>
    <t>MEMORIES</t>
  </si>
  <si>
    <t>おもいで語り</t>
  </si>
  <si>
    <t>LOYALTY_FROM_SAKUYA</t>
  </si>
  <si>
    <t>主の主は</t>
  </si>
  <si>
    <t>ご奉仕メイド</t>
  </si>
  <si>
    <t>DO_NOT_HURT_YOURSELF</t>
  </si>
  <si>
    <t>ケガをしないで</t>
  </si>
  <si>
    <t>ASK_MASTER_NAME</t>
  </si>
  <si>
    <t>親しい呼びかた</t>
  </si>
  <si>
    <t>ASK_DIRTY_NAME</t>
  </si>
  <si>
    <t>えっちな呼びかた</t>
  </si>
  <si>
    <t>AFTER_REMILLIAS_INVITATION</t>
  </si>
  <si>
    <t>主の客は</t>
  </si>
  <si>
    <t>DOGGY_MAID</t>
  </si>
  <si>
    <t>牝犬メイド</t>
  </si>
  <si>
    <t>INVITATION_FROM_REMILLIA</t>
  </si>
  <si>
    <t>レミリアからの勧誘</t>
  </si>
  <si>
    <t>HOBGOBLIN_SLAVE</t>
  </si>
  <si>
    <t>スレイヴ・オブ・ミッドナイト</t>
  </si>
  <si>
    <t>にくべん鬼ごっこ</t>
  </si>
  <si>
    <t>BAD_WEATHER</t>
  </si>
  <si>
    <t>あいにくの天気</t>
  </si>
  <si>
    <t>愛称を教えて</t>
  </si>
  <si>
    <t>ご褒美をあげる</t>
  </si>
  <si>
    <t>QUESTION</t>
  </si>
  <si>
    <t>質問</t>
  </si>
  <si>
    <t>禁じられた遊び</t>
  </si>
  <si>
    <t>FALL_ON_THE_STREET</t>
  </si>
  <si>
    <t>行き倒れ</t>
  </si>
  <si>
    <t>THINKING</t>
  </si>
  <si>
    <t>考え事</t>
  </si>
  <si>
    <t>VOODOO</t>
  </si>
  <si>
    <t>お守り</t>
  </si>
  <si>
    <t>PUPPET_SHOW</t>
  </si>
  <si>
    <t>人形劇の前に</t>
  </si>
  <si>
    <t>LOVEDOLL</t>
  </si>
  <si>
    <t>ラブドール</t>
  </si>
  <si>
    <t>FRAY</t>
  </si>
  <si>
    <t>ほつれ</t>
  </si>
  <si>
    <t>WHAT_NUMBER_SHALL_WE_PLAY</t>
  </si>
  <si>
    <t>セトリ</t>
  </si>
  <si>
    <t>SOUL_GO_HAPPY</t>
  </si>
  <si>
    <t>ソウルゴーハッピー</t>
  </si>
  <si>
    <t>PRISMRIVER_LIVE</t>
  </si>
  <si>
    <t>プリズムリバーライブ</t>
  </si>
  <si>
    <t>PRISMRIVER_ERO_LIVE</t>
  </si>
  <si>
    <t>プリズムリバー・エロライブ</t>
  </si>
  <si>
    <t>リリカ、メルラン</t>
  </si>
  <si>
    <t>刀の稽古</t>
  </si>
  <si>
    <t>EXHIBITIONIST</t>
  </si>
  <si>
    <t>見られることなどちょっとしかない</t>
  </si>
  <si>
    <t>TABEARUKI</t>
  </si>
  <si>
    <t>食べ歩き</t>
  </si>
  <si>
    <t>PIG_FARMING</t>
  </si>
  <si>
    <t>養豚</t>
  </si>
  <si>
    <t>EXCELLENT_MATHMATIC_CLASS</t>
  </si>
  <si>
    <t>エクセレントさんすう教室</t>
  </si>
  <si>
    <t>AMAYAKASI</t>
  </si>
  <si>
    <t>藍様の甘やかし</t>
  </si>
  <si>
    <t>FUN_OF_IMPOSSIBLE</t>
  </si>
  <si>
    <t>道を外れた楽しみ</t>
  </si>
  <si>
    <t>FALLEN</t>
  </si>
  <si>
    <t>歓楽の前に陥落</t>
  </si>
  <si>
    <t>ALLIANCE</t>
  </si>
  <si>
    <t>強力な協力</t>
  </si>
  <si>
    <t>SILENT_SEX</t>
  </si>
  <si>
    <t>子鬼は声を抑えたい</t>
  </si>
  <si>
    <t>SETSUBUN</t>
  </si>
  <si>
    <t>子鬼と節分</t>
  </si>
  <si>
    <t>OLDTALE</t>
  </si>
  <si>
    <t>子鬼との昔話</t>
  </si>
  <si>
    <t>LONELY_NIGHT</t>
  </si>
  <si>
    <t>寂しい夜を子鬼と一緒に</t>
  </si>
  <si>
    <t>ALCOHOL</t>
  </si>
  <si>
    <t>酒が飲める飲めるぞ　酒が飲めるぞ</t>
  </si>
  <si>
    <t>NOTICE_FROM_INSECT</t>
  </si>
  <si>
    <t>蟲の知らせ</t>
  </si>
  <si>
    <t>UNAGI_STALL</t>
  </si>
  <si>
    <t>流行り屋台</t>
  </si>
  <si>
    <t>COMPOSE</t>
  </si>
  <si>
    <t>作詞</t>
  </si>
  <si>
    <t>VIGILANTE_GANGBANG_2</t>
  </si>
  <si>
    <t>堅苦しい牝牛と蓬莱の牝の犬</t>
  </si>
  <si>
    <t>VIGILANTE_GANGBANG</t>
  </si>
  <si>
    <t>新しいお仕事</t>
  </si>
  <si>
    <t>FUCKMEAT</t>
  </si>
  <si>
    <t>父兄参観</t>
  </si>
  <si>
    <t>ASLEEP_2</t>
  </si>
  <si>
    <t>うたたね</t>
  </si>
  <si>
    <t>ASLEEP_1</t>
  </si>
  <si>
    <t>PRESENT</t>
  </si>
  <si>
    <t>贈り物</t>
  </si>
  <si>
    <t>PINCH</t>
  </si>
  <si>
    <t>ピンチ</t>
  </si>
  <si>
    <t>LUCKY_NORMAL</t>
  </si>
  <si>
    <t>ラッキー</t>
  </si>
  <si>
    <t>LUCKY_ENDING</t>
  </si>
  <si>
    <t>マッチポンプ</t>
  </si>
  <si>
    <t>LOST_PROPERTY</t>
  </si>
  <si>
    <t>落とし物</t>
  </si>
  <si>
    <t>TANYAO</t>
  </si>
  <si>
    <t>国士無双の薬</t>
  </si>
  <si>
    <t>INVISIBLE_FULL_MOON</t>
  </si>
  <si>
    <t>狂気の瞳</t>
  </si>
  <si>
    <t>ESTRUS</t>
  </si>
  <si>
    <t>発情</t>
  </si>
  <si>
    <t>TREATMENT</t>
  </si>
  <si>
    <t>治療</t>
  </si>
  <si>
    <t>GAIRAI_GANGBANG</t>
  </si>
  <si>
    <t>グッバイ知性ハロー備品</t>
  </si>
  <si>
    <t>DRUG_ADDICTION</t>
  </si>
  <si>
    <t>薬師ヤクに溺れる</t>
  </si>
  <si>
    <t>CUM_ADDICTION</t>
  </si>
  <si>
    <t>月の精子脳</t>
  </si>
  <si>
    <t>KAWAYA_HIME</t>
  </si>
  <si>
    <t>かわや姫</t>
  </si>
  <si>
    <t>INVITATION_FROM_KAGUYA</t>
  </si>
  <si>
    <t>貴族の誘い</t>
  </si>
  <si>
    <t>てゐ、鈴仙、永琳</t>
  </si>
  <si>
    <t>DESCENDANT_SLAVE</t>
  </si>
  <si>
    <t>輝夜_貴族の末裔の奴隷嫁</t>
  </si>
  <si>
    <t>DESCENDANT</t>
  </si>
  <si>
    <t>貴族の末裔と勝負</t>
  </si>
  <si>
    <t>蓬莱の牝犬</t>
  </si>
  <si>
    <t>PLEASE_GET_BACK_MY_HOME</t>
  </si>
  <si>
    <t>おうちかえして</t>
  </si>
  <si>
    <t>かえってきたおうち</t>
  </si>
  <si>
    <t>ONAHOLE</t>
  </si>
  <si>
    <t>蓬莱の穴の形</t>
  </si>
  <si>
    <t>永遠の便女と蓬莱の便女</t>
  </si>
  <si>
    <t>DIE_KAGUYA</t>
  </si>
  <si>
    <t>刺客</t>
  </si>
  <si>
    <t>MIZUASOBI</t>
  </si>
  <si>
    <t>お見舞い</t>
  </si>
  <si>
    <t>水遊び</t>
  </si>
  <si>
    <t>INVITATION_FROM_AYA</t>
  </si>
  <si>
    <t>新聞勧誘</t>
  </si>
  <si>
    <t>ダブルズボズボ淫乱</t>
  </si>
  <si>
    <t>FUCKMEAT_2</t>
  </si>
  <si>
    <t>ダブルヌポヌポ淫乱</t>
  </si>
  <si>
    <t>COMPETE</t>
  </si>
  <si>
    <t>江戸の華</t>
  </si>
  <si>
    <t>AFTER_COMPETE</t>
  </si>
  <si>
    <t>堕ちたフラワーマスター</t>
  </si>
  <si>
    <t>SABORI</t>
  </si>
  <si>
    <t>昼寝</t>
  </si>
  <si>
    <t>ハメればハメ得</t>
  </si>
  <si>
    <t>YOUR_IDEAL</t>
  </si>
  <si>
    <t>理想の形</t>
  </si>
  <si>
    <t>LEWD_ENMA</t>
  </si>
  <si>
    <t>楽園の淫乱閻魔</t>
  </si>
  <si>
    <t>ハメねば生き損</t>
  </si>
  <si>
    <t>FESTIVAL</t>
  </si>
  <si>
    <t>豊穣祭</t>
  </si>
  <si>
    <t>AFTER_HIDDEN</t>
  </si>
  <si>
    <t>宴の後の秘め事</t>
  </si>
  <si>
    <t>PEDDLE</t>
  </si>
  <si>
    <t>押し売り</t>
  </si>
  <si>
    <t>NEW_WEAPON</t>
  </si>
  <si>
    <t>新兵器</t>
  </si>
  <si>
    <t>MASTURBATION</t>
  </si>
  <si>
    <t>道具の開発</t>
  </si>
  <si>
    <t>TENGU_SLUT</t>
  </si>
  <si>
    <t>慰安担当</t>
  </si>
  <si>
    <t>DAISYOUGI</t>
  </si>
  <si>
    <t>大将棋</t>
  </si>
  <si>
    <t>OTAKU</t>
  </si>
  <si>
    <t>鋼鉄巨人バトルガイオン</t>
  </si>
  <si>
    <t>HANAYOME_SYUGYOU</t>
  </si>
  <si>
    <t>花嫁修業</t>
  </si>
  <si>
    <t>神奈子、諏訪子</t>
  </si>
  <si>
    <t>CULTIST_GANGBANG</t>
  </si>
  <si>
    <t>この幻想郷では子を成さなくてはならないのですね</t>
  </si>
  <si>
    <t>GENEROSITY</t>
  </si>
  <si>
    <t>度量</t>
  </si>
  <si>
    <t>FUCK_HER</t>
  </si>
  <si>
    <t>ヤれよ増やせよ</t>
  </si>
  <si>
    <t>TRICK</t>
  </si>
  <si>
    <t>いたずらに命をかけて</t>
  </si>
  <si>
    <t>ルナチャイルド、スターサファイア</t>
  </si>
  <si>
    <t>INTERVIEW</t>
  </si>
  <si>
    <t>取材</t>
  </si>
  <si>
    <t>TIME_PARADOX</t>
  </si>
  <si>
    <t>タイムパラドックス</t>
  </si>
  <si>
    <t>HIHUU_CLUB</t>
  </si>
  <si>
    <t>二人は秘封倶楽部</t>
  </si>
  <si>
    <t>YOU_ARE_FAT</t>
  </si>
  <si>
    <t>お腹のたるみは心のたるみ</t>
  </si>
  <si>
    <t>WHERE_IS_TENSHI</t>
  </si>
  <si>
    <t>たずねびと</t>
  </si>
  <si>
    <t>IKU_AV</t>
  </si>
  <si>
    <t>AV女優永江衣玖</t>
  </si>
  <si>
    <t>GOOD_MORNING</t>
  </si>
  <si>
    <t>朝の挨拶</t>
  </si>
  <si>
    <t>SPECIAL_TREATMENT</t>
  </si>
  <si>
    <t>特別だからね</t>
  </si>
  <si>
    <t>PUNISHMENT_FOR_YOU</t>
  </si>
  <si>
    <t>罰をあなたに</t>
  </si>
  <si>
    <t>PUNISHMENT_FOR_ME</t>
  </si>
  <si>
    <t>罰をわたしに</t>
  </si>
  <si>
    <t>FUCK_YOU</t>
  </si>
  <si>
    <t>犬猿の仲</t>
  </si>
  <si>
    <t>GOURMET</t>
  </si>
  <si>
    <t>美食家（桃）</t>
  </si>
  <si>
    <t>MOON_STYLE_TRAINING</t>
  </si>
  <si>
    <t>月面式訓練</t>
  </si>
  <si>
    <t>飛んで井の中</t>
  </si>
  <si>
    <t>CAPTURE_WEB</t>
  </si>
  <si>
    <t>キャプチャーウェブ</t>
  </si>
  <si>
    <t>MASOCHISM</t>
  </si>
  <si>
    <t>衣服の下の被虐心</t>
  </si>
  <si>
    <t>WHOLE_ENERGY</t>
  </si>
  <si>
    <t>四天王の本気</t>
  </si>
  <si>
    <t>精液便鬼</t>
  </si>
  <si>
    <t>力比べ</t>
  </si>
  <si>
    <t>NTR</t>
  </si>
  <si>
    <t>さとりとスパイ</t>
  </si>
  <si>
    <t>MIND_RAPE</t>
  </si>
  <si>
    <t>マインドレイプ</t>
  </si>
  <si>
    <t>INVITATION_TO_PET</t>
  </si>
  <si>
    <t>ペットへの誘い</t>
  </si>
  <si>
    <t>KAMINARI</t>
  </si>
  <si>
    <t>初体験</t>
  </si>
  <si>
    <t>OYATU_THIEF</t>
  </si>
  <si>
    <t>おやつ泥棒</t>
  </si>
  <si>
    <t>NAWAASOBI</t>
  </si>
  <si>
    <t>なわ遊び</t>
  </si>
  <si>
    <t>JAILBREAK</t>
  </si>
  <si>
    <t>脱獄</t>
  </si>
  <si>
    <t>PARTTIME_JOB</t>
  </si>
  <si>
    <t>アルバイト</t>
  </si>
  <si>
    <t>MAGIC_ITEM</t>
  </si>
  <si>
    <t>マジックアイテム作成</t>
  </si>
  <si>
    <t>NTR_HIS_MASTER</t>
  </si>
  <si>
    <t>主との再会</t>
  </si>
  <si>
    <t>NTR_HIS_GRAND_DAUGHTER</t>
  </si>
  <si>
    <t>孫娘との再会</t>
  </si>
  <si>
    <t>PROXY</t>
  </si>
  <si>
    <t>代わりに私が</t>
  </si>
  <si>
    <t>FEEL_LONELY</t>
  </si>
  <si>
    <t>人恋しいダウザー</t>
  </si>
  <si>
    <t>SURPRISE_IN_THE_MORNING</t>
  </si>
  <si>
    <t>朝のオドロキ</t>
  </si>
  <si>
    <t>SMITHING</t>
  </si>
  <si>
    <t>たたら</t>
  </si>
  <si>
    <t>TRAIN</t>
  </si>
  <si>
    <t>調教</t>
  </si>
  <si>
    <t>FUCK_WITH_UNZAN</t>
  </si>
  <si>
    <t>みだらに咲く花と親父</t>
  </si>
  <si>
    <t>ANAL_PRIEST</t>
  </si>
  <si>
    <t>尻穴僧侶</t>
  </si>
  <si>
    <t>MAKELOVE_IN_FESTIVAL</t>
  </si>
  <si>
    <t>水蜜桃</t>
  </si>
  <si>
    <t>FROM_THE_DEEP</t>
  </si>
  <si>
    <t>仄暗い水の底から</t>
  </si>
  <si>
    <t>DUMMY2</t>
  </si>
  <si>
    <t>ダミー</t>
  </si>
  <si>
    <t>DUMMY1</t>
  </si>
  <si>
    <t>KNIGHT_ERRANT</t>
  </si>
  <si>
    <t>武者修行</t>
  </si>
  <si>
    <t>武者修行からの帰還</t>
  </si>
  <si>
    <t>LEWD_PRIEST</t>
  </si>
  <si>
    <t>ガンガンイく僧侶</t>
  </si>
  <si>
    <t>INVITATION_FROM_BYAKUREN</t>
  </si>
  <si>
    <t>白蓮からの勧誘</t>
  </si>
  <si>
    <t>DEPRAVED_MONK</t>
  </si>
  <si>
    <t>破戒僧</t>
  </si>
  <si>
    <t>ファックを滅さぬ尼公</t>
  </si>
  <si>
    <t>GREETINGS_IN_THE_MORNING</t>
  </si>
  <si>
    <t>RISING_STAR</t>
  </si>
  <si>
    <t>期待の新星</t>
  </si>
  <si>
    <t>PENANCE</t>
  </si>
  <si>
    <t>苦行</t>
  </si>
  <si>
    <t>TYOUJUUGIGAKU</t>
  </si>
  <si>
    <t>鳥獣伎楽</t>
  </si>
  <si>
    <t>REBORN_UNDEAD</t>
  </si>
  <si>
    <t>一度死んだなら</t>
  </si>
  <si>
    <t>RECOVERY</t>
  </si>
  <si>
    <t>邪仙流の回復術</t>
  </si>
  <si>
    <t>PRISON_BREAK</t>
  </si>
  <si>
    <t>壁抜けの仙人</t>
  </si>
  <si>
    <t>NIGHT_OF_THE_HERMIT</t>
  </si>
  <si>
    <t>邪仙と過ごす夜</t>
  </si>
  <si>
    <t>NECRO</t>
  </si>
  <si>
    <t>死霊術</t>
  </si>
  <si>
    <t>I_GIVE_YOU_EVERYTHING_I_HAVE</t>
  </si>
  <si>
    <t>全てをあなたに</t>
  </si>
  <si>
    <t>SCAPE_GOAT</t>
  </si>
  <si>
    <t>身代わり</t>
  </si>
  <si>
    <t>TREAT_AN_ICE</t>
  </si>
  <si>
    <t>猛暑</t>
  </si>
  <si>
    <t>LOVERS</t>
  </si>
  <si>
    <t>甲斐性</t>
  </si>
  <si>
    <t>NATURAL_BORN_ADMINISTRATOR</t>
  </si>
  <si>
    <t>天職の為政者</t>
  </si>
  <si>
    <t>HIGH_GLEE</t>
  </si>
  <si>
    <t>上機嫌</t>
  </si>
  <si>
    <t>GOUZOKU_LOVES_FUCKING</t>
  </si>
  <si>
    <t>豪族の愉しみ</t>
  </si>
  <si>
    <t>GOODJOB</t>
  </si>
  <si>
    <t>気にいった</t>
  </si>
  <si>
    <t>REPAYMENT</t>
  </si>
  <si>
    <t>返済期限</t>
  </si>
  <si>
    <t>MASOCHIST</t>
  </si>
  <si>
    <t>マゾの二ッ岩</t>
  </si>
  <si>
    <t>LENDER</t>
  </si>
  <si>
    <t>金貸しの来訪</t>
  </si>
  <si>
    <t>GANGBANG</t>
  </si>
  <si>
    <t>佐渡の二ッ穴</t>
  </si>
  <si>
    <t>STREET_FIGHTER</t>
  </si>
  <si>
    <t>私より強い奴に会いに行く</t>
  </si>
  <si>
    <t>EMOTION_I_DONT_KNOW</t>
  </si>
  <si>
    <t>まだ知らぬ感情</t>
  </si>
  <si>
    <t>LOM</t>
  </si>
  <si>
    <t>石の魚</t>
  </si>
  <si>
    <t>SEKIBENKI</t>
  </si>
  <si>
    <t>せき便器</t>
  </si>
  <si>
    <t>DURAHAN</t>
  </si>
  <si>
    <t>男の下のデュ裸犯</t>
  </si>
  <si>
    <t>KAGEROU_YAKINIKU</t>
  </si>
  <si>
    <t>焼肉デート</t>
  </si>
  <si>
    <t>KAGEROU_SANPO</t>
  </si>
  <si>
    <t>月夜の散歩</t>
  </si>
  <si>
    <t>KAGEROU_RAINYDAY</t>
  </si>
  <si>
    <t>雨宿り狼</t>
  </si>
  <si>
    <t>KAGEROU_OHIRUNE</t>
  </si>
  <si>
    <t>お昼寝狼</t>
  </si>
  <si>
    <t>KAGEROU_HANAUTA</t>
  </si>
  <si>
    <t>鼻歌交じり</t>
  </si>
  <si>
    <t>KAGEROU_GROOMING</t>
  </si>
  <si>
    <t>毛繕い</t>
  </si>
  <si>
    <t>KAGEROU_FUROAGARI</t>
  </si>
  <si>
    <t>ホカホカ狼</t>
  </si>
  <si>
    <t>SHIMAI_DON</t>
  </si>
  <si>
    <t>シマイガッキ</t>
  </si>
  <si>
    <t>MERCY_PLEASE</t>
  </si>
  <si>
    <t>正直な懇願</t>
  </si>
  <si>
    <t>COUNTER_ROCKET</t>
  </si>
  <si>
    <t>反逆の狼煙</t>
  </si>
  <si>
    <t>BETRAYAL</t>
  </si>
  <si>
    <t>正直者が馬鹿を見る</t>
  </si>
  <si>
    <t>DESCENDANT_OF_LILIPUT</t>
  </si>
  <si>
    <t>小人の末裔</t>
  </si>
  <si>
    <t>昂ぶり</t>
  </si>
  <si>
    <t>LEWD_DREAM</t>
  </si>
  <si>
    <t>淫夢</t>
  </si>
  <si>
    <t>DREAMING</t>
  </si>
  <si>
    <t>夢中</t>
  </si>
  <si>
    <t>BANDIT_GANGBANG</t>
  </si>
  <si>
    <t>現世の性奴隷</t>
  </si>
  <si>
    <t>EXCUSE</t>
  </si>
  <si>
    <t>違うの</t>
  </si>
  <si>
    <t>TPG</t>
  </si>
  <si>
    <t>幻月のお茶会</t>
  </si>
  <si>
    <t>Industrialization</t>
  </si>
  <si>
    <t>夢幻の工業化</t>
  </si>
  <si>
    <t>THE_POSITIVE_AND_NEGATIVE</t>
  </si>
  <si>
    <t>雌雄可変</t>
  </si>
  <si>
    <t>SHOPPING</t>
  </si>
  <si>
    <t>買い物先で遭遇</t>
  </si>
  <si>
    <t>ODANGO</t>
  </si>
  <si>
    <t>商品開発</t>
  </si>
  <si>
    <t>YATUME_UNAGI</t>
  </si>
  <si>
    <t>ヤツメウナギ</t>
  </si>
  <si>
    <t>YASYOKU</t>
  </si>
  <si>
    <t>夜食</t>
  </si>
  <si>
    <t>SEISAI_ONLY</t>
  </si>
  <si>
    <t>今日は私から</t>
  </si>
  <si>
    <t>ネトラレミー</t>
  </si>
  <si>
    <t>NADENADE</t>
  </si>
  <si>
    <t>なでなでドレミー</t>
  </si>
  <si>
    <t>HITOZATO</t>
  </si>
  <si>
    <t>人里でばったり</t>
  </si>
  <si>
    <t>DOREMY_IN_DREAM</t>
  </si>
  <si>
    <t>こんにちはドレミー</t>
  </si>
  <si>
    <t>DATING_BATTLE</t>
  </si>
  <si>
    <t>デートバトル！</t>
  </si>
  <si>
    <t>BATTLE_IN_DREAM</t>
  </si>
  <si>
    <t>歩兵の夢</t>
  </si>
  <si>
    <t>BATH_PLAY_DREAM</t>
  </si>
  <si>
    <t>混浴の誘い</t>
  </si>
  <si>
    <t>IT_LUNATIC_TIME</t>
  </si>
  <si>
    <t>イッツルナティックタイム！</t>
  </si>
  <si>
    <t>SUBSTITUTE</t>
  </si>
  <si>
    <t>あの子の代わり</t>
  </si>
  <si>
    <t>ENVY</t>
  </si>
  <si>
    <t>あの子と同じ</t>
  </si>
  <si>
    <t>ARCHENEMY</t>
  </si>
  <si>
    <t>倶に天を戴かず</t>
  </si>
  <si>
    <t>REVENGE</t>
  </si>
  <si>
    <t>復讐</t>
  </si>
  <si>
    <t>WHERE_IS_MY_SISTER</t>
  </si>
  <si>
    <t>NTR_HIS_SISTER</t>
  </si>
  <si>
    <t>感動の再会</t>
  </si>
  <si>
    <t>MATERNITY</t>
  </si>
  <si>
    <t>マタニティラルバ</t>
  </si>
  <si>
    <t>PREGNATE_ME</t>
  </si>
  <si>
    <t>山姥の子作り</t>
  </si>
  <si>
    <t>ZOOPHILIA</t>
  </si>
  <si>
    <t>狛犬輪姦し</t>
  </si>
  <si>
    <t>TWO_MAGUS</t>
  </si>
  <si>
    <t>魔法を使う程度の能力×２</t>
  </si>
  <si>
    <t>GRAVY_BACK_DANCERS</t>
  </si>
  <si>
    <t>肉汁バックダンサーズ</t>
  </si>
  <si>
    <t>クレイジーファックダンサー</t>
  </si>
  <si>
    <t>NIGHTEVENT_H</t>
  </si>
  <si>
    <t>秘神の気まぐれH</t>
  </si>
  <si>
    <t>NIGHTEVENT</t>
  </si>
  <si>
    <t>秘神の気まぐれ</t>
  </si>
  <si>
    <t>LICK_IT</t>
  </si>
  <si>
    <t>秘唇マターラ</t>
  </si>
  <si>
    <t>INTO_FUCKDOOR</t>
  </si>
  <si>
    <t>イントゥ・ファックドア</t>
  </si>
  <si>
    <t>HELLO_AGAIN</t>
  </si>
  <si>
    <t>再会</t>
  </si>
  <si>
    <t>BENTO</t>
  </si>
  <si>
    <t>愛妻弁当</t>
  </si>
  <si>
    <t>QUEEN_OF_BUBBLE</t>
  </si>
  <si>
    <t>クイーンオブバブル</t>
  </si>
  <si>
    <t>MONOZUKI</t>
  </si>
  <si>
    <t>物好き</t>
  </si>
  <si>
    <t>ITASUTO</t>
  </si>
  <si>
    <t>いただきストリート</t>
  </si>
  <si>
    <t>THANK_YOU</t>
  </si>
  <si>
    <t>ちゃんとしたお礼</t>
  </si>
  <si>
    <t>GIVE_ME_MONEY</t>
  </si>
  <si>
    <t>物乞い</t>
  </si>
  <si>
    <t>EXTREME_MISFORTUNE</t>
  </si>
  <si>
    <t>最凶最悪の極貧不幸神</t>
  </si>
  <si>
    <t>BEGGER</t>
  </si>
  <si>
    <t>乞食？</t>
  </si>
  <si>
    <t>口のきけない肉便器</t>
  </si>
  <si>
    <t>登場デイリー数</t>
  </si>
  <si>
    <t>口上デイリーありキャラ/全キャラ</t>
  </si>
  <si>
    <t>口上デイリー個数</t>
  </si>
  <si>
    <t>実装</t>
  </si>
  <si>
    <t>ジャンル</t>
  </si>
  <si>
    <t>SNO</t>
  </si>
  <si>
    <t>スキル名</t>
  </si>
  <si>
    <t>レベル</t>
  </si>
  <si>
    <t>発動率</t>
  </si>
  <si>
    <t>初期習得</t>
  </si>
  <si>
    <t>ショップ</t>
  </si>
  <si>
    <t>伝達</t>
  </si>
  <si>
    <t>説明</t>
  </si>
  <si>
    <t>効果量</t>
  </si>
  <si>
    <t>汎用含めた同一ジャンル個数（初期習得不可を除く）</t>
  </si>
  <si>
    <t>済</t>
  </si>
  <si>
    <t>PERSONAL</t>
  </si>
  <si>
    <t>妖怪足止め守り</t>
  </si>
  <si>
    <t>30</t>
  </si>
  <si>
    <t>可</t>
  </si>
  <si>
    <t>不可</t>
  </si>
  <si>
    <t>敵部隊の妖怪全員の武闘を低下させる。</t>
  </si>
  <si>
    <t xml:space="preserve">15% </t>
  </si>
  <si>
    <t>妖怪バスター</t>
  </si>
  <si>
    <t>敵部隊の妖怪全員の防衛を低下させる。</t>
  </si>
  <si>
    <t>15%</t>
  </si>
  <si>
    <t>TROOP</t>
  </si>
  <si>
    <t>二重結界</t>
  </si>
  <si>
    <t>15</t>
  </si>
  <si>
    <t>自部隊の被害を軽減する。</t>
  </si>
  <si>
    <t>7%</t>
  </si>
  <si>
    <t>常置陣</t>
  </si>
  <si>
    <t>ESCAPE</t>
  </si>
  <si>
    <t>亜空穴</t>
  </si>
  <si>
    <t>自身の捕縛率を低下させる。</t>
  </si>
  <si>
    <t>25%</t>
  </si>
  <si>
    <t>CAPTURE</t>
  </si>
  <si>
    <t>封魔陣</t>
  </si>
  <si>
    <t>敵一人の捕縛率を増加させる。</t>
  </si>
  <si>
    <t>25％</t>
  </si>
  <si>
    <t>マスタースパーク</t>
  </si>
  <si>
    <t>敵部隊にダメージ。</t>
  </si>
  <si>
    <t>1000-2000</t>
  </si>
  <si>
    <t>ブレイジングスター</t>
  </si>
  <si>
    <t>マシンガンスパーク</t>
  </si>
  <si>
    <t>300を1-10</t>
  </si>
  <si>
    <t>ディープエコロジカルボム</t>
  </si>
  <si>
    <t>10</t>
  </si>
  <si>
    <t>敵部隊の受ける被害を増加させる。</t>
  </si>
  <si>
    <t>10％</t>
  </si>
  <si>
    <t>オーレリーズソーラーシステム</t>
  </si>
  <si>
    <t>部隊の攻撃力を増加させる。</t>
  </si>
  <si>
    <t>ディマーケイション</t>
  </si>
  <si>
    <t>敵一人の武闘を低下させる。</t>
  </si>
  <si>
    <t>20%</t>
  </si>
  <si>
    <t>闇を操る程度の能力</t>
  </si>
  <si>
    <t>部隊の防御力を増加させる。</t>
  </si>
  <si>
    <t>固定2000</t>
  </si>
  <si>
    <t>ダークサイドオブザムーン</t>
  </si>
  <si>
    <t>部隊の与える被害を増加させる。</t>
  </si>
  <si>
    <t>応援</t>
  </si>
  <si>
    <t>20</t>
  </si>
  <si>
    <t>味方一人のスキルを発動しやすくする。</t>
  </si>
  <si>
    <t>すごい応援</t>
  </si>
  <si>
    <t>味方全員のスキルを発動しやすくする。</t>
  </si>
  <si>
    <t>30%</t>
  </si>
  <si>
    <t>アイシクルフォール</t>
  </si>
  <si>
    <t>変動</t>
  </si>
  <si>
    <t>発動率0,6,12,20,威力0, 50,1500,2500。閾値は四能力合計が150,250,300</t>
  </si>
  <si>
    <t>超⑨武神覇斬</t>
  </si>
  <si>
    <t>50</t>
  </si>
  <si>
    <t>敵部隊にダメージ。一定の武闘が必要。</t>
  </si>
  <si>
    <t>999 武闘C以上</t>
  </si>
  <si>
    <t>パーフェクトフリーズ</t>
  </si>
  <si>
    <t>敵部隊の攻撃力を低下させる。</t>
  </si>
  <si>
    <t>5％</t>
  </si>
  <si>
    <t>瞬間冷凍ビーム</t>
  </si>
  <si>
    <t>25</t>
  </si>
  <si>
    <t>猛虎内勁</t>
  </si>
  <si>
    <t>自身の武闘・防衛を増加させる。</t>
  </si>
  <si>
    <t>10%</t>
  </si>
  <si>
    <t>色鮮やかに虹色な門番</t>
  </si>
  <si>
    <t>100</t>
  </si>
  <si>
    <t>自勢力での戦闘時に発動。部隊の防御力が増加する。</t>
  </si>
  <si>
    <t>図書館の魔道書</t>
  </si>
  <si>
    <t>12.5</t>
  </si>
  <si>
    <t>敵部隊に自身の知略依存のダメージ。</t>
  </si>
  <si>
    <t>知略パワー/30 上限1500。</t>
  </si>
  <si>
    <t>小悪魔の誘惑</t>
  </si>
  <si>
    <t>敵部隊の男と＜両刀＞所持者を確率で戦闘不能にする。自身の欲望により確率増。</t>
  </si>
  <si>
    <t>欲望 * 4%、上限50</t>
  </si>
  <si>
    <t>フォトシンセシス</t>
  </si>
  <si>
    <t>部隊の疲労度を低下させる。</t>
  </si>
  <si>
    <t>6</t>
  </si>
  <si>
    <t>スティッキーバブル</t>
  </si>
  <si>
    <t>アグニシャイン</t>
  </si>
  <si>
    <t>300~700</t>
  </si>
  <si>
    <t>プリンセスウンディネ</t>
  </si>
  <si>
    <t>シルフィホルン</t>
  </si>
  <si>
    <t>ジェリーフィッシュプリンセス</t>
  </si>
  <si>
    <t>賢者の石</t>
  </si>
  <si>
    <t>部隊の攻撃力と防御力を増加させる。</t>
  </si>
  <si>
    <t>20%ずつ</t>
  </si>
  <si>
    <t>エメラルドメガリス</t>
  </si>
  <si>
    <t>部隊の受ける被害を軽減する。</t>
  </si>
  <si>
    <t>ルナダイアル</t>
  </si>
  <si>
    <t>50%</t>
  </si>
  <si>
    <t>バニシングエブリシング</t>
  </si>
  <si>
    <t>咲夜の世界</t>
  </si>
  <si>
    <t>5</t>
  </si>
  <si>
    <t>自身以外の全員を戦闘不能にする。</t>
  </si>
  <si>
    <t>チェックメイド</t>
  </si>
  <si>
    <t>敵一人の武闘・防衛を低下させる。</t>
  </si>
  <si>
    <t>パーフェクトスクウェア</t>
  </si>
  <si>
    <t>ミスディレクション</t>
  </si>
  <si>
    <t>敵部隊の防御力を低下させる。</t>
  </si>
  <si>
    <t>5%</t>
  </si>
  <si>
    <t>幼きデーモンロード</t>
  </si>
  <si>
    <t>自身の武闘・防衛・知略を増加させる。</t>
  </si>
  <si>
    <t>スカーレットデビル</t>
  </si>
  <si>
    <t>運命を操る程度の能力</t>
  </si>
  <si>
    <t>カゴメカゴメ</t>
  </si>
  <si>
    <t>敵全員の捕縛率を増加させる。</t>
  </si>
  <si>
    <t>狂気</t>
  </si>
  <si>
    <t>40</t>
  </si>
  <si>
    <t>自身を戦闘不能にする。</t>
  </si>
  <si>
    <t>レーヴァテイン</t>
  </si>
  <si>
    <t>18</t>
  </si>
  <si>
    <t>そして誰もいなくなるか？</t>
  </si>
  <si>
    <t>両部隊の受ける被害を増加させる。</t>
  </si>
  <si>
    <t>テーブルターニング</t>
  </si>
  <si>
    <t>ノーザンウィナー</t>
  </si>
  <si>
    <t>敵一人の防衛を低下させる。</t>
  </si>
  <si>
    <t>フラワーウェザラウェイ</t>
  </si>
  <si>
    <t>敵部隊の攻撃力・防御力を低下させる。</t>
  </si>
  <si>
    <t>3％</t>
  </si>
  <si>
    <t>目にも留まらない化け猫</t>
  </si>
  <si>
    <t>飛翔韋駄天</t>
  </si>
  <si>
    <t>戦闘に先んじて、自部隊が先制攻撃する。</t>
  </si>
  <si>
    <t>赤鬼青鬼</t>
  </si>
  <si>
    <t>敵全員の武闘と防衛を確率で低下させる。武闘差により確率増。</t>
  </si>
  <si>
    <t>10%　確率は5~60%　武闘差 / 2</t>
  </si>
  <si>
    <t>飛翔毘沙門天</t>
  </si>
  <si>
    <t>4%</t>
  </si>
  <si>
    <t>リターンイナニメトネス</t>
  </si>
  <si>
    <t>500-1500</t>
  </si>
  <si>
    <t>グリモワールオブアリス</t>
  </si>
  <si>
    <t>自身の武闘か知略を増加させるが、もう片方が低下する。</t>
  </si>
  <si>
    <t>レミングスパレード</t>
  </si>
  <si>
    <t>部隊に空きがあるとき発動。人形を参戦させる。</t>
  </si>
  <si>
    <t>七色の人形遣い</t>
  </si>
  <si>
    <t>自部隊の人形の数に応じて、部隊の攻撃力と防御力を上昇させる。</t>
  </si>
  <si>
    <t>人形の数 * 10%</t>
  </si>
  <si>
    <t>グランギニョル座の怪人</t>
  </si>
  <si>
    <t>敵部隊の疲労度を増加させる。</t>
  </si>
  <si>
    <t>3-5</t>
  </si>
  <si>
    <t>マリス砲</t>
  </si>
  <si>
    <t>部隊に魔理沙がいるとき発動。部隊の攻撃力を上昇させる。</t>
  </si>
  <si>
    <t>春到来</t>
  </si>
  <si>
    <t>部隊の兵数を増加させる。</t>
  </si>
  <si>
    <t>春ですよ</t>
  </si>
  <si>
    <t>100-300</t>
  </si>
  <si>
    <t>リリカ・ソロライブ</t>
  </si>
  <si>
    <t>兵数の15%　上限1500</t>
  </si>
  <si>
    <t>メルラン・ハッピーライブ</t>
  </si>
  <si>
    <t>自身以外の味方全員の武闘を増加させる。</t>
  </si>
  <si>
    <t>ルナサ・ソロライブ</t>
  </si>
  <si>
    <t>敵全員の武闘を低下させる。</t>
  </si>
  <si>
    <t>敵7%</t>
  </si>
  <si>
    <t>霊車コンチェルトグロッソ</t>
  </si>
  <si>
    <t>自部隊にリリカ・メルランがいるとき発動。それぞれの歌唱の一部を武闘・防衛・知略に加算する。</t>
  </si>
  <si>
    <t>1/3</t>
  </si>
  <si>
    <t>憑坐の縛</t>
  </si>
  <si>
    <t>幽明求聞持聡明の法</t>
  </si>
  <si>
    <t>部隊が自分のみであるとき発動。三人に分身する。</t>
  </si>
  <si>
    <t>華胥の永眠</t>
  </si>
  <si>
    <t>敵全員に対し、それぞれ確率で戦闘不能にする。</t>
  </si>
  <si>
    <t>成功率(80 - 刺さった人数 * 30)%</t>
  </si>
  <si>
    <t>幻想郷の黄泉還り</t>
  </si>
  <si>
    <t>70</t>
  </si>
  <si>
    <t>戦闘不能にされた味方一人を復帰させる。</t>
  </si>
  <si>
    <t>无寿国への約束手形</t>
  </si>
  <si>
    <t>式神・橙</t>
  </si>
  <si>
    <t>部隊に空きがあるとき発動。所属にかかわらず橙を参戦させる。</t>
  </si>
  <si>
    <t>八千万枚護摩</t>
  </si>
  <si>
    <t>3%</t>
  </si>
  <si>
    <t>十二神将の宴</t>
  </si>
  <si>
    <t>部隊の知略を増加させる。</t>
  </si>
  <si>
    <t>式神・八雲藍</t>
  </si>
  <si>
    <t>部隊に空きがあるとき発動。所属にかかわらず八雲藍を参戦させる。</t>
  </si>
  <si>
    <t>冬眠</t>
  </si>
  <si>
    <t>自身の武闘・防衛・知略を低下させる。</t>
  </si>
  <si>
    <t>肉体分解機</t>
  </si>
  <si>
    <t>1/4,最低150</t>
  </si>
  <si>
    <t>夢と現の呪</t>
  </si>
  <si>
    <t>ミッシングパワー</t>
  </si>
  <si>
    <t>自身の武闘を増加させる。</t>
  </si>
  <si>
    <t>戸隠山投げ</t>
  </si>
  <si>
    <t>1-2500</t>
  </si>
  <si>
    <t>ミッシングパープルパワー</t>
  </si>
  <si>
    <t>50%。発動率(4 + 武闘*2 / 10)%</t>
  </si>
  <si>
    <t>天手力男投げ</t>
  </si>
  <si>
    <t>1000-3000。発動率(3 + 武闘*2 / 10)%</t>
  </si>
  <si>
    <t>大江山悉皆殺し</t>
  </si>
  <si>
    <t>敵部隊と自部隊にダメージ。</t>
  </si>
  <si>
    <t>自部隊2500-5000、敵部隊3000-6000の範囲で部隊兵数/2のダメージ。発動率(3.5 + 武闘*2 / 10)%</t>
  </si>
  <si>
    <t>三歩壊廃</t>
  </si>
  <si>
    <t>敵部隊に三回ダメージ。</t>
  </si>
  <si>
    <t>100-500,500-1000,1000-2500。発動率(2.5+武闘*2/10)%</t>
  </si>
  <si>
    <t>宴会（強制）</t>
  </si>
  <si>
    <t>3-6</t>
  </si>
  <si>
    <t>リトルバグストーム</t>
  </si>
  <si>
    <t>12</t>
  </si>
  <si>
    <t>500</t>
  </si>
  <si>
    <t>都市防衛時に発動。自部隊の被害を軽減する。</t>
  </si>
  <si>
    <t>光る蟲の大群</t>
  </si>
  <si>
    <t>季節外れのバタフライストーム</t>
  </si>
  <si>
    <t>真夜中のコーラスマスター</t>
  </si>
  <si>
    <t>敵が一人のとき必ず発動。敵一人を戦闘不能にする。</t>
  </si>
  <si>
    <t>もう歌しか聞こえない</t>
  </si>
  <si>
    <t>歌唱を武闘・防衛・知略・料理として扱う。</t>
  </si>
  <si>
    <t>ヒューマンケージ</t>
  </si>
  <si>
    <t>敵部隊の人間の数に応じて自身の武闘を上昇させる。</t>
  </si>
  <si>
    <t>人間の数 * 7%</t>
  </si>
  <si>
    <t>静かなオーケストラ</t>
  </si>
  <si>
    <t>音楽はあなたの全てに響き渡る。</t>
  </si>
  <si>
    <t>対象に知略デバフがかかっている場合戦闘不能にする</t>
  </si>
  <si>
    <t>歴史を食べる程度の能力</t>
  </si>
  <si>
    <t>三種の神器</t>
  </si>
  <si>
    <t>神器に応じたランダムな効果が発生する。</t>
  </si>
  <si>
    <t>剣ATC5% 玉DEF5% 鏡INT5% 郷全て5%</t>
  </si>
  <si>
    <t>部隊の被害を軽減する。</t>
  </si>
  <si>
    <t>狡兎三窟</t>
  </si>
  <si>
    <t>自身の捕縛率を低下させる。　</t>
  </si>
  <si>
    <t>フラスターエスケープ</t>
  </si>
  <si>
    <t>兵数で敵部隊に劣るとき発動。武将を部隊から外し、兵を回収する。</t>
  </si>
  <si>
    <t>兵は1残す</t>
  </si>
  <si>
    <t>大穴牟遅様の薬</t>
  </si>
  <si>
    <t>3</t>
  </si>
  <si>
    <t>幻視調律</t>
  </si>
  <si>
    <t>脅迫幻覚</t>
  </si>
  <si>
    <t>月兎遠隔催眠術</t>
  </si>
  <si>
    <t>部隊に空きがあるとき発動。敵一人を一時的に寝返らせる。</t>
  </si>
  <si>
    <t>コピーしてASSASINATE</t>
  </si>
  <si>
    <t>ウルトラソニック眠り猫</t>
  </si>
  <si>
    <t>17.5</t>
  </si>
  <si>
    <t>喪心創痍</t>
  </si>
  <si>
    <t>7％</t>
  </si>
  <si>
    <t>天網蜘網捕蝶の法</t>
  </si>
  <si>
    <t>月の頭脳</t>
  </si>
  <si>
    <t>自身の知略を増加させる。</t>
  </si>
  <si>
    <t>ブディストダイアモンド</t>
  </si>
  <si>
    <t>部隊の受ける被害を軽減させる。</t>
  </si>
  <si>
    <t>永遠と須臾の罪人</t>
  </si>
  <si>
    <t>両部隊の被害を無効化する。</t>
  </si>
  <si>
    <t>RATE_GRD_Bに100%</t>
  </si>
  <si>
    <t>サラマンダーシールド</t>
  </si>
  <si>
    <t>フジヤマヴォルケイノ</t>
  </si>
  <si>
    <t>敵部隊にダメージ。自身の武闘を低下させる。</t>
  </si>
  <si>
    <t>500-1500 30%</t>
  </si>
  <si>
    <t>リザレクション</t>
  </si>
  <si>
    <t>現在の自身の武闘が本来の武闘を下回る場合に発動。回復し、敵部隊にダメージ。</t>
  </si>
  <si>
    <t>1000-1500</t>
  </si>
  <si>
    <t>＊こんな世は燃え尽きてしまえ！＊</t>
  </si>
  <si>
    <t>射命丸文の圧迫取材</t>
  </si>
  <si>
    <t>風神木の葉隠れ</t>
  </si>
  <si>
    <t>100%</t>
  </si>
  <si>
    <t>幻想風靡</t>
  </si>
  <si>
    <t>与えるはずのダメージの1/3</t>
  </si>
  <si>
    <t>イントゥデリリウム</t>
  </si>
  <si>
    <t>敵部隊の攻撃力と防御力を低下させる。</t>
  </si>
  <si>
    <t>2%</t>
  </si>
  <si>
    <t>ガシングガーデン</t>
  </si>
  <si>
    <t>ポイズンブレス</t>
  </si>
  <si>
    <t>弱い者虐め</t>
  </si>
  <si>
    <t>敵全員の武闘がそれぞれ自身以下であるとき、自身の武闘を増加させる。</t>
  </si>
  <si>
    <t>眠れる恐怖</t>
  </si>
  <si>
    <t>RATE_ATKに5</t>
  </si>
  <si>
    <t>サボマイスタ</t>
  </si>
  <si>
    <t>きゃん</t>
  </si>
  <si>
    <t>敵部隊に四季映姫がいるとき必ず発動。自身の武闘・防衛を低下させる。</t>
  </si>
  <si>
    <t>不惜身命、可惜身命</t>
  </si>
  <si>
    <t>兵数で敵部隊に劣るとき発動。敵部隊と兵数を入れ替える。</t>
  </si>
  <si>
    <t>無間の狭間</t>
  </si>
  <si>
    <t>両軍の受ける被害を軽減させる。</t>
  </si>
  <si>
    <t>死出の風</t>
  </si>
  <si>
    <t>浄頗梨審判</t>
  </si>
  <si>
    <t>部隊に空きがあるとき発動。敵一人のコピーを生み出し、味方として参戦させる。</t>
  </si>
  <si>
    <t>灼銅の罰</t>
  </si>
  <si>
    <t>ラストジャッジメント</t>
  </si>
  <si>
    <t>部隊の攻撃力・防御力を増加させる。</t>
  </si>
  <si>
    <t>フォーリンブラスト</t>
  </si>
  <si>
    <t>都市防衛時に発動。その都市の経済に応じ敵部隊にダメージ。</t>
  </si>
  <si>
    <t>経済と同じ。最大3000</t>
  </si>
  <si>
    <t>狂いの落葉</t>
  </si>
  <si>
    <t>部隊の攻撃力を増加させ、防御力を低下させる。</t>
  </si>
  <si>
    <t>5% 5%</t>
  </si>
  <si>
    <t>穀物神の約束</t>
  </si>
  <si>
    <t>都市防衛時に発動。その都市の経済を成長させる。</t>
  </si>
  <si>
    <t>固定値30(3000)。限界は伸びない</t>
  </si>
  <si>
    <t>秋の空と乙女の心</t>
  </si>
  <si>
    <t>自部隊と敵部隊の攻撃力を変動させる。</t>
  </si>
  <si>
    <t>-10%か10％</t>
  </si>
  <si>
    <t>バッドフォーチュン</t>
  </si>
  <si>
    <t>敵一人の武闘・知略を低下させる。</t>
  </si>
  <si>
    <t>15%　対象は武闘・知略の合計が最も高いもの。</t>
  </si>
  <si>
    <t>ペインフロー</t>
  </si>
  <si>
    <t>4％</t>
  </si>
  <si>
    <t>呪いの雛人形</t>
  </si>
  <si>
    <t>1</t>
  </si>
  <si>
    <t>のびーるアーム</t>
  </si>
  <si>
    <t>菊一文字コンプレッサー</t>
  </si>
  <si>
    <t>さよならラバーリング</t>
  </si>
  <si>
    <t>味方全員の捕縛率を低下させる。</t>
  </si>
  <si>
    <t>撃て！バブルドラゴン</t>
  </si>
  <si>
    <t>敵部隊にダメージ。習得用デイリーあり。</t>
  </si>
  <si>
    <t>1500-2500</t>
  </si>
  <si>
    <t>オプティカルカモフラージュ</t>
  </si>
  <si>
    <t>天狗哨戒網</t>
  </si>
  <si>
    <t>白狼の嗅覚</t>
  </si>
  <si>
    <t>15％</t>
  </si>
  <si>
    <t>レイビーズバイト</t>
  </si>
  <si>
    <t>500-1000</t>
  </si>
  <si>
    <t>山のテレグノシス</t>
  </si>
  <si>
    <t>千里先まで見通す程度の能力</t>
  </si>
  <si>
    <t>乾神招来</t>
  </si>
  <si>
    <t>部隊に空きがあるとき発動。所属にかかわらず神奈子を参戦させる。</t>
  </si>
  <si>
    <t>坤神招来</t>
  </si>
  <si>
    <t>部隊に空きがあるとき発動。所属にかかわらず諏訪子を参戦させる。</t>
  </si>
  <si>
    <t>核熱造神ヒソウテンソク</t>
  </si>
  <si>
    <t>部隊に空きがあるとき発動。非想天則を召喚する。</t>
  </si>
  <si>
    <t>ミラクルフルーツ</t>
  </si>
  <si>
    <t>マウンテン・オブ・フェイス</t>
  </si>
  <si>
    <t>自身の武闘と防衛を増加させる。</t>
  </si>
  <si>
    <t>25%ずつ</t>
  </si>
  <si>
    <t>神の御威光</t>
  </si>
  <si>
    <t>お天水の奇跡</t>
  </si>
  <si>
    <t>8</t>
  </si>
  <si>
    <t>土着神の祟り</t>
  </si>
  <si>
    <t>敵武将全員の武闘を低下させる。</t>
  </si>
  <si>
    <t>赤口さま</t>
  </si>
  <si>
    <t>祟られた大地</t>
  </si>
  <si>
    <t>rate_atkに6</t>
  </si>
  <si>
    <t>イエローディフレクション</t>
  </si>
  <si>
    <t>光を屈折させる程度の能力</t>
  </si>
  <si>
    <t>自身の防衛を増加させる。</t>
  </si>
  <si>
    <t>ブルーディフレクション</t>
  </si>
  <si>
    <t>音を消す程度の能力</t>
  </si>
  <si>
    <t>ムーンスティルネス</t>
  </si>
  <si>
    <t>計略を発動させる。</t>
  </si>
  <si>
    <t>残しててよかったFORCE_SCHEME　旧仕様「策士」</t>
  </si>
  <si>
    <t>動く物の気配を探る程度の能力</t>
  </si>
  <si>
    <t>スターライトレイン</t>
  </si>
  <si>
    <t>敵部隊に複数回ダメージ。</t>
  </si>
  <si>
    <t>300を1-5</t>
  </si>
  <si>
    <t>アガサクリスＱ</t>
  </si>
  <si>
    <t>知略を武闘・防衛として扱う。</t>
  </si>
  <si>
    <t>九代目のサヴァン</t>
  </si>
  <si>
    <t>敵部隊の人外の数に応じ、戦闘時に割合ダメージを与える。</t>
  </si>
  <si>
    <t>BATTLE_RATE_DMGに人外タグもちの武将の数 * 6％。なお142人いるのでほぼ発動する</t>
  </si>
  <si>
    <t>人間グリニッジ</t>
  </si>
  <si>
    <t>現在時刻を表示する。</t>
  </si>
  <si>
    <t>夢違科学世紀</t>
  </si>
  <si>
    <t>部隊の知略を攻撃力として扱う。</t>
  </si>
  <si>
    <t>魔術師メリー</t>
  </si>
  <si>
    <t>自身の妖術が0のとき発動。一時的に妖術を得る。</t>
  </si>
  <si>
    <t>妖術20ぶんで計算</t>
  </si>
  <si>
    <t>龍宮の使い遊泳弾</t>
  </si>
  <si>
    <t>羽衣は風の如く</t>
  </si>
  <si>
    <t>羽衣は時の如く</t>
  </si>
  <si>
    <t>8%</t>
  </si>
  <si>
    <t>無念無想の境地</t>
  </si>
  <si>
    <t>大地を鎮める石</t>
  </si>
  <si>
    <t>守りの要</t>
  </si>
  <si>
    <t>天界の桃</t>
  </si>
  <si>
    <t>部隊の疲労度を全快させる。</t>
  </si>
  <si>
    <t>0にする</t>
  </si>
  <si>
    <t>フェムトファイバー</t>
  </si>
  <si>
    <t>敵一人を高確率で捕らえる。</t>
  </si>
  <si>
    <t>80%にする</t>
  </si>
  <si>
    <t>海と山を繋ぐ程度の能力</t>
  </si>
  <si>
    <t>月の桃</t>
  </si>
  <si>
    <t>祇園様の力</t>
  </si>
  <si>
    <t>神降ろし</t>
  </si>
  <si>
    <t>固定値2000</t>
  </si>
  <si>
    <t>天宇受売命</t>
  </si>
  <si>
    <t>月兎通信</t>
  </si>
  <si>
    <t>月餅</t>
  </si>
  <si>
    <t>春爛漫</t>
  </si>
  <si>
    <t>秋の日の人食い</t>
  </si>
  <si>
    <t>敵部隊の人間の数に応じて自身の武闘を増加させる。</t>
  </si>
  <si>
    <t>人間の数 * 10%</t>
  </si>
  <si>
    <t>恐るべき井戸の怪</t>
  </si>
  <si>
    <t>フィルドミアズマ</t>
  </si>
  <si>
    <t>敵全員の武闘・防衛を低下させる。</t>
  </si>
  <si>
    <t>原因不明の熱病</t>
  </si>
  <si>
    <t>グリーンアイドモンスター</t>
  </si>
  <si>
    <t>敵一人の能力をコピーする。</t>
  </si>
  <si>
    <t>大きな葛籠と小さな葛籠</t>
  </si>
  <si>
    <t>部隊に空きがあり、敵武将全員に知略で劣るとき発動。分裂する。</t>
  </si>
  <si>
    <t>積怨返し</t>
  </si>
  <si>
    <t>ジェラシーボンバー</t>
  </si>
  <si>
    <t>喧嘩上等</t>
  </si>
  <si>
    <t>どちらかの部隊が壊滅するまで戦闘する。</t>
  </si>
  <si>
    <t>破滅的な金剛力</t>
  </si>
  <si>
    <t>三歩必殺</t>
  </si>
  <si>
    <t>敵部隊に二回ダメージの後、敵一人を戦闘不能にする。</t>
  </si>
  <si>
    <t>100-500,500-1000,戦闘不能。</t>
  </si>
  <si>
    <t>鬼気狂瀾</t>
  </si>
  <si>
    <t>両部隊の与える被害を増加させ、被害軽減を無効化する。</t>
  </si>
  <si>
    <t>RATE_ATCに20%、GRDとGRD_Bを0に</t>
  </si>
  <si>
    <t>怪力乱神</t>
  </si>
  <si>
    <t>四つの効果からランダムに一つ発揮される。</t>
  </si>
  <si>
    <t>敵部隊攻防10%減、自部隊攻防10%増、敵部隊被害増加10%、敵部隊疲労増加10のいずれか</t>
  </si>
  <si>
    <t>ブレインフィンガープリント</t>
  </si>
  <si>
    <t>敵部隊の妖怪の武闘・防衛を低下させる。</t>
  </si>
  <si>
    <t>10%ずつ</t>
  </si>
  <si>
    <t>テリブルスーヴニール</t>
  </si>
  <si>
    <t>敵部隊の武闘・防衛・知略を低下させる。</t>
  </si>
  <si>
    <t>キャットランダムウォーク</t>
  </si>
  <si>
    <t>ゾンビフェアリー</t>
  </si>
  <si>
    <t>部隊に空きがあるとき発動。ゾンビフェアリーを参戦させる。</t>
  </si>
  <si>
    <t>スプリーンイーター</t>
  </si>
  <si>
    <t>プラネタリーレボリューション</t>
  </si>
  <si>
    <t>部隊の半分。2000-5000の制限付き</t>
  </si>
  <si>
    <t>核反応制御不能</t>
  </si>
  <si>
    <t>自身の武闘を上昇、防衛と知略を低下させる。</t>
  </si>
  <si>
    <t>武闘25%、防衛と知略を0に。</t>
  </si>
  <si>
    <t>核反応制御不能ダイブ</t>
  </si>
  <si>
    <t>現在の自身の武闘が本来の武闘を上回る場合に発動。敵部隊にダメージ。</t>
  </si>
  <si>
    <t>フィゲッティスナッチャー</t>
  </si>
  <si>
    <t>キャッチアンドローズ</t>
  </si>
  <si>
    <t>妖怪ポリグラフ</t>
  </si>
  <si>
    <t>リフレクスレーダー</t>
  </si>
  <si>
    <t>嫌われ者のフィロソフィ</t>
  </si>
  <si>
    <t>7.5</t>
  </si>
  <si>
    <t>死欲の半霊</t>
  </si>
  <si>
    <t>両軍の受ける被害を増加させる。</t>
  </si>
  <si>
    <t>桜花閃々</t>
  </si>
  <si>
    <t>魔彩光の上海人形</t>
  </si>
  <si>
    <t>戦闘時に割合ダメージを与える。</t>
  </si>
  <si>
    <t>RATE_DMGに6</t>
  </si>
  <si>
    <t>首吊り蓬莱人形</t>
  </si>
  <si>
    <t>非ノイマン型計算機の未来</t>
  </si>
  <si>
    <t>固定値3000</t>
  </si>
  <si>
    <t>不意打ち</t>
  </si>
  <si>
    <t>敵一人を戦闘不能にする。</t>
  </si>
  <si>
    <t>まあ待ちなさい</t>
  </si>
  <si>
    <t>蘊蓄</t>
  </si>
  <si>
    <t>自身と敵一人を戦闘不能にする。</t>
  </si>
  <si>
    <t>剣豪</t>
  </si>
  <si>
    <t>大悟顕晦</t>
  </si>
  <si>
    <t>悟入幻想</t>
  </si>
  <si>
    <t>ゴールドディテクター</t>
  </si>
  <si>
    <t>戦闘時、国庫の資金が増加する。</t>
  </si>
  <si>
    <t>1000-3000</t>
  </si>
  <si>
    <t>ペンデュラムガード</t>
  </si>
  <si>
    <t>一本足ピッチャー返し</t>
  </si>
  <si>
    <t>この戦闘で自部隊が受けるダメージのうち半分を敵部隊に与える。</t>
  </si>
  <si>
    <t>受ける予定のダメージ &gt;= 自部隊の兵数のとき、失敗する。</t>
  </si>
  <si>
    <t>からかさ驚きフラッシュ</t>
  </si>
  <si>
    <t>守り守られし大輪</t>
  </si>
  <si>
    <t>部隊に空きがあるとき発動。所属にかかわらず雲山を参戦させる。</t>
  </si>
  <si>
    <t>静かなる怒気</t>
  </si>
  <si>
    <t>部隊の攻撃力を増加させる。雲山がいると発動率・効果上昇。</t>
  </si>
  <si>
    <t>3%。雲山がいると発動率30、効果5%に。</t>
  </si>
  <si>
    <t>仏罰の野分雲</t>
  </si>
  <si>
    <t>帯電入道</t>
  </si>
  <si>
    <t>部隊の防御力を増加させる。一輪がいると発動率・効果上昇。</t>
  </si>
  <si>
    <t>3%。一輪がいると発動率30、効果5%に。</t>
  </si>
  <si>
    <t>撃沈アンカー</t>
  </si>
  <si>
    <t>自身の武闘を増加させ、敵部隊にダメージ。</t>
  </si>
  <si>
    <t>300-700 10%</t>
  </si>
  <si>
    <t>幽霊船永久停泊</t>
  </si>
  <si>
    <t>敵一人を部隊から離脱させる。</t>
  </si>
  <si>
    <t>ASSASINATEしFORCE_FREEする。習得用デイリーあり</t>
  </si>
  <si>
    <t>船底のヴィーナス</t>
  </si>
  <si>
    <t>毘沙門天の弟子</t>
  </si>
  <si>
    <t>75</t>
  </si>
  <si>
    <t>正義の威光</t>
  </si>
  <si>
    <t>自身の武闘・知略を増加させる。</t>
  </si>
  <si>
    <t>20%　習得用デイリーあり</t>
  </si>
  <si>
    <t>アブソリュートジャスティス</t>
  </si>
  <si>
    <t>敵部隊の妖怪の数に応じ、自部隊の攻撃力を増加させる。</t>
  </si>
  <si>
    <t>4 * 妖怪の数%</t>
  </si>
  <si>
    <t>超人『聖白蓮』</t>
  </si>
  <si>
    <t>大日如来の輝き</t>
  </si>
  <si>
    <t>自分以外の人間でない敵味方全員に「封魔」の効果。</t>
  </si>
  <si>
    <t>三千大千世界の主</t>
  </si>
  <si>
    <t>アンディファインドダークネス</t>
  </si>
  <si>
    <t>平安のダーククラウド</t>
  </si>
  <si>
    <t>鵺的スネークショー</t>
  </si>
  <si>
    <t>ラピッドショット</t>
  </si>
  <si>
    <t>500を1-5</t>
  </si>
  <si>
    <t>姫海棠はたての練習取材</t>
  </si>
  <si>
    <t>1-3</t>
  </si>
  <si>
    <t>逃れられない猿の手</t>
  </si>
  <si>
    <t>ドラゴンズグロウル</t>
  </si>
  <si>
    <t>敵部隊の被害軽減をリセットする。</t>
  </si>
  <si>
    <t>GRDとGRD_Bを0に</t>
  </si>
  <si>
    <t>パワーレゾナンス</t>
  </si>
  <si>
    <t>rate_atkに7</t>
  </si>
  <si>
    <t>チャージドヤッホー</t>
  </si>
  <si>
    <t>アンプリファイエコー</t>
  </si>
  <si>
    <t>ロングレンジエコー</t>
  </si>
  <si>
    <t>過剰ゾウフォルゥモォ</t>
  </si>
  <si>
    <t>自身の武闘を増加させ、防衛・知略を低下させる。</t>
  </si>
  <si>
    <t>30% 0にする</t>
  </si>
  <si>
    <t>死なない殺人鬼</t>
  </si>
  <si>
    <t>現在の自身の防衛が本来の防衛を下回る場合に発動。敵一人を戦闘不能にする。</t>
  </si>
  <si>
    <t>デバフカウンター　ゾウフォルゥモォにも反応する</t>
  </si>
  <si>
    <t>ヒールバイデザイア</t>
  </si>
  <si>
    <t>自部隊の疲労度を回復する。</t>
  </si>
  <si>
    <t>壁抜けの邪仙</t>
  </si>
  <si>
    <t>グーフンイエグイ</t>
  </si>
  <si>
    <t>部隊に空きがあるとき発動。異郷の地で倒れた者の霊を呼び出し戦闘に参加させる。</t>
  </si>
  <si>
    <t>ヤンシャオグイ</t>
  </si>
  <si>
    <t>部隊に空きがあるとき発動。水子の霊を呼び出し戦闘に参加させる。</t>
  </si>
  <si>
    <t>タオ胎動</t>
  </si>
  <si>
    <t>自部隊の兵数を増加させる。</t>
  </si>
  <si>
    <t>ガゴウジサイクロン</t>
  </si>
  <si>
    <t>入鹿の雷</t>
  </si>
  <si>
    <t>やってやんよ！</t>
  </si>
  <si>
    <t>自部隊に神子がいるとき発動。部隊の攻撃力を上昇させる。</t>
  </si>
  <si>
    <t>大火の改新</t>
  </si>
  <si>
    <t>部隊の20％。1000-3000の制限付き</t>
  </si>
  <si>
    <t>われにおまかせを！</t>
  </si>
  <si>
    <t>＊特別に両方選ばせてやろう！＊</t>
  </si>
  <si>
    <t>敵全員の武闘と知略を増加させる。</t>
  </si>
  <si>
    <t>我こそが天道なり</t>
  </si>
  <si>
    <t>東方のインフルーエンス</t>
  </si>
  <si>
    <t>敵の兵力を奪う。</t>
  </si>
  <si>
    <t>10-20%　最大3000</t>
  </si>
  <si>
    <t>たわむれはおわりじゃ！</t>
  </si>
  <si>
    <t>部隊の攻撃力・防御力・知略を増加させる。</t>
  </si>
  <si>
    <t>まぬけ巫女の偽調伏</t>
  </si>
  <si>
    <t>霊夢に化ける。</t>
  </si>
  <si>
    <t>ベンテンの琵琶法師</t>
  </si>
  <si>
    <t>白蓮に化ける。</t>
  </si>
  <si>
    <t>たわむれはおわりじゃ</t>
  </si>
  <si>
    <t>神子に化ける。</t>
  </si>
  <si>
    <t>百鬼妖界の門</t>
  </si>
  <si>
    <t>部隊に空きがあるとき必ず発動。妖怪を参戦させる。</t>
  </si>
  <si>
    <t>自爆</t>
  </si>
  <si>
    <t>レベルティターニア</t>
  </si>
  <si>
    <t>自部隊にアリスがいるとき発動。自身の武闘を上昇させる。</t>
  </si>
  <si>
    <t>あらゆる文字が読める程度の能力</t>
  </si>
  <si>
    <t>判読眼のビブロフィリア</t>
  </si>
  <si>
    <t>敵部隊の妖怪の数に応じ、部隊の与える被害を増加させる。</t>
  </si>
  <si>
    <t>BATTLE_RATE_ATKに妖怪の数* 5％</t>
  </si>
  <si>
    <t>私家版百鬼夜行絵巻最終章補遺</t>
  </si>
  <si>
    <t>敵部隊の妖怪の数に応じ、自部隊の被害を軽減させる。</t>
  </si>
  <si>
    <t>BATTLE_GRDに妖怪の数* 5％</t>
  </si>
  <si>
    <t>吼怒の妖狐面</t>
  </si>
  <si>
    <t>憂心の鬼婆面</t>
  </si>
  <si>
    <t>歓喜の獅子面</t>
  </si>
  <si>
    <t>狂喜の火男面</t>
  </si>
  <si>
    <t>怒声の大蜘蛛面</t>
  </si>
  <si>
    <t>テイルフィンスラップ</t>
  </si>
  <si>
    <t>10％ 20％の確率で20%</t>
  </si>
  <si>
    <t>スクールオブフィッシュ</t>
  </si>
  <si>
    <t>1%</t>
  </si>
  <si>
    <t>ナインズヘッド</t>
  </si>
  <si>
    <t>部隊に空きがあるとき発動。首を参戦させる。</t>
  </si>
  <si>
    <t>首は赤蛮奇のステータスの半分。ただし料理0（腕がないので）</t>
  </si>
  <si>
    <t>デュラハンナイト</t>
  </si>
  <si>
    <t>部隊の攻撃力を防御させる。</t>
  </si>
  <si>
    <t>ハイスピードパウンス</t>
  </si>
  <si>
    <t>35</t>
  </si>
  <si>
    <t>スターリングパウンス</t>
  </si>
  <si>
    <t>トライアングルファング</t>
  </si>
  <si>
    <t>血に飢えたウルフファング</t>
  </si>
  <si>
    <t>大熱唱琵琶</t>
  </si>
  <si>
    <t>自部隊の与える被害を増加させる</t>
  </si>
  <si>
    <t>平家の大怨霊</t>
  </si>
  <si>
    <t>9</t>
  </si>
  <si>
    <t>rate_atkに4</t>
  </si>
  <si>
    <t>諸行無常の琴の音</t>
  </si>
  <si>
    <t>浄瑠璃世界</t>
  </si>
  <si>
    <t>戦闘時、割合ダメージを与える</t>
  </si>
  <si>
    <t>rate_dmgに5</t>
  </si>
  <si>
    <t>身代わり地蔵</t>
  </si>
  <si>
    <t>呪いのデコイ人形</t>
  </si>
  <si>
    <t>天狗のトイカメラ</t>
  </si>
  <si>
    <t>リバースイデオロギー</t>
  </si>
  <si>
    <t>自身と敵一人の能力を入れ替える。</t>
  </si>
  <si>
    <t>ゴールドラッシュ</t>
  </si>
  <si>
    <t>国庫を消費して敵部隊にダメージ。</t>
  </si>
  <si>
    <t>国庫の10%</t>
  </si>
  <si>
    <t>リバースヒエラルキー</t>
  </si>
  <si>
    <t>部隊の攻撃力・防御力・知略のうち負けている一つを入れ替える。</t>
  </si>
  <si>
    <t>攻撃＞防御＞知略の優先順</t>
  </si>
  <si>
    <t>ひらり布</t>
  </si>
  <si>
    <t>大きくなあれ</t>
  </si>
  <si>
    <t>味方一人の武闘を増加させる。</t>
  </si>
  <si>
    <t>お前が大きくなあれ</t>
  </si>
  <si>
    <t>敵一人の武闘を増加させる。</t>
  </si>
  <si>
    <t>鬼ごろし両目突きの針</t>
  </si>
  <si>
    <t>敵部隊の鬼全員を戦闘不能にする。</t>
  </si>
  <si>
    <t>ホップオマイサムセブン</t>
  </si>
  <si>
    <t>部隊に空きがあるとき発動。分身して空き枠全てを埋める。</t>
  </si>
  <si>
    <t>ウォールオブイッスン</t>
  </si>
  <si>
    <t>進撃の小人</t>
  </si>
  <si>
    <t>自部隊の攻撃力を増加させる。</t>
  </si>
  <si>
    <t>ファンタジックウーファー</t>
  </si>
  <si>
    <t>オルタネイトスティッキング</t>
  </si>
  <si>
    <t>ランドパーカス</t>
  </si>
  <si>
    <t>ブルーレディショー</t>
  </si>
  <si>
    <t>プリスティンビート</t>
  </si>
  <si>
    <t>＊幻視せよ！　異世界の狂気を＊</t>
  </si>
  <si>
    <t>＊現し世のオカルティシャン＊</t>
  </si>
  <si>
    <t>妖術30ぶんで計算。</t>
  </si>
  <si>
    <t>＊深秘のエソテリックセブン＊</t>
  </si>
  <si>
    <t>戦闘時、割合ダメージを与える。</t>
  </si>
  <si>
    <t>RATE_DMGに7</t>
  </si>
  <si>
    <t>魔法（パイプ椅子）</t>
  </si>
  <si>
    <t>敵一人の武闘と防衛を低下させる。</t>
  </si>
  <si>
    <t>15％ずつ</t>
  </si>
  <si>
    <t>小さくても必殺の武器</t>
  </si>
  <si>
    <t>敵一人を戦闘不能にする。銃で撃たれると痛い。</t>
  </si>
  <si>
    <t>セーラーオブタイム</t>
  </si>
  <si>
    <t>ストロベリークライシス</t>
  </si>
  <si>
    <t>1000ー2000</t>
  </si>
  <si>
    <t>苺クロス</t>
  </si>
  <si>
    <t>夢幻伝説</t>
  </si>
  <si>
    <t>部隊の攻撃力・防御力を上昇させる。</t>
  </si>
  <si>
    <t>幽幻乱舞</t>
  </si>
  <si>
    <t>リベンジフルゴースト</t>
  </si>
  <si>
    <t>イビルフィールド</t>
  </si>
  <si>
    <t>魔界の門番</t>
  </si>
  <si>
    <t>高速レーザー</t>
  </si>
  <si>
    <t>150-500</t>
  </si>
  <si>
    <t>真紅の少女</t>
  </si>
  <si>
    <t>裏切りの少女</t>
  </si>
  <si>
    <t>剣の舞</t>
  </si>
  <si>
    <t>魔界の創造神</t>
  </si>
  <si>
    <t>本家・魔神復誦</t>
  </si>
  <si>
    <t>神の試練</t>
  </si>
  <si>
    <t>神話幻想</t>
  </si>
  <si>
    <t>ミスティックスクウェア</t>
  </si>
  <si>
    <t>メイド幻想</t>
  </si>
  <si>
    <t>4</t>
  </si>
  <si>
    <t>すばらしい君に静かな瞑りを</t>
  </si>
  <si>
    <t>すばらしい者を戦闘不能にする。</t>
  </si>
  <si>
    <t>自分を四能力合計で上回った敵全員を戦闘不能にする。夢月自身が強キャラなので対象少なめ</t>
  </si>
  <si>
    <t>かわいい悪魔</t>
  </si>
  <si>
    <t>2000-3000</t>
  </si>
  <si>
    <t>禁じざるをえない遊戯</t>
  </si>
  <si>
    <t>敵味方全員を戦闘不能にする。</t>
  </si>
  <si>
    <t>ミミちゃん</t>
  </si>
  <si>
    <t>エネルギー補給</t>
  </si>
  <si>
    <t>空を飛ぶ程度の能力</t>
  </si>
  <si>
    <t>陽の気質</t>
  </si>
  <si>
    <t>陰の気質</t>
  </si>
  <si>
    <t>ゲートキーパー</t>
  </si>
  <si>
    <t>魔鏡</t>
  </si>
  <si>
    <t>この戦闘で自部隊が受けるダメージのうち1/4を敵部隊に与える。</t>
  </si>
  <si>
    <t>小傘のと違って失敗しない。</t>
  </si>
  <si>
    <t>地獄の月</t>
  </si>
  <si>
    <t>星幽剣士</t>
  </si>
  <si>
    <t>八大童子</t>
  </si>
  <si>
    <t>災いの目</t>
  </si>
  <si>
    <t>BATTLE_RATE_GRDを0</t>
  </si>
  <si>
    <t>蝙蝠化</t>
  </si>
  <si>
    <t>イノセントデビル</t>
  </si>
  <si>
    <t>自身の武闘・知略・防衛を増加させる。</t>
  </si>
  <si>
    <t>7%ずつ</t>
  </si>
  <si>
    <t>いざ、倒れ逝くその時まで</t>
  </si>
  <si>
    <t>死なばもろとも</t>
  </si>
  <si>
    <t>発動時点で自部隊の兵数が0のとき発動。敵部隊にダメージ。</t>
  </si>
  <si>
    <t>ふらわ～戦車</t>
  </si>
  <si>
    <t>300-700</t>
  </si>
  <si>
    <t>イビルアイΣ</t>
  </si>
  <si>
    <t>ばけばけ生成</t>
  </si>
  <si>
    <t>300-500</t>
  </si>
  <si>
    <t>SAMURAI</t>
  </si>
  <si>
    <t>武闘20%</t>
  </si>
  <si>
    <t>闇の力</t>
  </si>
  <si>
    <t>タブラ・ラサ</t>
  </si>
  <si>
    <t>自身の能力変動をリセットする。</t>
  </si>
  <si>
    <t>ラブニードル</t>
  </si>
  <si>
    <t>主人公が対象と同一勢力である場合に発動。好感度に依存して敵部隊にダメージ。</t>
  </si>
  <si>
    <t>好感度 / 10 上限3000</t>
  </si>
  <si>
    <t>スプラッシュスターズ</t>
  </si>
  <si>
    <t>マジックペンダント</t>
  </si>
  <si>
    <t>主人公がエレンと同一勢力である場合に発動。好感度に依存して部隊の攻撃力と防御力を増加させる。</t>
  </si>
  <si>
    <t>逮捕</t>
  </si>
  <si>
    <t>マナイカルガール</t>
  </si>
  <si>
    <t>両部隊の防御力を半減させる。</t>
  </si>
  <si>
    <t>50％</t>
  </si>
  <si>
    <t>インビンシブルシールド</t>
  </si>
  <si>
    <t>夢消失</t>
  </si>
  <si>
    <t>敵味方全員の能力変動をリセットする。</t>
  </si>
  <si>
    <t>ポルターガイスト</t>
  </si>
  <si>
    <t>ホーミングギア</t>
  </si>
  <si>
    <t>ラウンドギア</t>
  </si>
  <si>
    <t>部隊の被害を軽減する</t>
  </si>
  <si>
    <t>8％</t>
  </si>
  <si>
    <t>バトンアタック</t>
  </si>
  <si>
    <t>吸血</t>
  </si>
  <si>
    <t>敵一人の武闘を低下させ、自身の武闘を増加させる。</t>
  </si>
  <si>
    <t>15%ずつ</t>
  </si>
  <si>
    <t>紅響曲</t>
  </si>
  <si>
    <t>夢幻の門番</t>
  </si>
  <si>
    <t>自勢力での戦闘時に発動。自身の防衛が増加する。</t>
  </si>
  <si>
    <t>霊戦</t>
  </si>
  <si>
    <t>ファントムノイズ</t>
  </si>
  <si>
    <t>トランペットソウル</t>
  </si>
  <si>
    <t>スローサウンド</t>
  </si>
  <si>
    <t>敵部隊の知略を低下させる。</t>
  </si>
  <si>
    <t>サボテンエネルギー</t>
  </si>
  <si>
    <t>エーリッヒの援護</t>
  </si>
  <si>
    <t>イーグルシューティング</t>
  </si>
  <si>
    <t>500-1100</t>
  </si>
  <si>
    <t>ルナティックガン</t>
  </si>
  <si>
    <t>1500</t>
  </si>
  <si>
    <t>団子を食べる程に強くなる程度の能力</t>
  </si>
  <si>
    <t>自身の料理を武闘に加算する。</t>
  </si>
  <si>
    <t>ダンゴインフリューエンス</t>
  </si>
  <si>
    <t>6%</t>
  </si>
  <si>
    <t>緋色の悪夢</t>
  </si>
  <si>
    <t>愁永遠の夢</t>
  </si>
  <si>
    <t>敵味方の「サボり魔」所持者全員を戦闘不能にする。</t>
  </si>
  <si>
    <t>7人</t>
  </si>
  <si>
    <t>ナイトメア・オブ・キメラ</t>
  </si>
  <si>
    <t>兵数で大幅に負けている場合に発動。自身の武闘・防衛・知力を増加させる。</t>
  </si>
  <si>
    <t>ダブルスコアつけられてる場合。20%</t>
  </si>
  <si>
    <t>スリープシープ・パレード</t>
  </si>
  <si>
    <t>夢の国へようこそ！　素敵なパレードに招待するよ！　ハハッ！</t>
  </si>
  <si>
    <t>150を1-10</t>
  </si>
  <si>
    <t>ドリームキャッチャー</t>
  </si>
  <si>
    <t>紺色の狂夢</t>
  </si>
  <si>
    <t>口に出すと事態を逆転させる程度の能力</t>
  </si>
  <si>
    <t>自身以外の武闘・防衛を入れ替える。</t>
  </si>
  <si>
    <t>穢身探知型機雷</t>
  </si>
  <si>
    <t>敵部隊の月人以外の数に応じて敵部隊にダメージ。</t>
  </si>
  <si>
    <t>月人以外の数 * 400</t>
  </si>
  <si>
    <t>烏合の呪</t>
  </si>
  <si>
    <t>フェイクアポロ</t>
  </si>
  <si>
    <t>人を狂わす程度の能力</t>
  </si>
  <si>
    <t>味方全員の武闘を増加させ、防衛を低下させる。</t>
  </si>
  <si>
    <t>20％</t>
  </si>
  <si>
    <t>地獄の蝕</t>
  </si>
  <si>
    <t>妄執</t>
  </si>
  <si>
    <t>純粋な弾幕地獄</t>
  </si>
  <si>
    <t>2500-3500</t>
  </si>
  <si>
    <t>人を殺めるための純粋な弾幕</t>
  </si>
  <si>
    <t>倶に天を戴かずとも憎しみだけが純化する</t>
  </si>
  <si>
    <t>敵部隊の月人の数に応じて部隊の攻撃力を上昇させる。</t>
  </si>
  <si>
    <t>5000 * 月人の数 最大で15000上昇だがそもそも月人は5人しかいない。</t>
  </si>
  <si>
    <t>溢れ出る瑕穢</t>
  </si>
  <si>
    <t>震え凍える星</t>
  </si>
  <si>
    <t>ルナティックインパクト</t>
  </si>
  <si>
    <t>自部隊の武闘パワーの合計 / 30 上限3000</t>
  </si>
  <si>
    <t>最初で最後の無名の弾幕</t>
  </si>
  <si>
    <t>純狐が部隊にいるとき発動。敵部隊にダメージ。</t>
  </si>
  <si>
    <t>月兵汎用装備</t>
  </si>
  <si>
    <t>俺の話を聞いていたのか！？</t>
  </si>
  <si>
    <t>敵部隊に霊夢がいるとき発動。叩き割られる。</t>
  </si>
  <si>
    <t>占術</t>
  </si>
  <si>
    <t>rate_atkに10</t>
  </si>
  <si>
    <t>フライングファンタスティカ</t>
  </si>
  <si>
    <t>法の世界に光が満ちる</t>
  </si>
  <si>
    <t>敵部隊の妖怪の数に応じ、部隊の受ける被害を軽減する。</t>
  </si>
  <si>
    <t>妖怪*4</t>
  </si>
  <si>
    <t>アゲハの鱗粉</t>
  </si>
  <si>
    <t>囚われの秋雨</t>
  </si>
  <si>
    <t>山姥の鬼包丁研ぎ</t>
  </si>
  <si>
    <t>独り阿吽の呼吸</t>
  </si>
  <si>
    <t>部隊に空きがあるとき、分身する。</t>
  </si>
  <si>
    <t>インスタントボーディ</t>
  </si>
  <si>
    <t>パワフルチアーズ</t>
  </si>
  <si>
    <t>タナバタスターフェスティバル</t>
  </si>
  <si>
    <t>30％</t>
  </si>
  <si>
    <t>クレイジーバックダンス</t>
  </si>
  <si>
    <t>背面の暗黒猿楽</t>
  </si>
  <si>
    <t>裏切りの後方射撃</t>
  </si>
  <si>
    <t>10-20%　最大2000</t>
  </si>
  <si>
    <t>スコーチ・バイ・ホットサマー</t>
  </si>
  <si>
    <t>エイプリルウィザード</t>
  </si>
  <si>
    <t>ダイ・オブ・ファミン</t>
  </si>
  <si>
    <t>RATE_ATKに7</t>
  </si>
  <si>
    <t>ブラックスノーマン</t>
  </si>
  <si>
    <t>部隊に割合ダメージを与える。</t>
  </si>
  <si>
    <t>アブソリュートルーザー</t>
  </si>
  <si>
    <t>味方一人と敵一人を入れ替える。</t>
  </si>
  <si>
    <t>プラックピジョン</t>
  </si>
  <si>
    <t>戦闘時、敵の国庫を奪う。</t>
  </si>
  <si>
    <t>3000-5000</t>
  </si>
  <si>
    <t>ようこそ極貧の世界へ</t>
  </si>
  <si>
    <t>戦闘時、味方と敵の国庫を減少させる。</t>
  </si>
  <si>
    <t>ミスチャンススキャッター</t>
  </si>
  <si>
    <t>9-12</t>
  </si>
  <si>
    <t>敵部隊の攻撃力と防御力と知略を減少させる。</t>
  </si>
  <si>
    <t>チルドレンズリンボ</t>
  </si>
  <si>
    <t>700-1500</t>
  </si>
  <si>
    <t>ストーンコニファー</t>
  </si>
  <si>
    <t>7</t>
  </si>
  <si>
    <t>デーモンシージ</t>
  </si>
  <si>
    <t>ハングリーデーモンシージ</t>
  </si>
  <si>
    <t>都市攻撃時に発動。部隊の攻撃力を増加させる。</t>
  </si>
  <si>
    <t>水配りの試練</t>
  </si>
  <si>
    <t>亀甲地獄</t>
  </si>
  <si>
    <t>逆らう気力を失わせる。</t>
  </si>
  <si>
    <t>対象は敵全員。15％で戦闘不能。マゾのランクがＣ以上だと確定</t>
  </si>
  <si>
    <t>弓兵埴輪</t>
  </si>
  <si>
    <t>部隊に空きがあるとき発動。埴輪を参戦させる。</t>
  </si>
  <si>
    <t>剣士埴輪</t>
  </si>
  <si>
    <t>騎馬兵埴輪</t>
  </si>
  <si>
    <t>不敗の無尽兵団</t>
  </si>
  <si>
    <t>部隊に空きがあるとき発動。上級埴輪を参戦させ空き枠全てを埋める。</t>
  </si>
  <si>
    <t>鬼形造形術</t>
  </si>
  <si>
    <t>部隊に空きがあるとき必ず発動。磨弓を参戦させ空き枠全てを埋める。</t>
  </si>
  <si>
    <t>トライアングルチェイス</t>
  </si>
  <si>
    <t>マッスルエクスプロージョン</t>
  </si>
  <si>
    <t>ブラックペガサス流星弾</t>
  </si>
  <si>
    <t>ビーストエピデミシティ</t>
  </si>
  <si>
    <t>2</t>
  </si>
  <si>
    <t>気霽風梳新柳髪</t>
  </si>
  <si>
    <t>氷消波洗旧苔鬚</t>
  </si>
  <si>
    <t>奸佞邪智の鬼</t>
  </si>
  <si>
    <t>x</t>
  </si>
  <si>
    <t>作業</t>
  </si>
  <si>
    <t>外部説明</t>
  </si>
  <si>
    <t>汎用含めた同一ジャンル個数</t>
  </si>
  <si>
    <t>汎用</t>
  </si>
  <si>
    <t>好戦的</t>
  </si>
  <si>
    <t>好戦的＋</t>
  </si>
  <si>
    <t>好戦的＋＋</t>
  </si>
  <si>
    <t>受け流し</t>
  </si>
  <si>
    <t>受け流し＋</t>
  </si>
  <si>
    <t>受け流し＋＋</t>
  </si>
  <si>
    <t>策士</t>
  </si>
  <si>
    <t>策士＋</t>
  </si>
  <si>
    <t>策士＋＋</t>
  </si>
  <si>
    <t>バンドガール</t>
  </si>
  <si>
    <t>自身の歌唱に依存して、味方単体の武闘を増加させる。</t>
  </si>
  <si>
    <t>歌唱/5% 最大20%</t>
  </si>
  <si>
    <t>バンドガール＋</t>
  </si>
  <si>
    <t>歌唱/4% 最大20%</t>
  </si>
  <si>
    <t>バンドガール＋＋</t>
  </si>
  <si>
    <t>歌唱/3% 最大20%</t>
  </si>
  <si>
    <t>料理上手</t>
  </si>
  <si>
    <t>料理/5% 最大20%</t>
  </si>
  <si>
    <t>料理上手＋</t>
  </si>
  <si>
    <t>料理/4% 最大20%</t>
  </si>
  <si>
    <t>料理上手＋＋</t>
  </si>
  <si>
    <t>料理/3% 最大20%</t>
  </si>
  <si>
    <t>斉射</t>
  </si>
  <si>
    <t>300</t>
  </si>
  <si>
    <t>斉射＋</t>
  </si>
  <si>
    <t>斉射＋＋</t>
  </si>
  <si>
    <t>連続攻撃</t>
  </si>
  <si>
    <t>100 * 1-5</t>
  </si>
  <si>
    <t>連続攻撃＋</t>
  </si>
  <si>
    <t>200 * 1-5</t>
  </si>
  <si>
    <t>連続攻撃＋＋</t>
  </si>
  <si>
    <t>300 * 1-5</t>
  </si>
  <si>
    <t>闇討ち</t>
  </si>
  <si>
    <t>闇討ち＋</t>
  </si>
  <si>
    <t>闇討ち＋＋</t>
  </si>
  <si>
    <t>威圧</t>
  </si>
  <si>
    <t>敵全体の武闘・防衛を低下させる。</t>
  </si>
  <si>
    <t>威圧＋</t>
  </si>
  <si>
    <t>威圧＋＋</t>
  </si>
  <si>
    <t>弁舌</t>
  </si>
  <si>
    <t>1-3% 最大2000</t>
  </si>
  <si>
    <t>弁舌＋</t>
  </si>
  <si>
    <t>1-5% 最大2000</t>
  </si>
  <si>
    <t>弁舌＋＋</t>
  </si>
  <si>
    <t>1-10% 最大2000</t>
  </si>
  <si>
    <t>緊急動員</t>
  </si>
  <si>
    <t>0-500</t>
  </si>
  <si>
    <t>緊急動員＋</t>
  </si>
  <si>
    <t>300-800</t>
  </si>
  <si>
    <t>緊急動員＋＋</t>
  </si>
  <si>
    <t>封魔</t>
  </si>
  <si>
    <t>敵一人のスキル発動を封じる。</t>
  </si>
  <si>
    <t>封魔＋</t>
  </si>
  <si>
    <t>封魔＋＋</t>
  </si>
  <si>
    <t>援護行動</t>
  </si>
  <si>
    <t>援護行動＋</t>
  </si>
  <si>
    <t>援護行動＋＋</t>
  </si>
  <si>
    <t>魔力強化</t>
  </si>
  <si>
    <t>自身の知略の一部を妖術に加算する。</t>
  </si>
  <si>
    <t>突撃</t>
  </si>
  <si>
    <t>1％</t>
  </si>
  <si>
    <t>突撃＋</t>
  </si>
  <si>
    <t>2％</t>
  </si>
  <si>
    <t>突撃＋＋</t>
  </si>
  <si>
    <t>防御態勢</t>
  </si>
  <si>
    <t>防御態勢＋</t>
  </si>
  <si>
    <t>防御態勢＋＋</t>
  </si>
  <si>
    <t>一計</t>
  </si>
  <si>
    <t>一計＋</t>
  </si>
  <si>
    <t>一計＋＋</t>
  </si>
  <si>
    <t>統率力</t>
  </si>
  <si>
    <t>統率力＋</t>
  </si>
  <si>
    <t>統率力＋＋</t>
  </si>
  <si>
    <t>風説流布</t>
  </si>
  <si>
    <t>部隊の攻撃力・防御力を低下させる。</t>
  </si>
  <si>
    <t>風説流布＋</t>
  </si>
  <si>
    <t>風説流布＋＋</t>
  </si>
  <si>
    <t>総力戦</t>
  </si>
  <si>
    <t>総力戦＋</t>
  </si>
  <si>
    <t>総力戦＋＋</t>
  </si>
  <si>
    <t>遅滞戦術</t>
  </si>
  <si>
    <t>遅滞戦術＋</t>
  </si>
  <si>
    <t>遅滞戦術＋＋</t>
  </si>
  <si>
    <t>偽計</t>
  </si>
  <si>
    <t>偽計＋</t>
  </si>
  <si>
    <t>偽計＋＋</t>
  </si>
  <si>
    <t>防衛戦術</t>
  </si>
  <si>
    <t>防衛戦術＋</t>
  </si>
  <si>
    <t>防衛戦術＋＋</t>
  </si>
  <si>
    <t>ゲリラ戦術</t>
  </si>
  <si>
    <t>ゲリラ戦術＋</t>
  </si>
  <si>
    <t>2-4</t>
  </si>
  <si>
    <t>ゲリラ戦術＋＋</t>
  </si>
  <si>
    <t>兵站確保</t>
  </si>
  <si>
    <t>兵站確保＋</t>
  </si>
  <si>
    <t>兵站確保＋＋</t>
  </si>
  <si>
    <t>逆境</t>
  </si>
  <si>
    <t>部隊能力で敵に劣るとき発動。部隊の攻撃・防御・知略を増加させる。</t>
  </si>
  <si>
    <t>追跡</t>
  </si>
  <si>
    <t>追跡＋</t>
  </si>
  <si>
    <t>追跡＋＋</t>
  </si>
  <si>
    <t>人狩り</t>
  </si>
  <si>
    <t>人狩り＋</t>
  </si>
  <si>
    <t>人狩り＋＋</t>
  </si>
  <si>
    <t>早足</t>
  </si>
  <si>
    <t>早足＋</t>
  </si>
  <si>
    <t>早足＋＋</t>
  </si>
  <si>
    <t>撤退</t>
  </si>
  <si>
    <t>撤退＋</t>
  </si>
  <si>
    <t>撤退＋＋</t>
  </si>
  <si>
    <t>PASSIVE</t>
  </si>
  <si>
    <t>超成長力</t>
  </si>
  <si>
    <t>ターンエンド時経験値を獲得。能力の成長が早くなる。</t>
  </si>
  <si>
    <t>努力家</t>
  </si>
  <si>
    <t>ターンエンド時経験値を獲得。戦闘勝利時の経験値獲得量が増加する。</t>
  </si>
  <si>
    <t>0</t>
  </si>
  <si>
    <t>部隊敗北時に部隊にいると、自身か仲間の受けるクールタイムを軽減する。</t>
  </si>
  <si>
    <t>明察</t>
  </si>
  <si>
    <t>計略を受けそうになったとき、無効化する。</t>
  </si>
  <si>
    <t>工作員</t>
  </si>
  <si>
    <t>計略を発動しやすくする。内部工作や夜這い、手引の効果が高い。</t>
  </si>
  <si>
    <t>計略判定時に知略+10扱い。内部工作の効率2倍。夜這い、手引時に能力+30扱い。</t>
  </si>
  <si>
    <t>no</t>
  </si>
  <si>
    <t>汎用スキル</t>
  </si>
  <si>
    <t>個数</t>
  </si>
  <si>
    <t>料理上手+</t>
  </si>
  <si>
    <t>弁舌+</t>
  </si>
  <si>
    <t>弁舌++</t>
  </si>
  <si>
    <t>NO</t>
  </si>
  <si>
    <t>スキル合計</t>
  </si>
  <si>
    <t>初期値</t>
  </si>
  <si>
    <t>現在値</t>
  </si>
  <si>
    <t>最大値</t>
  </si>
  <si>
    <t>崩壊</t>
  </si>
  <si>
    <t>最低値</t>
  </si>
  <si>
    <t>V拡張経験</t>
  </si>
  <si>
    <t>締まり最大回復量</t>
  </si>
  <si>
    <t>ffe8a5</t>
    <phoneticPr fontId="15"/>
  </si>
  <si>
    <t>パイパン</t>
  </si>
  <si>
    <t>相性</t>
    <phoneticPr fontId="15"/>
  </si>
  <si>
    <t>処女,自制心, サボり魔,楽観的, 痛みに強い, 献身的, 回復早い,  美脚,  求心力, アナル処女</t>
    <rPh sb="0" eb="2">
      <t>ショジョ</t>
    </rPh>
    <phoneticPr fontId="15"/>
  </si>
  <si>
    <t>生意気, 好奇心, 貞操無頓着, 解放, 小悪魔, Ｃ鈍感, Ｖ敏感, Ａ鈍感,しっぽ,妖術知識, 美尻,  アナル処女, Ｕ鈍感</t>
    <phoneticPr fontId="15"/>
  </si>
  <si>
    <t>処女,大人しい, 無関心, 保守的, 痛みに弱い, 濡れやすい, 習得早い, 舌使い, Ｖ鈍感, Ａ敏感, Ｂ敏感, 回復遅い,妖術知識, 姓名逆転,  アナル処女</t>
    <rPh sb="0" eb="2">
      <t>ショジョ</t>
    </rPh>
    <phoneticPr fontId="15"/>
  </si>
  <si>
    <t>処女,気丈, プライド高い, 自制心, 貞操無頓着, 痛みに強い, 献身的, 中毒しやすい, 倒錯的, Ｓ気質, Ｍ気質, Ｖ鈍感, Ｍ敏感, 美脚, 美尻, アナル処女</t>
    <rPh sb="0" eb="2">
      <t>ショジョ</t>
    </rPh>
    <phoneticPr fontId="15"/>
  </si>
  <si>
    <t>処女,大人しい, 無関心, 楽観的, 痛みに強い, 濡れやすい, 回復遅い,  姓名逆転,  アナル処女</t>
    <rPh sb="0" eb="2">
      <t>ショジョ</t>
    </rPh>
    <phoneticPr fontId="15"/>
  </si>
  <si>
    <t>FFFF00</t>
    <phoneticPr fontId="15"/>
  </si>
  <si>
    <t>武官</t>
    <phoneticPr fontId="15"/>
  </si>
  <si>
    <t>文官</t>
    <phoneticPr fontId="15"/>
  </si>
  <si>
    <t>処女,臆病, プライド高い, 恥じらい, 汚臭敏感, 献身的, 中毒しやすい, 男嫌い, Ｖ敏感, 動物耳,下戸, 姓名逆転, 美脚, アナル処女</t>
    <rPh sb="0" eb="2">
      <t>ショジョ</t>
    </rPh>
    <phoneticPr fontId="15"/>
  </si>
  <si>
    <t>プライド高い, 自制心, 痛みに強い, 習得早い, 汚臭敏感, 献身的, 両刀, Ｂ敏感,  妖術知識, 技師,  アナル処女</t>
    <phoneticPr fontId="15"/>
  </si>
  <si>
    <t>処女,プライド高い,  好奇心, 目立ちたがり, 解放, 痛みに強い, 汚臭鈍感, Ｓ気質, 小悪魔, Ｖ鈍感, 美脚, アナル処女</t>
    <rPh sb="0" eb="2">
      <t>ショジョ</t>
    </rPh>
    <phoneticPr fontId="15"/>
  </si>
  <si>
    <t>処女,プライド高い, 孤高, 楽観的, 痛みに強い, 濡れにくい, 両刀, Ｓ気質, Ｖ敏感,  アナル処女</t>
    <rPh sb="0" eb="2">
      <t>ショジョ</t>
    </rPh>
    <phoneticPr fontId="15"/>
  </si>
  <si>
    <t>処女,大人しい, 悲観的,貞操観念, 抑圧, 魅惑, 謎の魅力, 回復早い, アナル処女, Ｕ鈍感</t>
    <rPh sb="0" eb="2">
      <t>ショジョ</t>
    </rPh>
    <phoneticPr fontId="15"/>
  </si>
  <si>
    <t>ミドル</t>
    <phoneticPr fontId="15"/>
  </si>
  <si>
    <t>ロング</t>
    <phoneticPr fontId="15"/>
  </si>
  <si>
    <t>芸能</t>
    <phoneticPr fontId="15"/>
  </si>
  <si>
    <t>処女,好奇心, 濡れやすい, 人気, Ｃ敏感, Ａ鈍感,  アナル処女</t>
    <rPh sb="0" eb="2">
      <t>ショジョ</t>
    </rPh>
    <phoneticPr fontId="15"/>
  </si>
  <si>
    <t>処女,楽観的, 目立ちたがり, 解放, 汚臭鈍感, 汚れ無視, 両刀, Ａ敏感, Ｍ敏感, 動物耳, しっぽ, 美脚, 美尻, アナル処女, Ｕ敏感</t>
    <rPh sb="0" eb="2">
      <t>ショジョ</t>
    </rPh>
    <phoneticPr fontId="15"/>
  </si>
  <si>
    <t>処女, キス未経験, 素直, 好奇心, 恥じらい, 濡れにくい, 習得早い, 汚臭鈍感, 献身的,   アナル処女</t>
    <phoneticPr fontId="15"/>
  </si>
  <si>
    <t>F2F2F2</t>
    <phoneticPr fontId="15"/>
  </si>
  <si>
    <t>処女,プライド高い, 好奇心, 孤高, 習得早い, 自慰しやすい, 汚れ無視, Ｓ気質, Ｃ敏感, Ｂ敏感,   動物耳, しっぽ, アナル処女,強運, Ｕ敏感</t>
    <rPh sb="0" eb="2">
      <t>ショジョ</t>
    </rPh>
    <phoneticPr fontId="15"/>
  </si>
  <si>
    <t>処女,反抗的, プライド高い, 生意気, 一線越えない, 目立ちたがり, 貞操無頓着, 快感の否定, 中毒しやすい, 倒錯的, Ｖ鈍感, Ａ敏感,  アナル処女</t>
    <rPh sb="0" eb="2">
      <t>ショジョ</t>
    </rPh>
    <phoneticPr fontId="15"/>
  </si>
  <si>
    <t>処女,気丈, プライド高い, 自制心, 好奇心, 一線越えない, 目立ちたがり, 痛みに強い, 濡れやすい, 習得早い, 中毒しやすい, Ｓ気質, 魅惑, Ａ敏感, Ｍ敏感,  妖術知識, 技師, 旧作キャラ, アナル処女, Ｕ鈍感</t>
    <rPh sb="0" eb="2">
      <t>ショジョ</t>
    </rPh>
    <phoneticPr fontId="15"/>
  </si>
  <si>
    <t>処女,目立ちたがり,貞操無頓着,習得早い,ツンデレ,舌使い,汚れ無視,快感に素直,Ｓ気質,両刀,魅惑,小悪魔, 旧作キャラ, アナル処女</t>
    <rPh sb="0" eb="2">
      <t>ショジョ</t>
    </rPh>
    <phoneticPr fontId="15"/>
  </si>
  <si>
    <t>処女,キス未経験,保守的,目立ちたがり,貞操観念,男嫌い,痛みに弱い,濡れにくい,汚臭敏感,Ｃ鈍感,Ｖ鈍感,Ａ鈍感,Ｂ鈍感,Ｍ鈍感, 特殊キャラ, 姓名逆転, アナル処女</t>
    <phoneticPr fontId="15"/>
  </si>
  <si>
    <t>処女,生意気,プライド高い,保守的,痛みに強い,快感に素直,魅惑,小悪魔,Ｖ鈍感, 旧作キャラ, アナル処女</t>
    <phoneticPr fontId="15"/>
  </si>
  <si>
    <t>処女,大人しい,悲観的,一線越えない,恥じらい,習得遅い,汚臭鈍感,献身的,Ｃ鈍感,Ｖ敏感, 旧作キャラ, アナル処女</t>
    <rPh sb="0" eb="2">
      <t>ショジョ</t>
    </rPh>
    <phoneticPr fontId="15"/>
  </si>
  <si>
    <t>処女,気丈,一線越えない,貞操観念,孤高,痛みに強い,濡れにくい,女嫌い,Ｖ鈍感,回復早い,酒豪, 旧作キャラ, アナル処女</t>
    <phoneticPr fontId="15"/>
  </si>
  <si>
    <t>処女,キス未経験,生意気, 好奇心,  Ｓ気質, Ｃ鈍感, Ｖ敏感, Ａ鈍感, Ｂ敏感,  妖術知識, 美脚, アナル処女</t>
    <rPh sb="0" eb="2">
      <t>ショジョ</t>
    </rPh>
    <phoneticPr fontId="15"/>
  </si>
  <si>
    <t>処女, キス未経験,無関心, 楽観的, 痛みに強い, 舌使い, 両刀, Ｓ気質, 小悪魔, Ｃ鈍感,  妖術知識, 旧作キャラ, アナル処女, Ｕ鈍感</t>
    <phoneticPr fontId="15"/>
  </si>
  <si>
    <t>処女, キス未経験,大人しい, プライド高い, 自制心, 無関心, 保守的, 一線越えない, 貞操観念, 孤高, 痛みに強い, 献身的, 男嫌い, Ｃ敏感, Ｖ敏感, 旧作キャラ, アナル処女</t>
    <phoneticPr fontId="15"/>
  </si>
  <si>
    <t>処女,キス未経験, 素直, 好奇心, 解放, 恥薄い, 痛みに強い, 自慰しやすい, 快感に素直, Ｃ敏感, 旧作キャラ, アナル処女, Ｕ敏感</t>
    <phoneticPr fontId="15"/>
  </si>
  <si>
    <t>処女, キス未経験,一線越えない, 濡れやすい, 中毒しやすい, 倒錯的, Ｂ敏感, 旧作キャラ, アナル処女</t>
    <phoneticPr fontId="15"/>
  </si>
  <si>
    <t>処女,キス未経験,ツンデレ,悲観的,習得早い,献身的,謎の魅力,Ｃ鈍感,酒豪, 特殊キャラ, アナル処女</t>
    <phoneticPr fontId="15"/>
  </si>
  <si>
    <t>処女,素直, 生意気, 好奇心, 楽観的, プライド低い, 痛みに弱い, 汚臭敏感, Ａ敏感, Ｍ敏感, 動物耳, アナル処女</t>
    <phoneticPr fontId="15"/>
  </si>
  <si>
    <t>処女,素直, 生意気, 楽観的, 濡れにくい, 習得早い, サボり魔, 汚臭敏感, Ｃ鈍感, Ａ敏感, 動物耳, アナル処女, Ｕ敏感</t>
    <phoneticPr fontId="15"/>
  </si>
  <si>
    <t>処女,反抗的, 生意気, 好奇心, 楽観的, 目立ちたがり, 貞操無頓着, 解放, 恥薄い, 習得遅い, 汚臭鈍感, 快感に素直, 倒錯的, Ｓ気質, Ｖ敏感, Ａ敏感, 幼稚,妖術知識, 美脚, アナル処女, Ｕ敏感</t>
    <phoneticPr fontId="15"/>
  </si>
  <si>
    <t>キス未経験, 自制心, 気丈, 献身的, 貞操観念, Ｓ気質, Ｃ敏感, Ａ鈍感, Ｂ鈍感, 妖術知識, 特殊キャラ</t>
    <phoneticPr fontId="15"/>
  </si>
  <si>
    <t>絶壁</t>
    <phoneticPr fontId="15"/>
  </si>
  <si>
    <t>処女, キス未経験, 気丈, 保守的, 濡れやすい, 献身的, Ｂ敏感, Ｍ敏感, 酒豪, アナル処女</t>
    <phoneticPr fontId="15"/>
  </si>
  <si>
    <t>処女,生意気, 解放, 好奇心, 貞操無頓着, 舌使い, 汚臭敏感, Ｓ気質, 魅惑, 謎の魅力, Ｖ敏感, Ａ敏感, Ｍ敏感, 動物耳, しっぽ, 妖術知識, 技師, 美尻, アナル処女</t>
    <phoneticPr fontId="15"/>
  </si>
  <si>
    <t>処女,気丈, プライド高い, 目立ちたがり, 習得早い, 献身的, Ｍ気質, 人気, Ｖ敏感, Ｍ敏感, 美尻,アナル処女</t>
    <phoneticPr fontId="15"/>
  </si>
  <si>
    <t>処女,プライド高い,  好奇心, 解放, 痛みに強い, 汚臭鈍感, Ｓ気質, 小悪魔, Ｖ敏感, 美脚, アナル処女</t>
    <phoneticPr fontId="15"/>
  </si>
  <si>
    <t>処女,反抗的,気丈,プライド高い,好奇心,孤高,痛みに強い,習得遅い,汚れ無視,Ａ敏感,下戸,アナル処女,キス未経験</t>
    <phoneticPr fontId="15"/>
  </si>
  <si>
    <t>饕餮</t>
    <rPh sb="0" eb="2">
      <t>トウテツ</t>
    </rPh>
    <phoneticPr fontId="15"/>
  </si>
  <si>
    <t>尤魔</t>
    <rPh sb="0" eb="2">
      <t>ユウマ</t>
    </rPh>
    <phoneticPr fontId="15"/>
  </si>
  <si>
    <t>トウテツ</t>
    <phoneticPr fontId="15"/>
  </si>
  <si>
    <t>ユウマ</t>
    <phoneticPr fontId="15"/>
  </si>
  <si>
    <t>なし</t>
    <phoneticPr fontId="15"/>
  </si>
  <si>
    <t>両道</t>
    <phoneticPr fontId="15"/>
  </si>
  <si>
    <t>CEF6F5</t>
    <phoneticPr fontId="15"/>
  </si>
  <si>
    <t>ＳＭ（する）</t>
    <phoneticPr fontId="15"/>
  </si>
  <si>
    <t>処女,アナル処女,反抗的,プライド高い,てゐ堂無頓着,習得早い,孤高,痛みに強い,汚臭鈍感,中毒しやすい,回復早い,S気質,M敏感</t>
    <rPh sb="0" eb="2">
      <t>ショジョ</t>
    </rPh>
    <rPh sb="6" eb="8">
      <t>ショジョ</t>
    </rPh>
    <rPh sb="9" eb="12">
      <t>ハンコウテキ</t>
    </rPh>
    <rPh sb="17" eb="18">
      <t>タカ</t>
    </rPh>
    <rPh sb="22" eb="23">
      <t>ドウ</t>
    </rPh>
    <rPh sb="23" eb="26">
      <t>ムトンチャク</t>
    </rPh>
    <rPh sb="27" eb="29">
      <t>シュウトク</t>
    </rPh>
    <rPh sb="29" eb="30">
      <t>ハヤ</t>
    </rPh>
    <rPh sb="32" eb="34">
      <t>ココウ</t>
    </rPh>
    <rPh sb="35" eb="36">
      <t>イタ</t>
    </rPh>
    <rPh sb="38" eb="39">
      <t>ツヨ</t>
    </rPh>
    <rPh sb="41" eb="42">
      <t>オ</t>
    </rPh>
    <rPh sb="42" eb="43">
      <t>シュウ</t>
    </rPh>
    <rPh sb="43" eb="45">
      <t>ドンカン</t>
    </rPh>
    <rPh sb="46" eb="48">
      <t>チュウドク</t>
    </rPh>
    <rPh sb="53" eb="55">
      <t>カイフク</t>
    </rPh>
    <rPh sb="55" eb="56">
      <t>ハヤ</t>
    </rPh>
    <rPh sb="59" eb="61">
      <t>キシツ</t>
    </rPh>
    <rPh sb="63" eb="65">
      <t>ビンカン</t>
    </rPh>
    <phoneticPr fontId="15"/>
  </si>
  <si>
    <t>154=80/157=80</t>
    <phoneticPr fontId="15"/>
  </si>
  <si>
    <t>157=80/155=50/156=50/171=80</t>
    <phoneticPr fontId="15"/>
  </si>
  <si>
    <t>155=200/1=120/2=120/19=120/171=80</t>
    <phoneticPr fontId="15"/>
  </si>
  <si>
    <t>処女,キス未経験,大人しい, 自制心, 悲観的, 一線越えない, 貞操観念, 恥じらい, 濡れやすい, 汚臭敏感, 中毒しやすい, 人気, Ｂ敏感, 姓名逆転, アナル処女</t>
    <rPh sb="0" eb="2">
      <t>ショジョ</t>
    </rPh>
    <rPh sb="5" eb="8">
      <t>ミケイケン</t>
    </rPh>
    <phoneticPr fontId="15"/>
  </si>
  <si>
    <t>舞</t>
    <phoneticPr fontId="15"/>
  </si>
  <si>
    <t>DOOR_SELECT</t>
    <phoneticPr fontId="15"/>
  </si>
  <si>
    <t>どっちの扉か</t>
    <rPh sb="4" eb="5">
      <t>トビラ</t>
    </rPh>
    <phoneticPr fontId="15"/>
  </si>
  <si>
    <t>里乃</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</si>
</sst>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0"/>
      <color rgb="FF000000"/>
      <name val="Arial"/>
    </font>
    <font>
      <sz val="9"/>
      <name val="Meiryo"/>
      <family val="3"/>
      <charset val="128"/>
    </font>
    <font>
      <b/>
      <sz val="9"/>
      <name val="Meiryo"/>
      <family val="3"/>
      <charset val="128"/>
    </font>
    <font>
      <sz val="9"/>
      <color rgb="FF000000"/>
      <name val="Meiryo"/>
      <family val="3"/>
      <charset val="128"/>
    </font>
    <font>
      <sz val="9"/>
      <color rgb="FFFFFFFF"/>
      <name val="Meiryo"/>
      <family val="3"/>
      <charset val="128"/>
    </font>
    <font>
      <sz val="10"/>
      <name val="Arial"/>
    </font>
    <font>
      <sz val="7"/>
      <color rgb="FF000000"/>
      <name val="Consolas"/>
    </font>
    <font>
      <sz val="10"/>
      <name val="Arial"/>
    </font>
    <font>
      <sz val="10"/>
      <name val="Arial"/>
    </font>
    <font>
      <sz val="10"/>
      <color rgb="FFFF0000"/>
      <name val="Arial"/>
    </font>
    <font>
      <sz val="10"/>
      <name val="Meiryo"/>
      <family val="3"/>
      <charset val="128"/>
    </font>
    <font>
      <sz val="11"/>
      <color rgb="FF000000"/>
      <name val="Meiryo"/>
      <family val="3"/>
      <charset val="128"/>
    </font>
    <font>
      <sz val="10"/>
      <color rgb="FF000000"/>
      <name val="Meiryo"/>
      <family val="3"/>
      <charset val="128"/>
    </font>
    <font>
      <sz val="11"/>
      <color rgb="FF000000"/>
      <name val="Inconsolata"/>
    </font>
    <font>
      <sz val="10"/>
      <color rgb="FF000000"/>
      <name val="Arial"/>
      <family val="2"/>
    </font>
    <font>
      <sz val="6"/>
      <name val="ＭＳ Ｐゴシック"/>
      <family val="3"/>
      <charset val="128"/>
    </font>
    <font>
      <sz val="10"/>
      <name val="ＭＳ Ｐゴシック"/>
      <family val="3"/>
      <charset val="128"/>
    </font>
    <font>
      <sz val="10"/>
      <color rgb="FF000000"/>
      <name val="ＭＳ Ｐゴシック"/>
      <family val="3"/>
      <charset val="128"/>
    </font>
  </fonts>
  <fills count="88">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rgb="FF3B3B3B"/>
        <bgColor rgb="FF3B3B3B"/>
      </patternFill>
    </fill>
    <fill>
      <patternFill patternType="solid">
        <fgColor rgb="FFFFFF00"/>
        <bgColor rgb="FFFFFF00"/>
      </patternFill>
    </fill>
    <fill>
      <patternFill patternType="solid">
        <fgColor rgb="FFA9F5A9"/>
        <bgColor rgb="FFA9F5A9"/>
      </patternFill>
    </fill>
    <fill>
      <patternFill patternType="solid">
        <fgColor rgb="FFA9F5F2"/>
        <bgColor rgb="FFA9F5F2"/>
      </patternFill>
    </fill>
    <fill>
      <patternFill patternType="solid">
        <fgColor rgb="FFFF0000"/>
        <bgColor rgb="FFFF0000"/>
      </patternFill>
    </fill>
    <fill>
      <patternFill patternType="solid">
        <fgColor rgb="FFB40404"/>
        <bgColor rgb="FFB40404"/>
      </patternFill>
    </fill>
    <fill>
      <patternFill patternType="solid">
        <fgColor rgb="FFFE2EF7"/>
        <bgColor rgb="FFFE2EF7"/>
      </patternFill>
    </fill>
    <fill>
      <patternFill patternType="solid">
        <fgColor rgb="FFE6E6E6"/>
        <bgColor rgb="FFE6E6E6"/>
      </patternFill>
    </fill>
    <fill>
      <patternFill patternType="solid">
        <fgColor rgb="FFCEF6F5"/>
        <bgColor rgb="FFCEF6F5"/>
      </patternFill>
    </fill>
    <fill>
      <patternFill patternType="solid">
        <fgColor rgb="FFF2E0F7"/>
        <bgColor rgb="FFF2E0F7"/>
      </patternFill>
    </fill>
    <fill>
      <patternFill patternType="solid">
        <fgColor rgb="FFAB7051"/>
        <bgColor rgb="FFAB7051"/>
      </patternFill>
    </fill>
    <fill>
      <patternFill patternType="solid">
        <fgColor rgb="FFA66635"/>
        <bgColor rgb="FFA66635"/>
      </patternFill>
    </fill>
    <fill>
      <patternFill patternType="solid">
        <fgColor rgb="FFF5A9F2"/>
        <bgColor rgb="FFF5A9F2"/>
      </patternFill>
    </fill>
    <fill>
      <patternFill patternType="solid">
        <fgColor rgb="FFFF8000"/>
        <bgColor rgb="FFFF8000"/>
      </patternFill>
    </fill>
    <fill>
      <patternFill patternType="solid">
        <fgColor rgb="FF04B404"/>
        <bgColor rgb="FF04B404"/>
      </patternFill>
    </fill>
    <fill>
      <patternFill patternType="solid">
        <fgColor rgb="FFF781F3"/>
        <bgColor rgb="FFF781F3"/>
      </patternFill>
    </fill>
    <fill>
      <patternFill patternType="solid">
        <fgColor rgb="FF1C1C1C"/>
        <bgColor rgb="FF1C1C1C"/>
      </patternFill>
    </fill>
    <fill>
      <patternFill patternType="solid">
        <fgColor rgb="FFFF00FF"/>
        <bgColor rgb="FFFF00FF"/>
      </patternFill>
    </fill>
    <fill>
      <patternFill patternType="solid">
        <fgColor rgb="FFD8D8D8"/>
        <bgColor rgb="FFD8D8D8"/>
      </patternFill>
    </fill>
    <fill>
      <patternFill patternType="solid">
        <fgColor rgb="FF6E6E6E"/>
        <bgColor rgb="FF6E6E6E"/>
      </patternFill>
    </fill>
    <fill>
      <patternFill patternType="solid">
        <fgColor rgb="FF9AFE2E"/>
        <bgColor rgb="FF9AFE2E"/>
      </patternFill>
    </fill>
    <fill>
      <patternFill patternType="solid">
        <fgColor rgb="FFFE2E2E"/>
        <bgColor rgb="FFFE2E2E"/>
      </patternFill>
    </fill>
    <fill>
      <patternFill patternType="solid">
        <fgColor rgb="FF31B404"/>
        <bgColor rgb="FF31B404"/>
      </patternFill>
    </fill>
    <fill>
      <patternFill patternType="solid">
        <fgColor rgb="FFFFBF00"/>
        <bgColor rgb="FFFFBF00"/>
      </patternFill>
    </fill>
    <fill>
      <patternFill patternType="solid">
        <fgColor rgb="FF0B610B"/>
        <bgColor rgb="FF0B610B"/>
      </patternFill>
    </fill>
    <fill>
      <patternFill patternType="solid">
        <fgColor rgb="FF58FAF4"/>
        <bgColor rgb="FF58FAF4"/>
      </patternFill>
    </fill>
    <fill>
      <patternFill patternType="solid">
        <fgColor rgb="FFF2F2F2"/>
        <bgColor rgb="FFF2F2F2"/>
      </patternFill>
    </fill>
    <fill>
      <patternFill patternType="solid">
        <fgColor rgb="FFBEF781"/>
        <bgColor rgb="FFBEF781"/>
      </patternFill>
    </fill>
    <fill>
      <patternFill patternType="solid">
        <fgColor rgb="FF2E64FE"/>
        <bgColor rgb="FF2E64FE"/>
      </patternFill>
    </fill>
    <fill>
      <patternFill patternType="solid">
        <fgColor rgb="FFFACC2E"/>
        <bgColor rgb="FFFACC2E"/>
      </patternFill>
    </fill>
    <fill>
      <patternFill patternType="solid">
        <fgColor rgb="FF8904B1"/>
        <bgColor rgb="FF8904B1"/>
      </patternFill>
    </fill>
    <fill>
      <patternFill patternType="solid">
        <fgColor rgb="FF61210B"/>
        <bgColor rgb="FF61210B"/>
      </patternFill>
    </fill>
    <fill>
      <patternFill patternType="solid">
        <fgColor rgb="FF0000FF"/>
        <bgColor rgb="FF0000FF"/>
      </patternFill>
    </fill>
    <fill>
      <patternFill patternType="solid">
        <fgColor rgb="FFF3F781"/>
        <bgColor rgb="FFF3F781"/>
      </patternFill>
    </fill>
    <fill>
      <patternFill patternType="solid">
        <fgColor rgb="FFE2A9F3"/>
        <bgColor rgb="FFE2A9F3"/>
      </patternFill>
    </fill>
    <fill>
      <patternFill patternType="solid">
        <fgColor rgb="FF2E2E2E"/>
        <bgColor rgb="FF2E2E2E"/>
      </patternFill>
    </fill>
    <fill>
      <patternFill patternType="solid">
        <fgColor rgb="FF81F79F"/>
        <bgColor rgb="FF81F79F"/>
      </patternFill>
    </fill>
    <fill>
      <patternFill patternType="solid">
        <fgColor rgb="FFBDBDBD"/>
        <bgColor rgb="FFBDBDBD"/>
      </patternFill>
    </fill>
    <fill>
      <patternFill patternType="solid">
        <fgColor rgb="FF81F7F3"/>
        <bgColor rgb="FF81F7F3"/>
      </patternFill>
    </fill>
    <fill>
      <patternFill patternType="solid">
        <fgColor rgb="FF2ECCFA"/>
        <bgColor rgb="FF2ECCFA"/>
      </patternFill>
    </fill>
    <fill>
      <patternFill patternType="solid">
        <fgColor rgb="FFDA81F5"/>
        <bgColor rgb="FFDA81F5"/>
      </patternFill>
    </fill>
    <fill>
      <patternFill patternType="solid">
        <fgColor rgb="FF585858"/>
        <bgColor rgb="FF585858"/>
      </patternFill>
    </fill>
    <fill>
      <patternFill patternType="solid">
        <fgColor rgb="FF8A2908"/>
        <bgColor rgb="FF8A2908"/>
      </patternFill>
    </fill>
    <fill>
      <patternFill patternType="solid">
        <fgColor rgb="FFF7819F"/>
        <bgColor rgb="FFF7819F"/>
      </patternFill>
    </fill>
    <fill>
      <patternFill patternType="solid">
        <fgColor rgb="FF088A08"/>
        <bgColor rgb="FF088A08"/>
      </patternFill>
    </fill>
    <fill>
      <patternFill patternType="solid">
        <fgColor rgb="FF0431B4"/>
        <bgColor rgb="FF0431B4"/>
      </patternFill>
    </fill>
    <fill>
      <patternFill patternType="solid">
        <fgColor rgb="FF01A9DB"/>
        <bgColor rgb="FF01A9DB"/>
      </patternFill>
    </fill>
    <fill>
      <patternFill patternType="solid">
        <fgColor rgb="FFB43104"/>
        <bgColor rgb="FFB43104"/>
      </patternFill>
    </fill>
    <fill>
      <patternFill patternType="solid">
        <fgColor rgb="FFF5A9A9"/>
        <bgColor rgb="FFF5A9A9"/>
      </patternFill>
    </fill>
    <fill>
      <patternFill patternType="solid">
        <fgColor rgb="FFF6CEEC"/>
        <bgColor rgb="FFF6CEEC"/>
      </patternFill>
    </fill>
    <fill>
      <patternFill patternType="solid">
        <fgColor rgb="FF8A0808"/>
        <bgColor rgb="FF8A0808"/>
      </patternFill>
    </fill>
    <fill>
      <patternFill patternType="solid">
        <fgColor rgb="FFDF3A01"/>
        <bgColor rgb="FFDF3A01"/>
      </patternFill>
    </fill>
    <fill>
      <patternFill patternType="solid">
        <fgColor rgb="FF848484"/>
        <bgColor rgb="FF848484"/>
      </patternFill>
    </fill>
    <fill>
      <patternFill patternType="solid">
        <fgColor rgb="FF5882FA"/>
        <bgColor rgb="FF5882FA"/>
      </patternFill>
    </fill>
    <fill>
      <patternFill patternType="solid">
        <fgColor rgb="FFC51E1F"/>
        <bgColor rgb="FFC51E1F"/>
      </patternFill>
    </fill>
    <fill>
      <patternFill patternType="solid">
        <fgColor rgb="FF007042"/>
        <bgColor rgb="FF007042"/>
      </patternFill>
    </fill>
    <fill>
      <patternFill patternType="solid">
        <fgColor rgb="FFA9F5F9"/>
        <bgColor rgb="FFA9F5F9"/>
      </patternFill>
    </fill>
    <fill>
      <patternFill patternType="solid">
        <fgColor rgb="FF000000"/>
        <bgColor rgb="FF000000"/>
      </patternFill>
    </fill>
    <fill>
      <patternFill patternType="solid">
        <fgColor rgb="FFF0E68C"/>
        <bgColor rgb="FFF0E68C"/>
      </patternFill>
    </fill>
    <fill>
      <patternFill patternType="solid">
        <fgColor rgb="FFD2691E"/>
        <bgColor rgb="FFD2691E"/>
      </patternFill>
    </fill>
    <fill>
      <patternFill patternType="solid">
        <fgColor rgb="FF9932CC"/>
        <bgColor rgb="FF9932CC"/>
      </patternFill>
    </fill>
    <fill>
      <patternFill patternType="solid">
        <fgColor rgb="FFDC143C"/>
        <bgColor rgb="FFDC143C"/>
      </patternFill>
    </fill>
    <fill>
      <patternFill patternType="solid">
        <fgColor rgb="FFBA55D3"/>
        <bgColor rgb="FFBA55D3"/>
      </patternFill>
    </fill>
    <fill>
      <patternFill patternType="solid">
        <fgColor rgb="FFFF4500"/>
        <bgColor rgb="FFFF4500"/>
      </patternFill>
    </fill>
    <fill>
      <patternFill patternType="solid">
        <fgColor rgb="FF00FA9A"/>
        <bgColor rgb="FF00FA9A"/>
      </patternFill>
    </fill>
    <fill>
      <patternFill patternType="solid">
        <fgColor rgb="FF0080FF"/>
        <bgColor rgb="FF0080FF"/>
      </patternFill>
    </fill>
    <fill>
      <patternFill patternType="solid">
        <fgColor rgb="FF333333"/>
        <bgColor rgb="FF333333"/>
      </patternFill>
    </fill>
    <fill>
      <patternFill patternType="solid">
        <fgColor rgb="FF7CD3FF"/>
        <bgColor rgb="FF7CD3FF"/>
      </patternFill>
    </fill>
    <fill>
      <patternFill patternType="solid">
        <fgColor rgb="FFB8DBED"/>
        <bgColor rgb="FFB8DBED"/>
      </patternFill>
    </fill>
    <fill>
      <patternFill patternType="solid">
        <fgColor rgb="FFB8EDD3"/>
        <bgColor rgb="FFB8EDD3"/>
      </patternFill>
    </fill>
    <fill>
      <patternFill patternType="solid">
        <fgColor rgb="FF232526"/>
        <bgColor rgb="FF232526"/>
      </patternFill>
    </fill>
    <fill>
      <patternFill patternType="solid">
        <fgColor rgb="FF7A7474"/>
        <bgColor rgb="FF7A7474"/>
      </patternFill>
    </fill>
    <fill>
      <patternFill patternType="solid">
        <fgColor rgb="FF7E8478"/>
        <bgColor rgb="FF7E8478"/>
      </patternFill>
    </fill>
    <fill>
      <patternFill patternType="solid">
        <fgColor rgb="FFEDE195"/>
        <bgColor rgb="FFEDE195"/>
      </patternFill>
    </fill>
    <fill>
      <patternFill patternType="solid">
        <fgColor rgb="FFFFAF60"/>
        <bgColor rgb="FFFFAF60"/>
      </patternFill>
    </fill>
    <fill>
      <patternFill patternType="solid">
        <fgColor rgb="FF000C6D"/>
        <bgColor rgb="FF000C6D"/>
      </patternFill>
    </fill>
    <fill>
      <patternFill patternType="solid">
        <fgColor rgb="FFFFEBD8"/>
        <bgColor rgb="FFFFEBD8"/>
      </patternFill>
    </fill>
    <fill>
      <patternFill patternType="solid">
        <fgColor rgb="FF4D3D3D"/>
        <bgColor rgb="FF4D3D3D"/>
      </patternFill>
    </fill>
    <fill>
      <patternFill patternType="solid">
        <fgColor rgb="FFFFE8A5"/>
        <bgColor rgb="FFFFE8A5"/>
      </patternFill>
    </fill>
    <fill>
      <patternFill patternType="solid">
        <fgColor rgb="FFF8D45C"/>
        <bgColor rgb="FFF8D45C"/>
      </patternFill>
    </fill>
    <fill>
      <patternFill patternType="solid">
        <fgColor rgb="FF5DBCF2"/>
        <bgColor rgb="FF5DBCF2"/>
      </patternFill>
    </fill>
    <fill>
      <patternFill patternType="solid">
        <fgColor rgb="FF503A3C"/>
        <bgColor rgb="FF503A3C"/>
      </patternFill>
    </fill>
    <fill>
      <patternFill patternType="solid">
        <fgColor rgb="FFF3ADBB"/>
        <bgColor rgb="FFF3ADBB"/>
      </patternFill>
    </fill>
    <fill>
      <patternFill patternType="solid">
        <fgColor rgb="FFF3F3F3"/>
        <bgColor rgb="FFF3F3F3"/>
      </patternFill>
    </fill>
  </fills>
  <borders count="6">
    <border>
      <left/>
      <right/>
      <top/>
      <bottom/>
      <diagonal/>
    </border>
    <border>
      <left style="thin">
        <color rgb="FFCCCCCC"/>
      </left>
      <right style="thin">
        <color rgb="FFCCCCCC"/>
      </right>
      <top style="thin">
        <color rgb="FFCCCCCC"/>
      </top>
      <bottom/>
      <diagonal/>
    </border>
    <border>
      <left style="thin">
        <color rgb="FFD9D9D9"/>
      </left>
      <right style="thin">
        <color rgb="FFD9D9D9"/>
      </right>
      <top style="thin">
        <color rgb="FFD9D9D9"/>
      </top>
      <bottom style="thin">
        <color rgb="FFD9D9D9"/>
      </bottom>
      <diagonal/>
    </border>
    <border>
      <left style="thin">
        <color rgb="FFCCCCCC"/>
      </left>
      <right style="thin">
        <color rgb="FFCCCCCC"/>
      </right>
      <top/>
      <bottom style="thin">
        <color rgb="FFCCCCCC"/>
      </bottom>
      <diagonal/>
    </border>
    <border>
      <left/>
      <right style="medium">
        <color rgb="FF000000"/>
      </right>
      <top/>
      <bottom/>
      <diagonal/>
    </border>
    <border>
      <left/>
      <right style="thin">
        <color rgb="FF000000"/>
      </right>
      <top/>
      <bottom/>
      <diagonal/>
    </border>
  </borders>
  <cellStyleXfs count="1">
    <xf numFmtId="0" fontId="0" fillId="0" borderId="0"/>
  </cellStyleXfs>
  <cellXfs count="183">
    <xf numFmtId="0" fontId="0" fillId="0" borderId="0" xfId="0"/>
    <xf numFmtId="0" fontId="1" fillId="0" borderId="0" xfId="0" applyFont="1"/>
    <xf numFmtId="0" fontId="2" fillId="0" borderId="0" xfId="0" applyFont="1"/>
    <xf numFmtId="49" fontId="1" fillId="0" borderId="0" xfId="0" applyNumberFormat="1" applyFont="1"/>
    <xf numFmtId="0" fontId="3" fillId="2" borderId="0" xfId="0" applyFont="1" applyFill="1"/>
    <xf numFmtId="0" fontId="3" fillId="3" borderId="0" xfId="0" applyFont="1" applyFill="1"/>
    <xf numFmtId="49" fontId="4" fillId="4" borderId="0" xfId="0" applyNumberFormat="1" applyFont="1" applyFill="1"/>
    <xf numFmtId="1" fontId="1" fillId="0" borderId="0" xfId="0" applyNumberFormat="1" applyFont="1"/>
    <xf numFmtId="49" fontId="3" fillId="5" borderId="0" xfId="0" applyNumberFormat="1" applyFont="1" applyFill="1"/>
    <xf numFmtId="0" fontId="3" fillId="0" borderId="0" xfId="0" applyFont="1" applyAlignment="1">
      <alignment vertical="center"/>
    </xf>
    <xf numFmtId="49" fontId="3" fillId="6" borderId="0" xfId="0" applyNumberFormat="1" applyFont="1" applyFill="1"/>
    <xf numFmtId="49" fontId="3" fillId="7" borderId="0" xfId="0" applyNumberFormat="1" applyFont="1" applyFill="1"/>
    <xf numFmtId="49" fontId="4" fillId="8" borderId="0" xfId="0" applyNumberFormat="1" applyFont="1" applyFill="1"/>
    <xf numFmtId="49" fontId="4" fillId="9" borderId="0" xfId="0" applyNumberFormat="1" applyFont="1" applyFill="1"/>
    <xf numFmtId="49" fontId="3" fillId="10" borderId="0" xfId="0" applyNumberFormat="1" applyFont="1" applyFill="1"/>
    <xf numFmtId="49" fontId="3" fillId="11" borderId="0" xfId="0" applyNumberFormat="1" applyFont="1" applyFill="1"/>
    <xf numFmtId="49" fontId="3" fillId="12" borderId="0" xfId="0" applyNumberFormat="1" applyFont="1" applyFill="1"/>
    <xf numFmtId="49" fontId="3" fillId="13" borderId="0" xfId="0" applyNumberFormat="1" applyFont="1" applyFill="1"/>
    <xf numFmtId="49" fontId="4" fillId="14" borderId="0" xfId="0" applyNumberFormat="1" applyFont="1" applyFill="1"/>
    <xf numFmtId="49" fontId="4" fillId="15" borderId="0" xfId="0" applyNumberFormat="1" applyFont="1" applyFill="1"/>
    <xf numFmtId="49" fontId="3" fillId="16" borderId="0" xfId="0" applyNumberFormat="1" applyFont="1" applyFill="1"/>
    <xf numFmtId="49" fontId="4" fillId="17" borderId="0" xfId="0" applyNumberFormat="1" applyFont="1" applyFill="1"/>
    <xf numFmtId="49" fontId="4" fillId="18" borderId="0" xfId="0" applyNumberFormat="1" applyFont="1" applyFill="1"/>
    <xf numFmtId="49" fontId="3" fillId="19" borderId="0" xfId="0" applyNumberFormat="1" applyFont="1" applyFill="1"/>
    <xf numFmtId="49" fontId="4" fillId="20" borderId="0" xfId="0" applyNumberFormat="1" applyFont="1" applyFill="1"/>
    <xf numFmtId="49" fontId="3" fillId="21" borderId="0" xfId="0" applyNumberFormat="1" applyFont="1" applyFill="1"/>
    <xf numFmtId="49" fontId="3" fillId="22" borderId="0" xfId="0" applyNumberFormat="1" applyFont="1" applyFill="1"/>
    <xf numFmtId="49" fontId="4" fillId="23" borderId="0" xfId="0" applyNumberFormat="1" applyFont="1" applyFill="1"/>
    <xf numFmtId="49" fontId="3" fillId="24" borderId="0" xfId="0" applyNumberFormat="1" applyFont="1" applyFill="1"/>
    <xf numFmtId="49" fontId="4" fillId="25" borderId="0" xfId="0" applyNumberFormat="1" applyFont="1" applyFill="1"/>
    <xf numFmtId="49" fontId="4" fillId="26" borderId="0" xfId="0" applyNumberFormat="1" applyFont="1" applyFill="1"/>
    <xf numFmtId="49" fontId="3" fillId="27" borderId="0" xfId="0" applyNumberFormat="1" applyFont="1" applyFill="1"/>
    <xf numFmtId="49" fontId="4" fillId="28" borderId="0" xfId="0" applyNumberFormat="1" applyFont="1" applyFill="1"/>
    <xf numFmtId="49" fontId="3" fillId="29" borderId="0" xfId="0" applyNumberFormat="1" applyFont="1" applyFill="1"/>
    <xf numFmtId="0" fontId="3" fillId="0" borderId="0" xfId="0" applyFont="1" applyAlignment="1">
      <alignment vertical="center" wrapText="1"/>
    </xf>
    <xf numFmtId="49" fontId="3" fillId="30" borderId="0" xfId="0" applyNumberFormat="1" applyFont="1" applyFill="1"/>
    <xf numFmtId="49" fontId="3" fillId="31" borderId="0" xfId="0" applyNumberFormat="1" applyFont="1" applyFill="1"/>
    <xf numFmtId="49" fontId="3" fillId="32" borderId="0" xfId="0" applyNumberFormat="1" applyFont="1" applyFill="1"/>
    <xf numFmtId="49" fontId="3" fillId="33" borderId="0" xfId="0" applyNumberFormat="1" applyFont="1" applyFill="1"/>
    <xf numFmtId="49" fontId="4" fillId="34" borderId="0" xfId="0" applyNumberFormat="1" applyFont="1" applyFill="1"/>
    <xf numFmtId="49" fontId="4" fillId="35" borderId="0" xfId="0" applyNumberFormat="1" applyFont="1" applyFill="1"/>
    <xf numFmtId="49" fontId="4" fillId="36" borderId="0" xfId="0" applyNumberFormat="1" applyFont="1" applyFill="1"/>
    <xf numFmtId="49" fontId="3" fillId="37" borderId="0" xfId="0" applyNumberFormat="1" applyFont="1" applyFill="1"/>
    <xf numFmtId="49" fontId="3" fillId="38" borderId="0" xfId="0" applyNumberFormat="1" applyFont="1" applyFill="1"/>
    <xf numFmtId="49" fontId="4" fillId="39" borderId="0" xfId="0" applyNumberFormat="1" applyFont="1" applyFill="1"/>
    <xf numFmtId="49" fontId="3" fillId="40" borderId="0" xfId="0" applyNumberFormat="1" applyFont="1" applyFill="1"/>
    <xf numFmtId="49" fontId="3" fillId="41" borderId="0" xfId="0" applyNumberFormat="1" applyFont="1" applyFill="1"/>
    <xf numFmtId="49" fontId="3" fillId="42" borderId="0" xfId="0" applyNumberFormat="1" applyFont="1" applyFill="1"/>
    <xf numFmtId="49" fontId="3" fillId="43" borderId="0" xfId="0" applyNumberFormat="1" applyFont="1" applyFill="1"/>
    <xf numFmtId="49" fontId="3" fillId="44" borderId="0" xfId="0" applyNumberFormat="1" applyFont="1" applyFill="1"/>
    <xf numFmtId="49" fontId="4" fillId="45" borderId="0" xfId="0" applyNumberFormat="1" applyFont="1" applyFill="1"/>
    <xf numFmtId="49" fontId="4" fillId="46" borderId="0" xfId="0" applyNumberFormat="1" applyFont="1" applyFill="1"/>
    <xf numFmtId="49" fontId="3" fillId="47" borderId="0" xfId="0" applyNumberFormat="1" applyFont="1" applyFill="1"/>
    <xf numFmtId="49" fontId="4" fillId="48" borderId="0" xfId="0" applyNumberFormat="1" applyFont="1" applyFill="1"/>
    <xf numFmtId="49" fontId="4" fillId="49" borderId="0" xfId="0" applyNumberFormat="1" applyFont="1" applyFill="1"/>
    <xf numFmtId="49" fontId="4" fillId="50" borderId="0" xfId="0" applyNumberFormat="1" applyFont="1" applyFill="1"/>
    <xf numFmtId="49" fontId="4" fillId="51" borderId="0" xfId="0" applyNumberFormat="1" applyFont="1" applyFill="1"/>
    <xf numFmtId="49" fontId="3" fillId="52" borderId="0" xfId="0" applyNumberFormat="1" applyFont="1" applyFill="1"/>
    <xf numFmtId="49" fontId="3" fillId="53" borderId="0" xfId="0" applyNumberFormat="1" applyFont="1" applyFill="1"/>
    <xf numFmtId="49" fontId="4" fillId="54" borderId="0" xfId="0" applyNumberFormat="1" applyFont="1" applyFill="1"/>
    <xf numFmtId="49" fontId="4" fillId="55" borderId="0" xfId="0" applyNumberFormat="1" applyFont="1" applyFill="1"/>
    <xf numFmtId="49" fontId="4" fillId="56" borderId="0" xfId="0" applyNumberFormat="1" applyFont="1" applyFill="1"/>
    <xf numFmtId="49" fontId="3" fillId="57" borderId="0" xfId="0" applyNumberFormat="1" applyFont="1" applyFill="1"/>
    <xf numFmtId="49" fontId="4" fillId="58" borderId="0" xfId="0" applyNumberFormat="1" applyFont="1" applyFill="1"/>
    <xf numFmtId="49" fontId="4" fillId="59" borderId="0" xfId="0" applyNumberFormat="1" applyFont="1" applyFill="1"/>
    <xf numFmtId="49" fontId="3" fillId="60" borderId="0" xfId="0" applyNumberFormat="1" applyFont="1" applyFill="1"/>
    <xf numFmtId="49" fontId="4" fillId="61" borderId="0" xfId="0" applyNumberFormat="1" applyFont="1" applyFill="1"/>
    <xf numFmtId="0" fontId="4" fillId="8" borderId="0" xfId="0" applyFont="1" applyFill="1" applyAlignment="1">
      <alignment vertical="center"/>
    </xf>
    <xf numFmtId="0" fontId="3" fillId="62" borderId="0" xfId="0" applyFont="1" applyFill="1" applyAlignment="1">
      <alignment vertical="center"/>
    </xf>
    <xf numFmtId="0" fontId="3" fillId="0" borderId="1" xfId="0" applyFont="1" applyBorder="1" applyAlignment="1">
      <alignment vertical="center"/>
    </xf>
    <xf numFmtId="0" fontId="4" fillId="4" borderId="0" xfId="0" applyFont="1" applyFill="1" applyAlignment="1">
      <alignment vertical="center"/>
    </xf>
    <xf numFmtId="0" fontId="3" fillId="5" borderId="2" xfId="0" applyFont="1" applyFill="1" applyBorder="1" applyAlignment="1">
      <alignment vertical="center"/>
    </xf>
    <xf numFmtId="0" fontId="3" fillId="0" borderId="2" xfId="0" applyFont="1" applyBorder="1" applyAlignment="1">
      <alignment vertical="center"/>
    </xf>
    <xf numFmtId="0" fontId="3" fillId="11" borderId="2" xfId="0" applyFont="1" applyFill="1" applyBorder="1" applyAlignment="1">
      <alignment vertical="center"/>
    </xf>
    <xf numFmtId="0" fontId="1" fillId="0" borderId="2" xfId="0" applyFont="1" applyBorder="1" applyAlignment="1">
      <alignment vertical="center"/>
    </xf>
    <xf numFmtId="0" fontId="4" fillId="63" borderId="2" xfId="0" applyFont="1" applyFill="1" applyBorder="1" applyAlignment="1">
      <alignment vertical="center"/>
    </xf>
    <xf numFmtId="0" fontId="3" fillId="64" borderId="2" xfId="0" applyFont="1" applyFill="1" applyBorder="1" applyAlignment="1">
      <alignment vertical="center"/>
    </xf>
    <xf numFmtId="0" fontId="4" fillId="65" borderId="2" xfId="0" applyFont="1" applyFill="1" applyBorder="1" applyAlignment="1">
      <alignment vertical="center"/>
    </xf>
    <xf numFmtId="0" fontId="3" fillId="66" borderId="2" xfId="0" applyFont="1" applyFill="1" applyBorder="1" applyAlignment="1">
      <alignment vertical="center"/>
    </xf>
    <xf numFmtId="0" fontId="4" fillId="67" borderId="2" xfId="0" applyFont="1" applyFill="1" applyBorder="1" applyAlignment="1">
      <alignment vertical="center"/>
    </xf>
    <xf numFmtId="0" fontId="3" fillId="68" borderId="2" xfId="0" applyFont="1" applyFill="1" applyBorder="1" applyAlignment="1">
      <alignment vertical="center"/>
    </xf>
    <xf numFmtId="0" fontId="4" fillId="69" borderId="2" xfId="0" applyFont="1" applyFill="1" applyBorder="1"/>
    <xf numFmtId="0" fontId="1" fillId="0" borderId="2" xfId="0" applyFont="1" applyBorder="1"/>
    <xf numFmtId="0" fontId="3" fillId="33" borderId="2" xfId="0" applyFont="1" applyFill="1" applyBorder="1"/>
    <xf numFmtId="0" fontId="4" fillId="36" borderId="2" xfId="0" applyFont="1" applyFill="1" applyBorder="1"/>
    <xf numFmtId="0" fontId="3" fillId="22" borderId="0" xfId="0" applyFont="1" applyFill="1"/>
    <xf numFmtId="0" fontId="3" fillId="5" borderId="0" xfId="0" applyFont="1" applyFill="1"/>
    <xf numFmtId="0" fontId="3" fillId="33" borderId="0" xfId="0" applyFont="1" applyFill="1"/>
    <xf numFmtId="0" fontId="4" fillId="9" borderId="0" xfId="0" applyFont="1" applyFill="1"/>
    <xf numFmtId="0" fontId="1" fillId="0" borderId="3" xfId="0" applyFont="1" applyBorder="1"/>
    <xf numFmtId="49" fontId="4" fillId="70" borderId="0" xfId="0" applyNumberFormat="1" applyFont="1" applyFill="1"/>
    <xf numFmtId="49" fontId="3" fillId="71" borderId="0" xfId="0" applyNumberFormat="1" applyFont="1" applyFill="1"/>
    <xf numFmtId="49" fontId="3" fillId="72" borderId="0" xfId="0" applyNumberFormat="1" applyFont="1" applyFill="1"/>
    <xf numFmtId="49" fontId="3" fillId="73" borderId="0" xfId="0" applyNumberFormat="1" applyFont="1" applyFill="1"/>
    <xf numFmtId="0" fontId="1" fillId="0" borderId="0" xfId="0" applyFont="1" applyAlignment="1">
      <alignment horizontal="right"/>
    </xf>
    <xf numFmtId="49" fontId="4" fillId="74" borderId="0" xfId="0" applyNumberFormat="1" applyFont="1" applyFill="1" applyAlignment="1">
      <alignment horizontal="right"/>
    </xf>
    <xf numFmtId="1" fontId="3" fillId="2" borderId="0" xfId="0" applyNumberFormat="1" applyFont="1" applyFill="1" applyAlignment="1">
      <alignment horizontal="right"/>
    </xf>
    <xf numFmtId="49" fontId="4" fillId="75" borderId="0" xfId="0" applyNumberFormat="1" applyFont="1" applyFill="1"/>
    <xf numFmtId="49" fontId="4" fillId="76" borderId="0" xfId="0" applyNumberFormat="1" applyFont="1" applyFill="1"/>
    <xf numFmtId="49" fontId="3" fillId="77" borderId="0" xfId="0" applyNumberFormat="1" applyFont="1" applyFill="1"/>
    <xf numFmtId="0" fontId="1" fillId="0" borderId="0" xfId="0" applyFont="1" applyAlignment="1">
      <alignment horizontal="left"/>
    </xf>
    <xf numFmtId="49" fontId="3" fillId="78" borderId="0" xfId="0" applyNumberFormat="1" applyFont="1" applyFill="1"/>
    <xf numFmtId="49" fontId="4" fillId="79" borderId="0" xfId="0" applyNumberFormat="1" applyFont="1" applyFill="1"/>
    <xf numFmtId="0" fontId="3" fillId="2" borderId="0" xfId="0" applyFont="1" applyFill="1" applyAlignment="1">
      <alignment horizontal="left"/>
    </xf>
    <xf numFmtId="49" fontId="3" fillId="80" borderId="0" xfId="0" applyNumberFormat="1" applyFont="1" applyFill="1"/>
    <xf numFmtId="49" fontId="4" fillId="81" borderId="0" xfId="0" applyNumberFormat="1" applyFont="1" applyFill="1"/>
    <xf numFmtId="49" fontId="3" fillId="82" borderId="0" xfId="0" applyNumberFormat="1" applyFont="1" applyFill="1"/>
    <xf numFmtId="49" fontId="3" fillId="83" borderId="0" xfId="0" applyNumberFormat="1" applyFont="1" applyFill="1"/>
    <xf numFmtId="49" fontId="3" fillId="84" borderId="0" xfId="0" applyNumberFormat="1" applyFont="1" applyFill="1"/>
    <xf numFmtId="49" fontId="4" fillId="85" borderId="0" xfId="0" applyNumberFormat="1" applyFont="1" applyFill="1"/>
    <xf numFmtId="0" fontId="3" fillId="86" borderId="0" xfId="0" applyFont="1" applyFill="1"/>
    <xf numFmtId="0" fontId="4" fillId="20" borderId="0" xfId="0" applyFont="1" applyFill="1"/>
    <xf numFmtId="0" fontId="5" fillId="0" borderId="0" xfId="0" applyFont="1"/>
    <xf numFmtId="49" fontId="6" fillId="2" borderId="0" xfId="0" applyNumberFormat="1" applyFont="1" applyFill="1"/>
    <xf numFmtId="0" fontId="7" fillId="0" borderId="0" xfId="0" applyFont="1"/>
    <xf numFmtId="49" fontId="4" fillId="0" borderId="0" xfId="0" applyNumberFormat="1" applyFont="1"/>
    <xf numFmtId="0" fontId="8" fillId="0" borderId="4" xfId="0" applyFont="1" applyBorder="1"/>
    <xf numFmtId="0" fontId="8" fillId="0" borderId="0" xfId="0" applyFont="1"/>
    <xf numFmtId="0" fontId="8" fillId="0" borderId="5" xfId="0" applyFont="1" applyBorder="1"/>
    <xf numFmtId="1" fontId="0" fillId="2" borderId="5" xfId="0" applyNumberFormat="1" applyFill="1" applyBorder="1"/>
    <xf numFmtId="1" fontId="8" fillId="0" borderId="5" xfId="0" applyNumberFormat="1" applyFont="1" applyBorder="1"/>
    <xf numFmtId="0" fontId="0" fillId="0" borderId="0" xfId="0" applyAlignment="1">
      <alignment vertical="center"/>
    </xf>
    <xf numFmtId="0" fontId="0" fillId="2" borderId="5" xfId="0" applyFill="1" applyBorder="1"/>
    <xf numFmtId="0" fontId="5" fillId="0" borderId="4" xfId="0" applyFont="1" applyBorder="1"/>
    <xf numFmtId="0" fontId="5" fillId="0" borderId="5" xfId="0" applyFont="1" applyBorder="1"/>
    <xf numFmtId="0" fontId="9" fillId="0" borderId="0" xfId="0" applyFont="1"/>
    <xf numFmtId="0" fontId="0" fillId="2" borderId="0" xfId="0" applyFill="1"/>
    <xf numFmtId="0" fontId="10" fillId="0" borderId="0" xfId="0" applyFont="1"/>
    <xf numFmtId="0" fontId="11" fillId="2" borderId="0" xfId="0" applyFont="1" applyFill="1"/>
    <xf numFmtId="0" fontId="12" fillId="2" borderId="0" xfId="0" applyFont="1" applyFill="1" applyAlignment="1">
      <alignment horizontal="left"/>
    </xf>
    <xf numFmtId="0" fontId="11" fillId="2" borderId="0" xfId="0" applyFont="1" applyFill="1" applyAlignment="1">
      <alignment horizontal="right"/>
    </xf>
    <xf numFmtId="0" fontId="11" fillId="0" borderId="0" xfId="0" applyFont="1" applyAlignment="1">
      <alignment horizontal="right"/>
    </xf>
    <xf numFmtId="0" fontId="13" fillId="2" borderId="0" xfId="0" applyFont="1" applyFill="1"/>
    <xf numFmtId="10" fontId="1" fillId="0" borderId="0" xfId="0" applyNumberFormat="1" applyFont="1"/>
    <xf numFmtId="0" fontId="1" fillId="41" borderId="0" xfId="0" applyFont="1" applyFill="1" applyAlignment="1">
      <alignment horizontal="left"/>
    </xf>
    <xf numFmtId="0" fontId="1" fillId="41" borderId="0" xfId="0" applyFont="1" applyFill="1"/>
    <xf numFmtId="3" fontId="1" fillId="41" borderId="0" xfId="0" applyNumberFormat="1" applyFont="1" applyFill="1"/>
    <xf numFmtId="3" fontId="1" fillId="41" borderId="0" xfId="0" applyNumberFormat="1" applyFont="1" applyFill="1" applyAlignment="1">
      <alignment horizontal="left"/>
    </xf>
    <xf numFmtId="49" fontId="1" fillId="41" borderId="0" xfId="0" applyNumberFormat="1" applyFont="1" applyFill="1" applyAlignment="1">
      <alignment horizontal="left"/>
    </xf>
    <xf numFmtId="0" fontId="1" fillId="2" borderId="0" xfId="0" applyFont="1" applyFill="1" applyAlignment="1">
      <alignment horizontal="right"/>
    </xf>
    <xf numFmtId="0" fontId="1" fillId="2" borderId="0" xfId="0" applyFont="1" applyFill="1"/>
    <xf numFmtId="3" fontId="1" fillId="2" borderId="0" xfId="0" applyNumberFormat="1" applyFont="1" applyFill="1"/>
    <xf numFmtId="3" fontId="1" fillId="2" borderId="0" xfId="0" applyNumberFormat="1" applyFont="1" applyFill="1" applyAlignment="1">
      <alignment horizontal="right"/>
    </xf>
    <xf numFmtId="49" fontId="1" fillId="2" borderId="0" xfId="0" applyNumberFormat="1" applyFont="1" applyFill="1" applyAlignment="1">
      <alignment horizontal="right"/>
    </xf>
    <xf numFmtId="49" fontId="1" fillId="2" borderId="0" xfId="0" applyNumberFormat="1" applyFont="1" applyFill="1" applyAlignment="1">
      <alignment horizontal="left"/>
    </xf>
    <xf numFmtId="0" fontId="1" fillId="87" borderId="0" xfId="0" applyFont="1" applyFill="1" applyAlignment="1">
      <alignment horizontal="right"/>
    </xf>
    <xf numFmtId="0" fontId="1" fillId="87" borderId="0" xfId="0" applyFont="1" applyFill="1"/>
    <xf numFmtId="3" fontId="1" fillId="87" borderId="0" xfId="0" applyNumberFormat="1" applyFont="1" applyFill="1"/>
    <xf numFmtId="3" fontId="1" fillId="87" borderId="0" xfId="0" applyNumberFormat="1" applyFont="1" applyFill="1" applyAlignment="1">
      <alignment horizontal="right"/>
    </xf>
    <xf numFmtId="49" fontId="1" fillId="87" borderId="0" xfId="0" applyNumberFormat="1" applyFont="1" applyFill="1" applyAlignment="1">
      <alignment horizontal="right"/>
    </xf>
    <xf numFmtId="49" fontId="1" fillId="87" borderId="0" xfId="0" applyNumberFormat="1" applyFont="1" applyFill="1" applyAlignment="1">
      <alignment horizontal="left"/>
    </xf>
    <xf numFmtId="49" fontId="1" fillId="87" borderId="0" xfId="0" applyNumberFormat="1" applyFont="1" applyFill="1"/>
    <xf numFmtId="49" fontId="1" fillId="2" borderId="0" xfId="0" applyNumberFormat="1" applyFont="1" applyFill="1"/>
    <xf numFmtId="0" fontId="5" fillId="87" borderId="0" xfId="0" applyFont="1" applyFill="1"/>
    <xf numFmtId="0" fontId="5" fillId="2" borderId="0" xfId="0" applyFont="1" applyFill="1"/>
    <xf numFmtId="0" fontId="3" fillId="87" borderId="0" xfId="0" applyFont="1" applyFill="1" applyAlignment="1">
      <alignment horizontal="left"/>
    </xf>
    <xf numFmtId="49" fontId="3" fillId="87" borderId="0" xfId="0" applyNumberFormat="1" applyFont="1" applyFill="1" applyAlignment="1">
      <alignment horizontal="left"/>
    </xf>
    <xf numFmtId="49" fontId="3" fillId="2" borderId="0" xfId="0" applyNumberFormat="1" applyFont="1" applyFill="1" applyAlignment="1">
      <alignment horizontal="left"/>
    </xf>
    <xf numFmtId="3" fontId="10" fillId="2" borderId="0" xfId="0" applyNumberFormat="1" applyFont="1" applyFill="1"/>
    <xf numFmtId="3" fontId="10" fillId="87" borderId="0" xfId="0" applyNumberFormat="1" applyFont="1" applyFill="1"/>
    <xf numFmtId="0" fontId="1" fillId="87" borderId="0" xfId="0" applyFont="1" applyFill="1" applyAlignment="1">
      <alignment horizontal="left"/>
    </xf>
    <xf numFmtId="0" fontId="1" fillId="2" borderId="0" xfId="0" applyFont="1" applyFill="1" applyAlignment="1">
      <alignment horizontal="left"/>
    </xf>
    <xf numFmtId="9" fontId="5" fillId="87" borderId="0" xfId="0" applyNumberFormat="1" applyFont="1" applyFill="1"/>
    <xf numFmtId="0" fontId="1" fillId="2" borderId="0" xfId="0" applyFont="1" applyFill="1" applyAlignment="1">
      <alignment vertical="center"/>
    </xf>
    <xf numFmtId="0" fontId="1" fillId="87" borderId="0" xfId="0" applyFont="1" applyFill="1" applyAlignment="1">
      <alignment vertical="center"/>
    </xf>
    <xf numFmtId="0" fontId="3" fillId="87" borderId="0" xfId="0" applyFont="1" applyFill="1" applyAlignment="1">
      <alignment vertical="center"/>
    </xf>
    <xf numFmtId="0" fontId="3" fillId="2" borderId="0" xfId="0" applyFont="1" applyFill="1" applyAlignment="1">
      <alignment vertical="center"/>
    </xf>
    <xf numFmtId="0" fontId="3" fillId="87" borderId="0" xfId="0" applyFont="1" applyFill="1"/>
    <xf numFmtId="9" fontId="1" fillId="87" borderId="0" xfId="0" applyNumberFormat="1" applyFont="1" applyFill="1" applyAlignment="1">
      <alignment horizontal="left"/>
    </xf>
    <xf numFmtId="9" fontId="1" fillId="2" borderId="0" xfId="0" applyNumberFormat="1" applyFont="1" applyFill="1" applyAlignment="1">
      <alignment horizontal="left"/>
    </xf>
    <xf numFmtId="49" fontId="10" fillId="2" borderId="0" xfId="0" applyNumberFormat="1" applyFont="1" applyFill="1" applyAlignment="1">
      <alignment horizontal="left"/>
    </xf>
    <xf numFmtId="0" fontId="7" fillId="87" borderId="0" xfId="0" applyFont="1" applyFill="1"/>
    <xf numFmtId="49" fontId="7" fillId="87" borderId="0" xfId="0" applyNumberFormat="1" applyFont="1" applyFill="1"/>
    <xf numFmtId="49" fontId="7" fillId="2" borderId="0" xfId="0" applyNumberFormat="1" applyFont="1" applyFill="1"/>
    <xf numFmtId="49" fontId="10" fillId="87" borderId="0" xfId="0" applyNumberFormat="1" applyFont="1" applyFill="1" applyAlignment="1">
      <alignment horizontal="left"/>
    </xf>
    <xf numFmtId="0" fontId="13" fillId="2" borderId="0" xfId="0" applyFont="1" applyFill="1" applyAlignment="1">
      <alignment horizontal="right"/>
    </xf>
    <xf numFmtId="0" fontId="12" fillId="2" borderId="0" xfId="0" applyFont="1" applyFill="1"/>
    <xf numFmtId="0" fontId="3" fillId="0" borderId="0" xfId="0" applyFont="1"/>
    <xf numFmtId="0" fontId="14" fillId="0" borderId="0" xfId="0" applyFont="1" applyAlignment="1">
      <alignment horizontal="right"/>
    </xf>
    <xf numFmtId="0" fontId="7" fillId="0" borderId="0" xfId="0" applyFont="1" applyAlignment="1">
      <alignment horizontal="right"/>
    </xf>
    <xf numFmtId="1" fontId="7" fillId="0" borderId="0" xfId="0" applyNumberFormat="1" applyFont="1" applyAlignment="1">
      <alignment horizontal="right"/>
    </xf>
    <xf numFmtId="0" fontId="16" fillId="0" borderId="0" xfId="0" applyFont="1"/>
    <xf numFmtId="0" fontId="17" fillId="0" borderId="0" xfId="0" applyFont="1"/>
  </cellXfs>
  <cellStyles count="1">
    <cellStyle name="標準" xfId="0" builtinId="0"/>
  </cellStyles>
  <dxfs count="78">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D9D2E9"/>
          <bgColor rgb="FFD9D2E9"/>
        </patternFill>
      </fill>
    </dxf>
    <dxf>
      <fill>
        <patternFill patternType="solid">
          <fgColor rgb="FFFCE8B2"/>
          <bgColor rgb="FFFCE8B2"/>
        </patternFill>
      </fill>
    </dxf>
    <dxf>
      <fill>
        <patternFill patternType="solid">
          <fgColor rgb="FFC9DAF8"/>
          <bgColor rgb="FFC9DAF8"/>
        </patternFill>
      </fill>
    </dxf>
    <dxf>
      <fill>
        <patternFill patternType="solid">
          <fgColor rgb="FFB7E1CD"/>
          <bgColor rgb="FFB7E1CD"/>
        </patternFill>
      </fill>
    </dxf>
    <dxf>
      <fill>
        <patternFill patternType="solid">
          <fgColor rgb="FFD5A6BD"/>
          <bgColor rgb="FFD5A6BD"/>
        </patternFill>
      </fill>
    </dxf>
    <dxf>
      <fill>
        <patternFill patternType="solid">
          <fgColor rgb="FFFDADFF"/>
          <bgColor rgb="FFFDADFF"/>
        </patternFill>
      </fill>
    </dxf>
    <dxf>
      <fill>
        <patternFill patternType="solid">
          <fgColor rgb="FFD9D2E9"/>
          <bgColor rgb="FFD9D2E9"/>
        </patternFill>
      </fill>
    </dxf>
    <dxf>
      <fill>
        <patternFill patternType="solid">
          <fgColor rgb="FFFCE8B2"/>
          <bgColor rgb="FFFCE8B2"/>
        </patternFill>
      </fill>
    </dxf>
    <dxf>
      <fill>
        <patternFill patternType="solid">
          <fgColor rgb="FFC9DAF8"/>
          <bgColor rgb="FFC9DAF8"/>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C9DAF8"/>
          <bgColor rgb="FFC9DAF8"/>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能力毎ランキング-style" pivot="0" count="3" xr9:uid="{00000000-0011-0000-FFFF-FFFF00000000}">
      <tableStyleElement type="headerRow" dxfId="77"/>
      <tableStyleElement type="firstRowStripe" dxfId="76"/>
      <tableStyleElement type="secondRowStripe" dxfId="7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title>
      <c:tx>
        <c:rich>
          <a:bodyPr/>
          <a:lstStyle/>
          <a:p>
            <a:pPr lvl="0">
              <a:defRPr sz="1600" b="1">
                <a:solidFill>
                  <a:srgbClr val="000000"/>
                </a:solidFill>
                <a:latin typeface="Roboto"/>
              </a:defRPr>
            </a:pPr>
            <a:r>
              <a:rPr lang="ja-JP" altLang="en-US" sz="1600" b="1">
                <a:solidFill>
                  <a:srgbClr val="000000"/>
                </a:solidFill>
                <a:latin typeface="Roboto"/>
              </a:rPr>
              <a:t>パワーと能力</a:t>
            </a:r>
          </a:p>
        </c:rich>
      </c:tx>
      <c:overlay val="0"/>
    </c:title>
    <c:autoTitleDeleted val="0"/>
    <c:plotArea>
      <c:layout/>
      <c:lineChart>
        <c:grouping val="standard"/>
        <c:varyColors val="1"/>
        <c:ser>
          <c:idx val="0"/>
          <c:order val="0"/>
          <c:tx>
            <c:strRef>
              <c:f>能力値に対するパワー表!$C$1</c:f>
              <c:strCache>
                <c:ptCount val="1"/>
                <c:pt idx="0">
                  <c:v>旧計算式(比例)</c:v>
                </c:pt>
              </c:strCache>
            </c:strRef>
          </c:tx>
          <c:spPr>
            <a:ln cmpd="sng">
              <a:solidFill>
                <a:srgbClr val="3366CC"/>
              </a:solidFill>
            </a:ln>
          </c:spPr>
          <c:marker>
            <c:symbol val="none"/>
          </c:marker>
          <c:cat>
            <c:numRef>
              <c:f>能力値に対するパワー表!$A$2:$A$152</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cat>
          <c:val>
            <c:numRef>
              <c:f>能力値に対するパワー表!$C$2:$C$1001</c:f>
              <c:numCache>
                <c:formatCode>General</c:formatCode>
                <c:ptCount val="1000"/>
                <c:pt idx="0">
                  <c:v>500</c:v>
                </c:pt>
                <c:pt idx="1">
                  <c:v>900</c:v>
                </c:pt>
                <c:pt idx="2">
                  <c:v>1300</c:v>
                </c:pt>
                <c:pt idx="3">
                  <c:v>1700</c:v>
                </c:pt>
                <c:pt idx="4">
                  <c:v>2100</c:v>
                </c:pt>
                <c:pt idx="5">
                  <c:v>2500</c:v>
                </c:pt>
                <c:pt idx="6">
                  <c:v>2900</c:v>
                </c:pt>
                <c:pt idx="7">
                  <c:v>3300</c:v>
                </c:pt>
                <c:pt idx="8">
                  <c:v>3700</c:v>
                </c:pt>
                <c:pt idx="9">
                  <c:v>4100</c:v>
                </c:pt>
                <c:pt idx="10">
                  <c:v>4500</c:v>
                </c:pt>
                <c:pt idx="11">
                  <c:v>4900</c:v>
                </c:pt>
                <c:pt idx="12">
                  <c:v>5300</c:v>
                </c:pt>
                <c:pt idx="13">
                  <c:v>5700</c:v>
                </c:pt>
                <c:pt idx="14">
                  <c:v>6100</c:v>
                </c:pt>
                <c:pt idx="15">
                  <c:v>6500</c:v>
                </c:pt>
                <c:pt idx="16">
                  <c:v>6900</c:v>
                </c:pt>
                <c:pt idx="17">
                  <c:v>7300</c:v>
                </c:pt>
                <c:pt idx="18">
                  <c:v>7700</c:v>
                </c:pt>
                <c:pt idx="19">
                  <c:v>8100</c:v>
                </c:pt>
                <c:pt idx="20">
                  <c:v>8500</c:v>
                </c:pt>
                <c:pt idx="21">
                  <c:v>8900</c:v>
                </c:pt>
                <c:pt idx="22">
                  <c:v>9300</c:v>
                </c:pt>
                <c:pt idx="23">
                  <c:v>9700</c:v>
                </c:pt>
                <c:pt idx="24">
                  <c:v>10100</c:v>
                </c:pt>
                <c:pt idx="25">
                  <c:v>10500</c:v>
                </c:pt>
                <c:pt idx="26">
                  <c:v>10900</c:v>
                </c:pt>
                <c:pt idx="27">
                  <c:v>11300</c:v>
                </c:pt>
                <c:pt idx="28">
                  <c:v>11700</c:v>
                </c:pt>
                <c:pt idx="29">
                  <c:v>12100</c:v>
                </c:pt>
                <c:pt idx="30">
                  <c:v>12500</c:v>
                </c:pt>
                <c:pt idx="31">
                  <c:v>12900</c:v>
                </c:pt>
                <c:pt idx="32">
                  <c:v>13300</c:v>
                </c:pt>
                <c:pt idx="33">
                  <c:v>13700</c:v>
                </c:pt>
                <c:pt idx="34">
                  <c:v>14100</c:v>
                </c:pt>
                <c:pt idx="35">
                  <c:v>14500</c:v>
                </c:pt>
                <c:pt idx="36">
                  <c:v>14900</c:v>
                </c:pt>
                <c:pt idx="37">
                  <c:v>15300</c:v>
                </c:pt>
                <c:pt idx="38">
                  <c:v>15700</c:v>
                </c:pt>
                <c:pt idx="39">
                  <c:v>16100</c:v>
                </c:pt>
                <c:pt idx="40">
                  <c:v>16500</c:v>
                </c:pt>
                <c:pt idx="41">
                  <c:v>16900</c:v>
                </c:pt>
                <c:pt idx="42">
                  <c:v>17300</c:v>
                </c:pt>
                <c:pt idx="43">
                  <c:v>17700</c:v>
                </c:pt>
                <c:pt idx="44">
                  <c:v>18100</c:v>
                </c:pt>
                <c:pt idx="45">
                  <c:v>18500</c:v>
                </c:pt>
                <c:pt idx="46">
                  <c:v>18900</c:v>
                </c:pt>
                <c:pt idx="47">
                  <c:v>19300</c:v>
                </c:pt>
                <c:pt idx="48">
                  <c:v>19700</c:v>
                </c:pt>
                <c:pt idx="49">
                  <c:v>20100</c:v>
                </c:pt>
                <c:pt idx="50">
                  <c:v>20500</c:v>
                </c:pt>
                <c:pt idx="51">
                  <c:v>20900</c:v>
                </c:pt>
                <c:pt idx="52">
                  <c:v>21300</c:v>
                </c:pt>
                <c:pt idx="53">
                  <c:v>21700</c:v>
                </c:pt>
                <c:pt idx="54">
                  <c:v>22100</c:v>
                </c:pt>
                <c:pt idx="55">
                  <c:v>22500</c:v>
                </c:pt>
                <c:pt idx="56">
                  <c:v>22900</c:v>
                </c:pt>
                <c:pt idx="57">
                  <c:v>23300</c:v>
                </c:pt>
                <c:pt idx="58">
                  <c:v>23700</c:v>
                </c:pt>
                <c:pt idx="59">
                  <c:v>24100</c:v>
                </c:pt>
                <c:pt idx="60">
                  <c:v>24500</c:v>
                </c:pt>
                <c:pt idx="61">
                  <c:v>24900</c:v>
                </c:pt>
                <c:pt idx="62">
                  <c:v>25300</c:v>
                </c:pt>
                <c:pt idx="63">
                  <c:v>25700</c:v>
                </c:pt>
                <c:pt idx="64">
                  <c:v>26100</c:v>
                </c:pt>
                <c:pt idx="65">
                  <c:v>26500</c:v>
                </c:pt>
                <c:pt idx="66">
                  <c:v>26900</c:v>
                </c:pt>
                <c:pt idx="67">
                  <c:v>27300</c:v>
                </c:pt>
                <c:pt idx="68">
                  <c:v>27700</c:v>
                </c:pt>
                <c:pt idx="69">
                  <c:v>28100</c:v>
                </c:pt>
                <c:pt idx="70">
                  <c:v>28500</c:v>
                </c:pt>
                <c:pt idx="71">
                  <c:v>28900</c:v>
                </c:pt>
                <c:pt idx="72">
                  <c:v>29300</c:v>
                </c:pt>
                <c:pt idx="73">
                  <c:v>29700</c:v>
                </c:pt>
                <c:pt idx="74">
                  <c:v>30100</c:v>
                </c:pt>
                <c:pt idx="75">
                  <c:v>30500</c:v>
                </c:pt>
                <c:pt idx="76">
                  <c:v>30900</c:v>
                </c:pt>
                <c:pt idx="77">
                  <c:v>31300</c:v>
                </c:pt>
                <c:pt idx="78">
                  <c:v>31700</c:v>
                </c:pt>
                <c:pt idx="79">
                  <c:v>32100</c:v>
                </c:pt>
                <c:pt idx="80">
                  <c:v>32500</c:v>
                </c:pt>
                <c:pt idx="81">
                  <c:v>32900</c:v>
                </c:pt>
                <c:pt idx="82">
                  <c:v>33300</c:v>
                </c:pt>
                <c:pt idx="83">
                  <c:v>33700</c:v>
                </c:pt>
                <c:pt idx="84">
                  <c:v>34100</c:v>
                </c:pt>
                <c:pt idx="85">
                  <c:v>34500</c:v>
                </c:pt>
                <c:pt idx="86">
                  <c:v>34900</c:v>
                </c:pt>
                <c:pt idx="87">
                  <c:v>35300</c:v>
                </c:pt>
                <c:pt idx="88">
                  <c:v>35700</c:v>
                </c:pt>
                <c:pt idx="89">
                  <c:v>36100</c:v>
                </c:pt>
                <c:pt idx="90">
                  <c:v>36500</c:v>
                </c:pt>
                <c:pt idx="91">
                  <c:v>36900</c:v>
                </c:pt>
                <c:pt idx="92">
                  <c:v>37300</c:v>
                </c:pt>
                <c:pt idx="93">
                  <c:v>37700</c:v>
                </c:pt>
                <c:pt idx="94">
                  <c:v>38100</c:v>
                </c:pt>
                <c:pt idx="95">
                  <c:v>38500</c:v>
                </c:pt>
                <c:pt idx="96">
                  <c:v>38900</c:v>
                </c:pt>
                <c:pt idx="97">
                  <c:v>39300</c:v>
                </c:pt>
                <c:pt idx="98">
                  <c:v>39700</c:v>
                </c:pt>
                <c:pt idx="99">
                  <c:v>40100</c:v>
                </c:pt>
                <c:pt idx="100">
                  <c:v>40500</c:v>
                </c:pt>
                <c:pt idx="101">
                  <c:v>40900</c:v>
                </c:pt>
                <c:pt idx="102">
                  <c:v>41300</c:v>
                </c:pt>
                <c:pt idx="103">
                  <c:v>41700</c:v>
                </c:pt>
                <c:pt idx="104">
                  <c:v>42100</c:v>
                </c:pt>
                <c:pt idx="105">
                  <c:v>42500</c:v>
                </c:pt>
                <c:pt idx="106">
                  <c:v>42900</c:v>
                </c:pt>
                <c:pt idx="107">
                  <c:v>43300</c:v>
                </c:pt>
                <c:pt idx="108">
                  <c:v>43700</c:v>
                </c:pt>
                <c:pt idx="109">
                  <c:v>44100</c:v>
                </c:pt>
                <c:pt idx="110">
                  <c:v>44500</c:v>
                </c:pt>
                <c:pt idx="111">
                  <c:v>44900</c:v>
                </c:pt>
                <c:pt idx="112">
                  <c:v>45300</c:v>
                </c:pt>
                <c:pt idx="113">
                  <c:v>45700</c:v>
                </c:pt>
                <c:pt idx="114">
                  <c:v>46100</c:v>
                </c:pt>
                <c:pt idx="115">
                  <c:v>46500</c:v>
                </c:pt>
                <c:pt idx="116">
                  <c:v>46900</c:v>
                </c:pt>
                <c:pt idx="117">
                  <c:v>47300</c:v>
                </c:pt>
                <c:pt idx="118">
                  <c:v>47700</c:v>
                </c:pt>
                <c:pt idx="119">
                  <c:v>48100</c:v>
                </c:pt>
                <c:pt idx="120">
                  <c:v>48500</c:v>
                </c:pt>
                <c:pt idx="121">
                  <c:v>48900</c:v>
                </c:pt>
                <c:pt idx="122">
                  <c:v>49300</c:v>
                </c:pt>
                <c:pt idx="123">
                  <c:v>49700</c:v>
                </c:pt>
                <c:pt idx="124">
                  <c:v>50100</c:v>
                </c:pt>
                <c:pt idx="125">
                  <c:v>50500</c:v>
                </c:pt>
                <c:pt idx="126">
                  <c:v>50900</c:v>
                </c:pt>
                <c:pt idx="127">
                  <c:v>51300</c:v>
                </c:pt>
                <c:pt idx="128">
                  <c:v>51700</c:v>
                </c:pt>
                <c:pt idx="129">
                  <c:v>52100</c:v>
                </c:pt>
                <c:pt idx="130">
                  <c:v>52500</c:v>
                </c:pt>
                <c:pt idx="131">
                  <c:v>52900</c:v>
                </c:pt>
                <c:pt idx="132">
                  <c:v>53300</c:v>
                </c:pt>
                <c:pt idx="133">
                  <c:v>53700</c:v>
                </c:pt>
                <c:pt idx="134">
                  <c:v>54100</c:v>
                </c:pt>
                <c:pt idx="135">
                  <c:v>54500</c:v>
                </c:pt>
                <c:pt idx="136">
                  <c:v>54900</c:v>
                </c:pt>
                <c:pt idx="137">
                  <c:v>55300</c:v>
                </c:pt>
                <c:pt idx="138">
                  <c:v>55700</c:v>
                </c:pt>
                <c:pt idx="139">
                  <c:v>56100</c:v>
                </c:pt>
                <c:pt idx="140">
                  <c:v>56500</c:v>
                </c:pt>
                <c:pt idx="141">
                  <c:v>56900</c:v>
                </c:pt>
                <c:pt idx="142">
                  <c:v>57300</c:v>
                </c:pt>
                <c:pt idx="143">
                  <c:v>57700</c:v>
                </c:pt>
                <c:pt idx="144">
                  <c:v>58100</c:v>
                </c:pt>
                <c:pt idx="145">
                  <c:v>58500</c:v>
                </c:pt>
                <c:pt idx="146">
                  <c:v>58900</c:v>
                </c:pt>
                <c:pt idx="147">
                  <c:v>59300</c:v>
                </c:pt>
                <c:pt idx="148">
                  <c:v>59700</c:v>
                </c:pt>
                <c:pt idx="149">
                  <c:v>60100</c:v>
                </c:pt>
                <c:pt idx="150">
                  <c:v>60500</c:v>
                </c:pt>
                <c:pt idx="151">
                  <c:v>60900</c:v>
                </c:pt>
                <c:pt idx="152">
                  <c:v>61300</c:v>
                </c:pt>
                <c:pt idx="153">
                  <c:v>61700</c:v>
                </c:pt>
                <c:pt idx="154">
                  <c:v>62100</c:v>
                </c:pt>
                <c:pt idx="155">
                  <c:v>62500</c:v>
                </c:pt>
                <c:pt idx="156">
                  <c:v>62900</c:v>
                </c:pt>
                <c:pt idx="157">
                  <c:v>63300</c:v>
                </c:pt>
                <c:pt idx="158">
                  <c:v>63700</c:v>
                </c:pt>
                <c:pt idx="159">
                  <c:v>64100</c:v>
                </c:pt>
                <c:pt idx="160">
                  <c:v>64500</c:v>
                </c:pt>
                <c:pt idx="161">
                  <c:v>64900</c:v>
                </c:pt>
                <c:pt idx="162">
                  <c:v>65300</c:v>
                </c:pt>
                <c:pt idx="163">
                  <c:v>65700</c:v>
                </c:pt>
                <c:pt idx="164">
                  <c:v>66100</c:v>
                </c:pt>
                <c:pt idx="165">
                  <c:v>66500</c:v>
                </c:pt>
                <c:pt idx="166">
                  <c:v>66900</c:v>
                </c:pt>
                <c:pt idx="167">
                  <c:v>67300</c:v>
                </c:pt>
                <c:pt idx="168">
                  <c:v>67700</c:v>
                </c:pt>
                <c:pt idx="169">
                  <c:v>68100</c:v>
                </c:pt>
                <c:pt idx="170">
                  <c:v>68500</c:v>
                </c:pt>
                <c:pt idx="171">
                  <c:v>68900</c:v>
                </c:pt>
                <c:pt idx="172">
                  <c:v>69300</c:v>
                </c:pt>
                <c:pt idx="173">
                  <c:v>69700</c:v>
                </c:pt>
                <c:pt idx="174">
                  <c:v>70100</c:v>
                </c:pt>
                <c:pt idx="175">
                  <c:v>70500</c:v>
                </c:pt>
                <c:pt idx="176">
                  <c:v>70900</c:v>
                </c:pt>
                <c:pt idx="177">
                  <c:v>71300</c:v>
                </c:pt>
                <c:pt idx="178">
                  <c:v>71700</c:v>
                </c:pt>
                <c:pt idx="179">
                  <c:v>72100</c:v>
                </c:pt>
                <c:pt idx="180">
                  <c:v>72500</c:v>
                </c:pt>
                <c:pt idx="181">
                  <c:v>72900</c:v>
                </c:pt>
                <c:pt idx="182">
                  <c:v>73300</c:v>
                </c:pt>
                <c:pt idx="183">
                  <c:v>73700</c:v>
                </c:pt>
                <c:pt idx="184">
                  <c:v>74100</c:v>
                </c:pt>
                <c:pt idx="185">
                  <c:v>74500</c:v>
                </c:pt>
                <c:pt idx="186">
                  <c:v>74900</c:v>
                </c:pt>
                <c:pt idx="187">
                  <c:v>75300</c:v>
                </c:pt>
                <c:pt idx="188">
                  <c:v>75700</c:v>
                </c:pt>
                <c:pt idx="189">
                  <c:v>76100</c:v>
                </c:pt>
                <c:pt idx="190">
                  <c:v>76500</c:v>
                </c:pt>
                <c:pt idx="191">
                  <c:v>76900</c:v>
                </c:pt>
                <c:pt idx="192">
                  <c:v>77300</c:v>
                </c:pt>
                <c:pt idx="193">
                  <c:v>77700</c:v>
                </c:pt>
                <c:pt idx="194">
                  <c:v>78100</c:v>
                </c:pt>
                <c:pt idx="195">
                  <c:v>78500</c:v>
                </c:pt>
                <c:pt idx="196">
                  <c:v>78900</c:v>
                </c:pt>
                <c:pt idx="197">
                  <c:v>79300</c:v>
                </c:pt>
                <c:pt idx="198">
                  <c:v>79700</c:v>
                </c:pt>
                <c:pt idx="199">
                  <c:v>80100</c:v>
                </c:pt>
                <c:pt idx="200">
                  <c:v>80500</c:v>
                </c:pt>
                <c:pt idx="201">
                  <c:v>80900</c:v>
                </c:pt>
                <c:pt idx="202">
                  <c:v>81300</c:v>
                </c:pt>
                <c:pt idx="203">
                  <c:v>81700</c:v>
                </c:pt>
                <c:pt idx="204">
                  <c:v>82100</c:v>
                </c:pt>
                <c:pt idx="205">
                  <c:v>82500</c:v>
                </c:pt>
                <c:pt idx="206">
                  <c:v>82900</c:v>
                </c:pt>
                <c:pt idx="207">
                  <c:v>83300</c:v>
                </c:pt>
                <c:pt idx="208">
                  <c:v>83700</c:v>
                </c:pt>
                <c:pt idx="209">
                  <c:v>84100</c:v>
                </c:pt>
                <c:pt idx="210">
                  <c:v>84500</c:v>
                </c:pt>
                <c:pt idx="211">
                  <c:v>84900</c:v>
                </c:pt>
                <c:pt idx="212">
                  <c:v>85300</c:v>
                </c:pt>
                <c:pt idx="213">
                  <c:v>85700</c:v>
                </c:pt>
                <c:pt idx="214">
                  <c:v>86100</c:v>
                </c:pt>
                <c:pt idx="215">
                  <c:v>86500</c:v>
                </c:pt>
                <c:pt idx="216">
                  <c:v>86900</c:v>
                </c:pt>
                <c:pt idx="217">
                  <c:v>87300</c:v>
                </c:pt>
                <c:pt idx="218">
                  <c:v>87700</c:v>
                </c:pt>
                <c:pt idx="219">
                  <c:v>88100</c:v>
                </c:pt>
                <c:pt idx="220">
                  <c:v>88500</c:v>
                </c:pt>
                <c:pt idx="221">
                  <c:v>88900</c:v>
                </c:pt>
                <c:pt idx="222">
                  <c:v>89300</c:v>
                </c:pt>
                <c:pt idx="223">
                  <c:v>89700</c:v>
                </c:pt>
                <c:pt idx="224">
                  <c:v>90100</c:v>
                </c:pt>
                <c:pt idx="225">
                  <c:v>90500</c:v>
                </c:pt>
                <c:pt idx="226">
                  <c:v>90900</c:v>
                </c:pt>
                <c:pt idx="227">
                  <c:v>91300</c:v>
                </c:pt>
                <c:pt idx="228">
                  <c:v>91700</c:v>
                </c:pt>
                <c:pt idx="229">
                  <c:v>92100</c:v>
                </c:pt>
                <c:pt idx="230">
                  <c:v>92500</c:v>
                </c:pt>
                <c:pt idx="231">
                  <c:v>92900</c:v>
                </c:pt>
                <c:pt idx="232">
                  <c:v>93300</c:v>
                </c:pt>
                <c:pt idx="233">
                  <c:v>93700</c:v>
                </c:pt>
                <c:pt idx="234">
                  <c:v>94100</c:v>
                </c:pt>
                <c:pt idx="235">
                  <c:v>94500</c:v>
                </c:pt>
                <c:pt idx="236">
                  <c:v>94900</c:v>
                </c:pt>
                <c:pt idx="237">
                  <c:v>95300</c:v>
                </c:pt>
                <c:pt idx="238">
                  <c:v>95700</c:v>
                </c:pt>
                <c:pt idx="239">
                  <c:v>96100</c:v>
                </c:pt>
                <c:pt idx="240">
                  <c:v>96500</c:v>
                </c:pt>
                <c:pt idx="241">
                  <c:v>96900</c:v>
                </c:pt>
                <c:pt idx="242">
                  <c:v>97300</c:v>
                </c:pt>
                <c:pt idx="243">
                  <c:v>97700</c:v>
                </c:pt>
                <c:pt idx="244">
                  <c:v>98100</c:v>
                </c:pt>
                <c:pt idx="245">
                  <c:v>98500</c:v>
                </c:pt>
                <c:pt idx="246">
                  <c:v>98900</c:v>
                </c:pt>
                <c:pt idx="247">
                  <c:v>99300</c:v>
                </c:pt>
                <c:pt idx="248">
                  <c:v>99700</c:v>
                </c:pt>
                <c:pt idx="249">
                  <c:v>100100</c:v>
                </c:pt>
                <c:pt idx="250">
                  <c:v>100500</c:v>
                </c:pt>
                <c:pt idx="251">
                  <c:v>100900</c:v>
                </c:pt>
                <c:pt idx="252">
                  <c:v>101300</c:v>
                </c:pt>
                <c:pt idx="253">
                  <c:v>101700</c:v>
                </c:pt>
                <c:pt idx="254">
                  <c:v>102100</c:v>
                </c:pt>
                <c:pt idx="255">
                  <c:v>102500</c:v>
                </c:pt>
                <c:pt idx="256">
                  <c:v>102900</c:v>
                </c:pt>
                <c:pt idx="257">
                  <c:v>103300</c:v>
                </c:pt>
                <c:pt idx="258">
                  <c:v>103700</c:v>
                </c:pt>
                <c:pt idx="259">
                  <c:v>104100</c:v>
                </c:pt>
                <c:pt idx="260">
                  <c:v>104500</c:v>
                </c:pt>
                <c:pt idx="261">
                  <c:v>104900</c:v>
                </c:pt>
                <c:pt idx="262">
                  <c:v>105300</c:v>
                </c:pt>
                <c:pt idx="263">
                  <c:v>105700</c:v>
                </c:pt>
                <c:pt idx="264">
                  <c:v>106100</c:v>
                </c:pt>
                <c:pt idx="265">
                  <c:v>106500</c:v>
                </c:pt>
                <c:pt idx="266">
                  <c:v>106900</c:v>
                </c:pt>
                <c:pt idx="267">
                  <c:v>107300</c:v>
                </c:pt>
                <c:pt idx="268">
                  <c:v>107700</c:v>
                </c:pt>
                <c:pt idx="269">
                  <c:v>108100</c:v>
                </c:pt>
                <c:pt idx="270">
                  <c:v>108500</c:v>
                </c:pt>
                <c:pt idx="271">
                  <c:v>108900</c:v>
                </c:pt>
                <c:pt idx="272">
                  <c:v>109300</c:v>
                </c:pt>
                <c:pt idx="273">
                  <c:v>109700</c:v>
                </c:pt>
                <c:pt idx="274">
                  <c:v>110100</c:v>
                </c:pt>
                <c:pt idx="275">
                  <c:v>110500</c:v>
                </c:pt>
                <c:pt idx="276">
                  <c:v>110900</c:v>
                </c:pt>
                <c:pt idx="277">
                  <c:v>111300</c:v>
                </c:pt>
                <c:pt idx="278">
                  <c:v>111700</c:v>
                </c:pt>
                <c:pt idx="279">
                  <c:v>112100</c:v>
                </c:pt>
                <c:pt idx="280">
                  <c:v>112500</c:v>
                </c:pt>
                <c:pt idx="281">
                  <c:v>112900</c:v>
                </c:pt>
                <c:pt idx="282">
                  <c:v>113300</c:v>
                </c:pt>
                <c:pt idx="283">
                  <c:v>113700</c:v>
                </c:pt>
                <c:pt idx="284">
                  <c:v>114100</c:v>
                </c:pt>
                <c:pt idx="285">
                  <c:v>114500</c:v>
                </c:pt>
                <c:pt idx="286">
                  <c:v>114900</c:v>
                </c:pt>
                <c:pt idx="287">
                  <c:v>115300</c:v>
                </c:pt>
                <c:pt idx="288">
                  <c:v>115700</c:v>
                </c:pt>
                <c:pt idx="289">
                  <c:v>116100</c:v>
                </c:pt>
                <c:pt idx="290">
                  <c:v>116500</c:v>
                </c:pt>
                <c:pt idx="291">
                  <c:v>116900</c:v>
                </c:pt>
                <c:pt idx="292">
                  <c:v>117300</c:v>
                </c:pt>
                <c:pt idx="293">
                  <c:v>117700</c:v>
                </c:pt>
                <c:pt idx="294">
                  <c:v>118100</c:v>
                </c:pt>
                <c:pt idx="295">
                  <c:v>118500</c:v>
                </c:pt>
                <c:pt idx="296">
                  <c:v>118900</c:v>
                </c:pt>
                <c:pt idx="297">
                  <c:v>119300</c:v>
                </c:pt>
                <c:pt idx="298">
                  <c:v>119700</c:v>
                </c:pt>
                <c:pt idx="299">
                  <c:v>120100</c:v>
                </c:pt>
                <c:pt idx="300">
                  <c:v>120500</c:v>
                </c:pt>
              </c:numCache>
            </c:numRef>
          </c:val>
          <c:smooth val="0"/>
          <c:extLst>
            <c:ext xmlns:c16="http://schemas.microsoft.com/office/drawing/2014/chart" uri="{C3380CC4-5D6E-409C-BE32-E72D297353CC}">
              <c16:uniqueId val="{00000000-3C45-4624-A2DE-5AF3D291927A}"/>
            </c:ext>
          </c:extLst>
        </c:ser>
        <c:ser>
          <c:idx val="1"/>
          <c:order val="1"/>
          <c:tx>
            <c:strRef>
              <c:f>能力値に対するパワー表!$B$1</c:f>
              <c:strCache>
                <c:ptCount val="1"/>
                <c:pt idx="0">
                  <c:v>現計算式 + α</c:v>
                </c:pt>
              </c:strCache>
            </c:strRef>
          </c:tx>
          <c:spPr>
            <a:ln cmpd="sng">
              <a:solidFill>
                <a:srgbClr val="DC3912"/>
              </a:solidFill>
            </a:ln>
          </c:spPr>
          <c:marker>
            <c:symbol val="none"/>
          </c:marker>
          <c:cat>
            <c:numRef>
              <c:f>能力値に対するパワー表!$A$2:$A$152</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cat>
          <c:val>
            <c:numRef>
              <c:f>能力値に対するパワー表!$B$2:$B$1001</c:f>
              <c:numCache>
                <c:formatCode>General</c:formatCode>
                <c:ptCount val="1000"/>
                <c:pt idx="0">
                  <c:v>500</c:v>
                </c:pt>
                <c:pt idx="1">
                  <c:v>750</c:v>
                </c:pt>
                <c:pt idx="2">
                  <c:v>1000</c:v>
                </c:pt>
                <c:pt idx="3">
                  <c:v>1250</c:v>
                </c:pt>
                <c:pt idx="4">
                  <c:v>1500</c:v>
                </c:pt>
                <c:pt idx="5">
                  <c:v>1750</c:v>
                </c:pt>
                <c:pt idx="6">
                  <c:v>2000</c:v>
                </c:pt>
                <c:pt idx="7">
                  <c:v>2250</c:v>
                </c:pt>
                <c:pt idx="8">
                  <c:v>2500</c:v>
                </c:pt>
                <c:pt idx="9">
                  <c:v>2750</c:v>
                </c:pt>
                <c:pt idx="10">
                  <c:v>3000</c:v>
                </c:pt>
                <c:pt idx="11">
                  <c:v>3250</c:v>
                </c:pt>
                <c:pt idx="12">
                  <c:v>3500</c:v>
                </c:pt>
                <c:pt idx="13">
                  <c:v>3750</c:v>
                </c:pt>
                <c:pt idx="14">
                  <c:v>4000</c:v>
                </c:pt>
                <c:pt idx="15">
                  <c:v>4250</c:v>
                </c:pt>
                <c:pt idx="16">
                  <c:v>4500</c:v>
                </c:pt>
                <c:pt idx="17">
                  <c:v>4750</c:v>
                </c:pt>
                <c:pt idx="18">
                  <c:v>5000</c:v>
                </c:pt>
                <c:pt idx="19">
                  <c:v>5250</c:v>
                </c:pt>
                <c:pt idx="20">
                  <c:v>5500</c:v>
                </c:pt>
                <c:pt idx="21">
                  <c:v>5750</c:v>
                </c:pt>
                <c:pt idx="22">
                  <c:v>6000</c:v>
                </c:pt>
                <c:pt idx="23">
                  <c:v>6250</c:v>
                </c:pt>
                <c:pt idx="24">
                  <c:v>6500</c:v>
                </c:pt>
                <c:pt idx="25">
                  <c:v>6750</c:v>
                </c:pt>
                <c:pt idx="26">
                  <c:v>7000</c:v>
                </c:pt>
                <c:pt idx="27">
                  <c:v>7250</c:v>
                </c:pt>
                <c:pt idx="28">
                  <c:v>7500</c:v>
                </c:pt>
                <c:pt idx="29">
                  <c:v>7750</c:v>
                </c:pt>
                <c:pt idx="30">
                  <c:v>8000</c:v>
                </c:pt>
                <c:pt idx="31">
                  <c:v>8250</c:v>
                </c:pt>
                <c:pt idx="32">
                  <c:v>8500</c:v>
                </c:pt>
                <c:pt idx="33">
                  <c:v>8750</c:v>
                </c:pt>
                <c:pt idx="34">
                  <c:v>9000</c:v>
                </c:pt>
                <c:pt idx="35">
                  <c:v>9250</c:v>
                </c:pt>
                <c:pt idx="36">
                  <c:v>9500</c:v>
                </c:pt>
                <c:pt idx="37">
                  <c:v>9750</c:v>
                </c:pt>
                <c:pt idx="38">
                  <c:v>10000</c:v>
                </c:pt>
                <c:pt idx="39">
                  <c:v>10250</c:v>
                </c:pt>
                <c:pt idx="40">
                  <c:v>10500</c:v>
                </c:pt>
                <c:pt idx="41">
                  <c:v>10750</c:v>
                </c:pt>
                <c:pt idx="42">
                  <c:v>11000</c:v>
                </c:pt>
                <c:pt idx="43">
                  <c:v>11250</c:v>
                </c:pt>
                <c:pt idx="44">
                  <c:v>11500</c:v>
                </c:pt>
                <c:pt idx="45">
                  <c:v>11750</c:v>
                </c:pt>
                <c:pt idx="46">
                  <c:v>12000</c:v>
                </c:pt>
                <c:pt idx="47">
                  <c:v>12250</c:v>
                </c:pt>
                <c:pt idx="48">
                  <c:v>12500</c:v>
                </c:pt>
                <c:pt idx="49">
                  <c:v>12750</c:v>
                </c:pt>
                <c:pt idx="50">
                  <c:v>13000</c:v>
                </c:pt>
                <c:pt idx="51">
                  <c:v>13250</c:v>
                </c:pt>
                <c:pt idx="52">
                  <c:v>13500</c:v>
                </c:pt>
                <c:pt idx="53">
                  <c:v>13750</c:v>
                </c:pt>
                <c:pt idx="54">
                  <c:v>14000</c:v>
                </c:pt>
                <c:pt idx="55">
                  <c:v>14250</c:v>
                </c:pt>
                <c:pt idx="56">
                  <c:v>14500</c:v>
                </c:pt>
                <c:pt idx="57">
                  <c:v>14750</c:v>
                </c:pt>
                <c:pt idx="58">
                  <c:v>15000</c:v>
                </c:pt>
                <c:pt idx="59">
                  <c:v>15250</c:v>
                </c:pt>
                <c:pt idx="60">
                  <c:v>15700</c:v>
                </c:pt>
                <c:pt idx="61">
                  <c:v>16150</c:v>
                </c:pt>
                <c:pt idx="62">
                  <c:v>16600</c:v>
                </c:pt>
                <c:pt idx="63">
                  <c:v>17050</c:v>
                </c:pt>
                <c:pt idx="64">
                  <c:v>17500</c:v>
                </c:pt>
                <c:pt idx="65">
                  <c:v>17950</c:v>
                </c:pt>
                <c:pt idx="66">
                  <c:v>18400</c:v>
                </c:pt>
                <c:pt idx="67">
                  <c:v>18850</c:v>
                </c:pt>
                <c:pt idx="68">
                  <c:v>19300</c:v>
                </c:pt>
                <c:pt idx="69">
                  <c:v>19750</c:v>
                </c:pt>
                <c:pt idx="70">
                  <c:v>20500</c:v>
                </c:pt>
                <c:pt idx="71">
                  <c:v>21250</c:v>
                </c:pt>
                <c:pt idx="72">
                  <c:v>22000</c:v>
                </c:pt>
                <c:pt idx="73">
                  <c:v>22750</c:v>
                </c:pt>
                <c:pt idx="74">
                  <c:v>23500</c:v>
                </c:pt>
                <c:pt idx="75">
                  <c:v>24250</c:v>
                </c:pt>
                <c:pt idx="76">
                  <c:v>25000</c:v>
                </c:pt>
                <c:pt idx="77">
                  <c:v>25750</c:v>
                </c:pt>
                <c:pt idx="78">
                  <c:v>26500</c:v>
                </c:pt>
                <c:pt idx="79">
                  <c:v>27250</c:v>
                </c:pt>
                <c:pt idx="80">
                  <c:v>28500</c:v>
                </c:pt>
                <c:pt idx="81">
                  <c:v>29750</c:v>
                </c:pt>
                <c:pt idx="82">
                  <c:v>31000</c:v>
                </c:pt>
                <c:pt idx="83">
                  <c:v>32250</c:v>
                </c:pt>
                <c:pt idx="84">
                  <c:v>33500</c:v>
                </c:pt>
                <c:pt idx="85">
                  <c:v>34750</c:v>
                </c:pt>
                <c:pt idx="86">
                  <c:v>36000</c:v>
                </c:pt>
                <c:pt idx="87">
                  <c:v>37250</c:v>
                </c:pt>
                <c:pt idx="88">
                  <c:v>38500</c:v>
                </c:pt>
                <c:pt idx="89">
                  <c:v>39750</c:v>
                </c:pt>
                <c:pt idx="90">
                  <c:v>41000</c:v>
                </c:pt>
                <c:pt idx="91">
                  <c:v>42250</c:v>
                </c:pt>
                <c:pt idx="92">
                  <c:v>43500</c:v>
                </c:pt>
                <c:pt idx="93">
                  <c:v>44750</c:v>
                </c:pt>
                <c:pt idx="94">
                  <c:v>46000</c:v>
                </c:pt>
                <c:pt idx="95">
                  <c:v>47250</c:v>
                </c:pt>
                <c:pt idx="96">
                  <c:v>48500</c:v>
                </c:pt>
                <c:pt idx="97">
                  <c:v>49750</c:v>
                </c:pt>
                <c:pt idx="98">
                  <c:v>51000</c:v>
                </c:pt>
                <c:pt idx="99">
                  <c:v>52250</c:v>
                </c:pt>
                <c:pt idx="100">
                  <c:v>52500</c:v>
                </c:pt>
                <c:pt idx="101">
                  <c:v>52750</c:v>
                </c:pt>
                <c:pt idx="102">
                  <c:v>53000</c:v>
                </c:pt>
                <c:pt idx="103">
                  <c:v>53250</c:v>
                </c:pt>
                <c:pt idx="104">
                  <c:v>53500</c:v>
                </c:pt>
                <c:pt idx="105">
                  <c:v>53750</c:v>
                </c:pt>
                <c:pt idx="106">
                  <c:v>54000</c:v>
                </c:pt>
                <c:pt idx="107">
                  <c:v>54250</c:v>
                </c:pt>
                <c:pt idx="108">
                  <c:v>54500</c:v>
                </c:pt>
                <c:pt idx="109">
                  <c:v>54750</c:v>
                </c:pt>
                <c:pt idx="110">
                  <c:v>55000</c:v>
                </c:pt>
                <c:pt idx="111">
                  <c:v>55250</c:v>
                </c:pt>
                <c:pt idx="112">
                  <c:v>55500</c:v>
                </c:pt>
                <c:pt idx="113">
                  <c:v>55750</c:v>
                </c:pt>
                <c:pt idx="114">
                  <c:v>56000</c:v>
                </c:pt>
                <c:pt idx="115">
                  <c:v>56250</c:v>
                </c:pt>
                <c:pt idx="116">
                  <c:v>56500</c:v>
                </c:pt>
                <c:pt idx="117">
                  <c:v>56750</c:v>
                </c:pt>
                <c:pt idx="118">
                  <c:v>57000</c:v>
                </c:pt>
                <c:pt idx="119">
                  <c:v>57250</c:v>
                </c:pt>
                <c:pt idx="120">
                  <c:v>57500</c:v>
                </c:pt>
                <c:pt idx="121">
                  <c:v>57750</c:v>
                </c:pt>
                <c:pt idx="122">
                  <c:v>58000</c:v>
                </c:pt>
                <c:pt idx="123">
                  <c:v>58250</c:v>
                </c:pt>
                <c:pt idx="124">
                  <c:v>58500</c:v>
                </c:pt>
                <c:pt idx="125">
                  <c:v>58750</c:v>
                </c:pt>
                <c:pt idx="126">
                  <c:v>59000</c:v>
                </c:pt>
                <c:pt idx="127">
                  <c:v>59250</c:v>
                </c:pt>
                <c:pt idx="128">
                  <c:v>59500</c:v>
                </c:pt>
                <c:pt idx="129">
                  <c:v>59750</c:v>
                </c:pt>
                <c:pt idx="130">
                  <c:v>60000</c:v>
                </c:pt>
                <c:pt idx="131">
                  <c:v>60250</c:v>
                </c:pt>
                <c:pt idx="132">
                  <c:v>60500</c:v>
                </c:pt>
                <c:pt idx="133">
                  <c:v>60750</c:v>
                </c:pt>
                <c:pt idx="134">
                  <c:v>61000</c:v>
                </c:pt>
                <c:pt idx="135">
                  <c:v>61250</c:v>
                </c:pt>
                <c:pt idx="136">
                  <c:v>61500</c:v>
                </c:pt>
                <c:pt idx="137">
                  <c:v>61750</c:v>
                </c:pt>
                <c:pt idx="138">
                  <c:v>62000</c:v>
                </c:pt>
                <c:pt idx="139">
                  <c:v>62250</c:v>
                </c:pt>
                <c:pt idx="140">
                  <c:v>62500</c:v>
                </c:pt>
                <c:pt idx="141">
                  <c:v>62750</c:v>
                </c:pt>
                <c:pt idx="142">
                  <c:v>63000</c:v>
                </c:pt>
                <c:pt idx="143">
                  <c:v>63250</c:v>
                </c:pt>
                <c:pt idx="144">
                  <c:v>63500</c:v>
                </c:pt>
                <c:pt idx="145">
                  <c:v>63750</c:v>
                </c:pt>
                <c:pt idx="146">
                  <c:v>64000</c:v>
                </c:pt>
                <c:pt idx="147">
                  <c:v>64250</c:v>
                </c:pt>
                <c:pt idx="148">
                  <c:v>64500</c:v>
                </c:pt>
                <c:pt idx="149">
                  <c:v>64750</c:v>
                </c:pt>
                <c:pt idx="150">
                  <c:v>65000</c:v>
                </c:pt>
                <c:pt idx="151">
                  <c:v>65250</c:v>
                </c:pt>
                <c:pt idx="152">
                  <c:v>65500</c:v>
                </c:pt>
                <c:pt idx="153">
                  <c:v>65750</c:v>
                </c:pt>
                <c:pt idx="154">
                  <c:v>66000</c:v>
                </c:pt>
                <c:pt idx="155">
                  <c:v>66250</c:v>
                </c:pt>
                <c:pt idx="156">
                  <c:v>66500</c:v>
                </c:pt>
                <c:pt idx="157">
                  <c:v>66750</c:v>
                </c:pt>
                <c:pt idx="158">
                  <c:v>67000</c:v>
                </c:pt>
                <c:pt idx="159">
                  <c:v>67250</c:v>
                </c:pt>
                <c:pt idx="160">
                  <c:v>67500</c:v>
                </c:pt>
                <c:pt idx="161">
                  <c:v>67750</c:v>
                </c:pt>
                <c:pt idx="162">
                  <c:v>68000</c:v>
                </c:pt>
                <c:pt idx="163">
                  <c:v>68250</c:v>
                </c:pt>
                <c:pt idx="164">
                  <c:v>68500</c:v>
                </c:pt>
                <c:pt idx="165">
                  <c:v>68750</c:v>
                </c:pt>
                <c:pt idx="166">
                  <c:v>69000</c:v>
                </c:pt>
                <c:pt idx="167">
                  <c:v>69250</c:v>
                </c:pt>
                <c:pt idx="168">
                  <c:v>69500</c:v>
                </c:pt>
                <c:pt idx="169">
                  <c:v>69750</c:v>
                </c:pt>
                <c:pt idx="170">
                  <c:v>70000</c:v>
                </c:pt>
                <c:pt idx="171">
                  <c:v>70250</c:v>
                </c:pt>
                <c:pt idx="172">
                  <c:v>70500</c:v>
                </c:pt>
                <c:pt idx="173">
                  <c:v>70750</c:v>
                </c:pt>
                <c:pt idx="174">
                  <c:v>71000</c:v>
                </c:pt>
                <c:pt idx="175">
                  <c:v>71250</c:v>
                </c:pt>
                <c:pt idx="176">
                  <c:v>71500</c:v>
                </c:pt>
                <c:pt idx="177">
                  <c:v>71750</c:v>
                </c:pt>
                <c:pt idx="178">
                  <c:v>72000</c:v>
                </c:pt>
                <c:pt idx="179">
                  <c:v>72250</c:v>
                </c:pt>
                <c:pt idx="180">
                  <c:v>72500</c:v>
                </c:pt>
                <c:pt idx="181">
                  <c:v>72750</c:v>
                </c:pt>
                <c:pt idx="182">
                  <c:v>73000</c:v>
                </c:pt>
                <c:pt idx="183">
                  <c:v>73250</c:v>
                </c:pt>
                <c:pt idx="184">
                  <c:v>73500</c:v>
                </c:pt>
                <c:pt idx="185">
                  <c:v>73750</c:v>
                </c:pt>
                <c:pt idx="186">
                  <c:v>74000</c:v>
                </c:pt>
                <c:pt idx="187">
                  <c:v>74250</c:v>
                </c:pt>
                <c:pt idx="188">
                  <c:v>74500</c:v>
                </c:pt>
                <c:pt idx="189">
                  <c:v>74750</c:v>
                </c:pt>
                <c:pt idx="190">
                  <c:v>75000</c:v>
                </c:pt>
                <c:pt idx="191">
                  <c:v>75250</c:v>
                </c:pt>
                <c:pt idx="192">
                  <c:v>75500</c:v>
                </c:pt>
                <c:pt idx="193">
                  <c:v>75750</c:v>
                </c:pt>
                <c:pt idx="194">
                  <c:v>76000</c:v>
                </c:pt>
                <c:pt idx="195">
                  <c:v>76250</c:v>
                </c:pt>
                <c:pt idx="196">
                  <c:v>76500</c:v>
                </c:pt>
                <c:pt idx="197">
                  <c:v>76750</c:v>
                </c:pt>
                <c:pt idx="198">
                  <c:v>77000</c:v>
                </c:pt>
                <c:pt idx="199">
                  <c:v>77250</c:v>
                </c:pt>
                <c:pt idx="200">
                  <c:v>77500</c:v>
                </c:pt>
                <c:pt idx="201">
                  <c:v>77750</c:v>
                </c:pt>
                <c:pt idx="202">
                  <c:v>78000</c:v>
                </c:pt>
                <c:pt idx="203">
                  <c:v>78250</c:v>
                </c:pt>
                <c:pt idx="204">
                  <c:v>78500</c:v>
                </c:pt>
                <c:pt idx="205">
                  <c:v>78750</c:v>
                </c:pt>
                <c:pt idx="206">
                  <c:v>79000</c:v>
                </c:pt>
                <c:pt idx="207">
                  <c:v>79250</c:v>
                </c:pt>
                <c:pt idx="208">
                  <c:v>79500</c:v>
                </c:pt>
                <c:pt idx="209">
                  <c:v>79750</c:v>
                </c:pt>
                <c:pt idx="210">
                  <c:v>80000</c:v>
                </c:pt>
                <c:pt idx="211">
                  <c:v>80250</c:v>
                </c:pt>
                <c:pt idx="212">
                  <c:v>80500</c:v>
                </c:pt>
                <c:pt idx="213">
                  <c:v>80750</c:v>
                </c:pt>
                <c:pt idx="214">
                  <c:v>81000</c:v>
                </c:pt>
                <c:pt idx="215">
                  <c:v>81250</c:v>
                </c:pt>
                <c:pt idx="216">
                  <c:v>81500</c:v>
                </c:pt>
                <c:pt idx="217">
                  <c:v>81750</c:v>
                </c:pt>
                <c:pt idx="218">
                  <c:v>82000</c:v>
                </c:pt>
                <c:pt idx="219">
                  <c:v>82250</c:v>
                </c:pt>
                <c:pt idx="220">
                  <c:v>82500</c:v>
                </c:pt>
                <c:pt idx="221">
                  <c:v>82750</c:v>
                </c:pt>
                <c:pt idx="222">
                  <c:v>83000</c:v>
                </c:pt>
                <c:pt idx="223">
                  <c:v>83250</c:v>
                </c:pt>
                <c:pt idx="224">
                  <c:v>83500</c:v>
                </c:pt>
                <c:pt idx="225">
                  <c:v>83750</c:v>
                </c:pt>
                <c:pt idx="226">
                  <c:v>84000</c:v>
                </c:pt>
                <c:pt idx="227">
                  <c:v>84250</c:v>
                </c:pt>
                <c:pt idx="228">
                  <c:v>84500</c:v>
                </c:pt>
                <c:pt idx="229">
                  <c:v>84750</c:v>
                </c:pt>
                <c:pt idx="230">
                  <c:v>85000</c:v>
                </c:pt>
                <c:pt idx="231">
                  <c:v>85250</c:v>
                </c:pt>
                <c:pt idx="232">
                  <c:v>85500</c:v>
                </c:pt>
                <c:pt idx="233">
                  <c:v>85750</c:v>
                </c:pt>
                <c:pt idx="234">
                  <c:v>86000</c:v>
                </c:pt>
                <c:pt idx="235">
                  <c:v>86250</c:v>
                </c:pt>
                <c:pt idx="236">
                  <c:v>86500</c:v>
                </c:pt>
                <c:pt idx="237">
                  <c:v>86750</c:v>
                </c:pt>
                <c:pt idx="238">
                  <c:v>87000</c:v>
                </c:pt>
                <c:pt idx="239">
                  <c:v>87250</c:v>
                </c:pt>
                <c:pt idx="240">
                  <c:v>87500</c:v>
                </c:pt>
                <c:pt idx="241">
                  <c:v>87750</c:v>
                </c:pt>
                <c:pt idx="242">
                  <c:v>88000</c:v>
                </c:pt>
                <c:pt idx="243">
                  <c:v>88250</c:v>
                </c:pt>
                <c:pt idx="244">
                  <c:v>88500</c:v>
                </c:pt>
                <c:pt idx="245">
                  <c:v>88750</c:v>
                </c:pt>
                <c:pt idx="246">
                  <c:v>89000</c:v>
                </c:pt>
                <c:pt idx="247">
                  <c:v>89250</c:v>
                </c:pt>
                <c:pt idx="248">
                  <c:v>89500</c:v>
                </c:pt>
                <c:pt idx="249">
                  <c:v>89750</c:v>
                </c:pt>
                <c:pt idx="250">
                  <c:v>90000</c:v>
                </c:pt>
                <c:pt idx="251">
                  <c:v>90250</c:v>
                </c:pt>
                <c:pt idx="252">
                  <c:v>90500</c:v>
                </c:pt>
                <c:pt idx="253">
                  <c:v>90750</c:v>
                </c:pt>
                <c:pt idx="254">
                  <c:v>91000</c:v>
                </c:pt>
                <c:pt idx="255">
                  <c:v>91250</c:v>
                </c:pt>
                <c:pt idx="256">
                  <c:v>91500</c:v>
                </c:pt>
                <c:pt idx="257">
                  <c:v>91750</c:v>
                </c:pt>
                <c:pt idx="258">
                  <c:v>92000</c:v>
                </c:pt>
                <c:pt idx="259">
                  <c:v>92250</c:v>
                </c:pt>
                <c:pt idx="260">
                  <c:v>92500</c:v>
                </c:pt>
                <c:pt idx="261">
                  <c:v>92750</c:v>
                </c:pt>
                <c:pt idx="262">
                  <c:v>93000</c:v>
                </c:pt>
                <c:pt idx="263">
                  <c:v>93250</c:v>
                </c:pt>
                <c:pt idx="264">
                  <c:v>93500</c:v>
                </c:pt>
                <c:pt idx="265">
                  <c:v>93750</c:v>
                </c:pt>
                <c:pt idx="266">
                  <c:v>94000</c:v>
                </c:pt>
                <c:pt idx="267">
                  <c:v>94250</c:v>
                </c:pt>
                <c:pt idx="268">
                  <c:v>94500</c:v>
                </c:pt>
                <c:pt idx="269">
                  <c:v>94750</c:v>
                </c:pt>
                <c:pt idx="270">
                  <c:v>95000</c:v>
                </c:pt>
                <c:pt idx="271">
                  <c:v>95250</c:v>
                </c:pt>
                <c:pt idx="272">
                  <c:v>95500</c:v>
                </c:pt>
                <c:pt idx="273">
                  <c:v>95750</c:v>
                </c:pt>
                <c:pt idx="274">
                  <c:v>96000</c:v>
                </c:pt>
                <c:pt idx="275">
                  <c:v>96250</c:v>
                </c:pt>
                <c:pt idx="276">
                  <c:v>96500</c:v>
                </c:pt>
                <c:pt idx="277">
                  <c:v>96750</c:v>
                </c:pt>
                <c:pt idx="278">
                  <c:v>97000</c:v>
                </c:pt>
                <c:pt idx="279">
                  <c:v>97250</c:v>
                </c:pt>
                <c:pt idx="280">
                  <c:v>97500</c:v>
                </c:pt>
                <c:pt idx="281">
                  <c:v>97750</c:v>
                </c:pt>
                <c:pt idx="282">
                  <c:v>98000</c:v>
                </c:pt>
                <c:pt idx="283">
                  <c:v>98250</c:v>
                </c:pt>
                <c:pt idx="284">
                  <c:v>98500</c:v>
                </c:pt>
                <c:pt idx="285">
                  <c:v>98750</c:v>
                </c:pt>
                <c:pt idx="286">
                  <c:v>99000</c:v>
                </c:pt>
                <c:pt idx="287">
                  <c:v>99250</c:v>
                </c:pt>
                <c:pt idx="288">
                  <c:v>99500</c:v>
                </c:pt>
                <c:pt idx="289">
                  <c:v>99750</c:v>
                </c:pt>
                <c:pt idx="290">
                  <c:v>100000</c:v>
                </c:pt>
                <c:pt idx="291">
                  <c:v>100250</c:v>
                </c:pt>
                <c:pt idx="292">
                  <c:v>100500</c:v>
                </c:pt>
                <c:pt idx="293">
                  <c:v>100750</c:v>
                </c:pt>
                <c:pt idx="294">
                  <c:v>101000</c:v>
                </c:pt>
                <c:pt idx="295">
                  <c:v>101250</c:v>
                </c:pt>
                <c:pt idx="296">
                  <c:v>101500</c:v>
                </c:pt>
                <c:pt idx="297">
                  <c:v>101750</c:v>
                </c:pt>
                <c:pt idx="298">
                  <c:v>102000</c:v>
                </c:pt>
                <c:pt idx="299">
                  <c:v>102250</c:v>
                </c:pt>
                <c:pt idx="300">
                  <c:v>102500</c:v>
                </c:pt>
              </c:numCache>
            </c:numRef>
          </c:val>
          <c:smooth val="0"/>
          <c:extLst>
            <c:ext xmlns:c16="http://schemas.microsoft.com/office/drawing/2014/chart" uri="{C3380CC4-5D6E-409C-BE32-E72D297353CC}">
              <c16:uniqueId val="{00000001-3C45-4624-A2DE-5AF3D291927A}"/>
            </c:ext>
          </c:extLst>
        </c:ser>
        <c:dLbls>
          <c:showLegendKey val="0"/>
          <c:showVal val="0"/>
          <c:showCatName val="0"/>
          <c:showSerName val="0"/>
          <c:showPercent val="0"/>
          <c:showBubbleSize val="0"/>
        </c:dLbls>
        <c:smooth val="0"/>
        <c:axId val="291294053"/>
        <c:axId val="1177959795"/>
      </c:lineChart>
      <c:catAx>
        <c:axId val="291294053"/>
        <c:scaling>
          <c:orientation val="minMax"/>
          <c:max val="120"/>
        </c:scaling>
        <c:delete val="0"/>
        <c:axPos val="b"/>
        <c:title>
          <c:tx>
            <c:rich>
              <a:bodyPr/>
              <a:lstStyle/>
              <a:p>
                <a:pPr lvl="0">
                  <a:defRPr b="0">
                    <a:solidFill>
                      <a:srgbClr val="000000"/>
                    </a:solidFill>
                    <a:latin typeface="Roboto"/>
                  </a:defRPr>
                </a:pPr>
                <a:r>
                  <a:rPr lang="ja-JP" altLang="en-US" b="0">
                    <a:solidFill>
                      <a:srgbClr val="000000"/>
                    </a:solidFill>
                    <a:latin typeface="Roboto"/>
                  </a:rPr>
                  <a:t>能力</a:t>
                </a:r>
              </a:p>
            </c:rich>
          </c:tx>
          <c:overlay val="0"/>
        </c:title>
        <c:numFmt formatCode="General" sourceLinked="0"/>
        <c:majorTickMark val="none"/>
        <c:minorTickMark val="none"/>
        <c:tickLblPos val="nextTo"/>
        <c:txPr>
          <a:bodyPr/>
          <a:lstStyle/>
          <a:p>
            <a:pPr lvl="0">
              <a:defRPr b="0">
                <a:solidFill>
                  <a:srgbClr val="000000"/>
                </a:solidFill>
                <a:latin typeface="Roboto"/>
              </a:defRPr>
            </a:pPr>
            <a:endParaRPr lang="ja-JP"/>
          </a:p>
        </c:txPr>
        <c:crossAx val="1177959795"/>
        <c:crosses val="autoZero"/>
        <c:auto val="1"/>
        <c:lblAlgn val="ctr"/>
        <c:lblOffset val="100"/>
        <c:noMultiLvlLbl val="1"/>
      </c:catAx>
      <c:valAx>
        <c:axId val="1177959795"/>
        <c:scaling>
          <c:orientation val="minMax"/>
          <c:max val="7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ja-JP" altLang="en-US" b="0">
                    <a:solidFill>
                      <a:srgbClr val="000000"/>
                    </a:solidFill>
                    <a:latin typeface="Roboto"/>
                  </a:rPr>
                  <a:t>パワー</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ja-JP"/>
          </a:p>
        </c:txPr>
        <c:crossAx val="291294053"/>
        <c:crosses val="autoZero"/>
        <c:crossBetween val="between"/>
      </c:valAx>
    </c:plotArea>
    <c:legend>
      <c:legendPos val="r"/>
      <c:overlay val="0"/>
      <c:txPr>
        <a:bodyPr/>
        <a:lstStyle/>
        <a:p>
          <a:pPr lvl="0">
            <a:defRPr b="0">
              <a:solidFill>
                <a:srgbClr val="000000"/>
              </a:solidFill>
              <a:latin typeface="Roboto"/>
            </a:defRPr>
          </a:pPr>
          <a:endParaRPr lang="ja-JP"/>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1"/>
  <c:style val="2"/>
  <c:chart>
    <c:autoTitleDeleted val="1"/>
    <c:plotArea>
      <c:layout/>
      <c:lineChart>
        <c:grouping val="standard"/>
        <c:varyColors val="1"/>
        <c:ser>
          <c:idx val="0"/>
          <c:order val="0"/>
          <c:spPr>
            <a:ln cmpd="sng">
              <a:solidFill>
                <a:srgbClr val="4285F4"/>
              </a:solidFill>
            </a:ln>
          </c:spPr>
          <c:marker>
            <c:symbol val="none"/>
          </c:marker>
          <c:val>
            <c:numRef>
              <c:f>sandbox!$C$2:$C$31</c:f>
              <c:numCache>
                <c:formatCode>General</c:formatCode>
                <c:ptCount val="30"/>
                <c:pt idx="0">
                  <c:v>547</c:v>
                </c:pt>
                <c:pt idx="1">
                  <c:v>774</c:v>
                </c:pt>
                <c:pt idx="2">
                  <c:v>948</c:v>
                </c:pt>
                <c:pt idx="3">
                  <c:v>1095</c:v>
                </c:pt>
                <c:pt idx="4">
                  <c:v>1224</c:v>
                </c:pt>
                <c:pt idx="5">
                  <c:v>1341</c:v>
                </c:pt>
                <c:pt idx="6">
                  <c:v>1449</c:v>
                </c:pt>
                <c:pt idx="7">
                  <c:v>1549</c:v>
                </c:pt>
                <c:pt idx="8">
                  <c:v>1643</c:v>
                </c:pt>
                <c:pt idx="9">
                  <c:v>1732</c:v>
                </c:pt>
                <c:pt idx="10">
                  <c:v>1816</c:v>
                </c:pt>
                <c:pt idx="11">
                  <c:v>1897</c:v>
                </c:pt>
                <c:pt idx="12">
                  <c:v>1974</c:v>
                </c:pt>
                <c:pt idx="13">
                  <c:v>2049</c:v>
                </c:pt>
                <c:pt idx="14">
                  <c:v>2121</c:v>
                </c:pt>
                <c:pt idx="15">
                  <c:v>2190</c:v>
                </c:pt>
                <c:pt idx="16">
                  <c:v>2258</c:v>
                </c:pt>
                <c:pt idx="17">
                  <c:v>2323</c:v>
                </c:pt>
                <c:pt idx="18">
                  <c:v>2387</c:v>
                </c:pt>
                <c:pt idx="19">
                  <c:v>2449</c:v>
                </c:pt>
                <c:pt idx="20">
                  <c:v>2509</c:v>
                </c:pt>
                <c:pt idx="21">
                  <c:v>2569</c:v>
                </c:pt>
                <c:pt idx="22">
                  <c:v>2626</c:v>
                </c:pt>
                <c:pt idx="23">
                  <c:v>2683</c:v>
                </c:pt>
                <c:pt idx="24">
                  <c:v>2738</c:v>
                </c:pt>
                <c:pt idx="25">
                  <c:v>2792</c:v>
                </c:pt>
                <c:pt idx="26">
                  <c:v>2846</c:v>
                </c:pt>
                <c:pt idx="27">
                  <c:v>2898</c:v>
                </c:pt>
                <c:pt idx="28">
                  <c:v>2949</c:v>
                </c:pt>
                <c:pt idx="29">
                  <c:v>3000</c:v>
                </c:pt>
              </c:numCache>
            </c:numRef>
          </c:val>
          <c:smooth val="0"/>
          <c:extLst>
            <c:ext xmlns:c16="http://schemas.microsoft.com/office/drawing/2014/chart" uri="{C3380CC4-5D6E-409C-BE32-E72D297353CC}">
              <c16:uniqueId val="{00000000-A9FE-4C1B-8BE3-5A9421468B84}"/>
            </c:ext>
          </c:extLst>
        </c:ser>
        <c:ser>
          <c:idx val="1"/>
          <c:order val="1"/>
          <c:spPr>
            <a:ln cmpd="sng">
              <a:solidFill>
                <a:srgbClr val="DB4437"/>
              </a:solidFill>
            </a:ln>
          </c:spPr>
          <c:marker>
            <c:symbol val="none"/>
          </c:marker>
          <c:val>
            <c:numRef>
              <c:f>sandbox!$D$2:$D$31</c:f>
              <c:numCache>
                <c:formatCode>General</c:formatCode>
                <c:ptCount val="30"/>
                <c:pt idx="0">
                  <c:v>684</c:v>
                </c:pt>
                <c:pt idx="1">
                  <c:v>968</c:v>
                </c:pt>
                <c:pt idx="2">
                  <c:v>1185</c:v>
                </c:pt>
                <c:pt idx="3">
                  <c:v>1369</c:v>
                </c:pt>
                <c:pt idx="4">
                  <c:v>1530</c:v>
                </c:pt>
                <c:pt idx="5">
                  <c:v>1677</c:v>
                </c:pt>
                <c:pt idx="6">
                  <c:v>1811</c:v>
                </c:pt>
                <c:pt idx="7">
                  <c:v>1936</c:v>
                </c:pt>
                <c:pt idx="8">
                  <c:v>2053</c:v>
                </c:pt>
                <c:pt idx="9">
                  <c:v>2165</c:v>
                </c:pt>
                <c:pt idx="10">
                  <c:v>2270</c:v>
                </c:pt>
                <c:pt idx="11">
                  <c:v>2371</c:v>
                </c:pt>
                <c:pt idx="12">
                  <c:v>2468</c:v>
                </c:pt>
                <c:pt idx="13">
                  <c:v>2561</c:v>
                </c:pt>
                <c:pt idx="14">
                  <c:v>2651</c:v>
                </c:pt>
                <c:pt idx="15">
                  <c:v>2738</c:v>
                </c:pt>
                <c:pt idx="16">
                  <c:v>2822</c:v>
                </c:pt>
                <c:pt idx="17">
                  <c:v>2904</c:v>
                </c:pt>
                <c:pt idx="18">
                  <c:v>2984</c:v>
                </c:pt>
                <c:pt idx="19">
                  <c:v>3061</c:v>
                </c:pt>
                <c:pt idx="20">
                  <c:v>3137</c:v>
                </c:pt>
                <c:pt idx="21">
                  <c:v>3211</c:v>
                </c:pt>
                <c:pt idx="22">
                  <c:v>3283</c:v>
                </c:pt>
                <c:pt idx="23">
                  <c:v>3354</c:v>
                </c:pt>
                <c:pt idx="24">
                  <c:v>3423</c:v>
                </c:pt>
                <c:pt idx="25">
                  <c:v>3491</c:v>
                </c:pt>
                <c:pt idx="26">
                  <c:v>3557</c:v>
                </c:pt>
                <c:pt idx="27">
                  <c:v>3622</c:v>
                </c:pt>
                <c:pt idx="28">
                  <c:v>3686</c:v>
                </c:pt>
                <c:pt idx="29">
                  <c:v>3750</c:v>
                </c:pt>
              </c:numCache>
            </c:numRef>
          </c:val>
          <c:smooth val="0"/>
          <c:extLst>
            <c:ext xmlns:c16="http://schemas.microsoft.com/office/drawing/2014/chart" uri="{C3380CC4-5D6E-409C-BE32-E72D297353CC}">
              <c16:uniqueId val="{00000001-A9FE-4C1B-8BE3-5A9421468B84}"/>
            </c:ext>
          </c:extLst>
        </c:ser>
        <c:dLbls>
          <c:showLegendKey val="0"/>
          <c:showVal val="0"/>
          <c:showCatName val="0"/>
          <c:showSerName val="0"/>
          <c:showPercent val="0"/>
          <c:showBubbleSize val="0"/>
        </c:dLbls>
        <c:smooth val="0"/>
        <c:axId val="1378751864"/>
        <c:axId val="2047461112"/>
      </c:lineChart>
      <c:catAx>
        <c:axId val="1378751864"/>
        <c:scaling>
          <c:orientation val="minMax"/>
        </c:scaling>
        <c:delete val="0"/>
        <c:axPos val="b"/>
        <c:title>
          <c:tx>
            <c:rich>
              <a:bodyPr/>
              <a:lstStyle/>
              <a:p>
                <a:pPr lvl="0">
                  <a:defRPr b="0">
                    <a:solidFill>
                      <a:srgbClr val="000000"/>
                    </a:solidFill>
                    <a:latin typeface="Roboto"/>
                  </a:defRPr>
                </a:pPr>
                <a:endParaRPr lang="ja-JP" altLang="en-US"/>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ja-JP"/>
          </a:p>
        </c:txPr>
        <c:crossAx val="2047461112"/>
        <c:crosses val="autoZero"/>
        <c:auto val="1"/>
        <c:lblAlgn val="ctr"/>
        <c:lblOffset val="100"/>
        <c:noMultiLvlLbl val="1"/>
      </c:catAx>
      <c:valAx>
        <c:axId val="20474611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ja-JP" altLang="en-US"/>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ja-JP"/>
          </a:p>
        </c:txPr>
        <c:crossAx val="1378751864"/>
        <c:crosses val="autoZero"/>
        <c:crossBetween val="between"/>
      </c:valAx>
    </c:plotArea>
    <c:legend>
      <c:legendPos val="r"/>
      <c:overlay val="0"/>
      <c:txPr>
        <a:bodyPr/>
        <a:lstStyle/>
        <a:p>
          <a:pPr lvl="0">
            <a:defRPr b="0">
              <a:solidFill>
                <a:srgbClr val="000000"/>
              </a:solidFill>
              <a:latin typeface="Roboto"/>
            </a:defRPr>
          </a:pPr>
          <a:endParaRPr lang="ja-JP"/>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11</xdr:col>
      <xdr:colOff>485775</xdr:colOff>
      <xdr:row>10</xdr:row>
      <xdr:rowOff>76200</xdr:rowOff>
    </xdr:from>
    <xdr:ext cx="7419975" cy="4562475"/>
    <xdr:graphicFrame macro="">
      <xdr:nvGraphicFramePr>
        <xdr:cNvPr id="2" name="Chart 1" title="グラフ">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523875</xdr:colOff>
      <xdr:row>8</xdr:row>
      <xdr:rowOff>57150</xdr:rowOff>
    </xdr:from>
    <xdr:ext cx="5715000" cy="3533775"/>
    <xdr:graphicFrame macro="">
      <xdr:nvGraphicFramePr>
        <xdr:cNvPr id="2" name="Chart 2" title="グラフ">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B1000"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能力毎ランキング-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1000"/>
  <sheetViews>
    <sheetView tabSelected="1" workbookViewId="0">
      <pane xSplit="3" ySplit="1" topLeftCell="D62" activePane="bottomRight" state="frozen"/>
      <selection pane="topRight" activeCell="D1" sqref="D1"/>
      <selection pane="bottomLeft" activeCell="A2" sqref="A2"/>
      <selection pane="bottomRight" activeCell="S17" sqref="S17"/>
    </sheetView>
  </sheetViews>
  <sheetFormatPr defaultColWidth="12.59765625" defaultRowHeight="15.75" customHeight="1"/>
  <cols>
    <col min="1" max="1" width="6.86328125" customWidth="1"/>
    <col min="2" max="2" width="8.265625" customWidth="1"/>
    <col min="3" max="4" width="5.46484375" customWidth="1"/>
    <col min="5" max="5" width="8.1328125" customWidth="1"/>
    <col min="6" max="7" width="6.3984375" customWidth="1"/>
    <col min="8" max="9" width="10.265625" customWidth="1"/>
    <col min="10" max="12" width="6.3984375" hidden="1" customWidth="1"/>
    <col min="13" max="15" width="6.3984375" customWidth="1"/>
    <col min="16" max="16" width="9.59765625" customWidth="1"/>
    <col min="17" max="17" width="8.86328125" customWidth="1"/>
    <col min="18" max="22" width="8.59765625" customWidth="1"/>
    <col min="23" max="24" width="7.265625" customWidth="1"/>
    <col min="25" max="31" width="6.3984375" customWidth="1"/>
    <col min="32" max="33" width="6.46484375" customWidth="1"/>
    <col min="34" max="34" width="5.3984375" customWidth="1"/>
    <col min="35" max="35" width="10.1328125" customWidth="1"/>
    <col min="36" max="41" width="8.59765625" customWidth="1"/>
    <col min="42" max="42" width="10.86328125" customWidth="1"/>
    <col min="43" max="43" width="8.59765625" customWidth="1"/>
    <col min="44" max="44" width="9.73046875" customWidth="1"/>
    <col min="45" max="58" width="8.59765625" customWidth="1"/>
    <col min="59" max="59" width="105.6640625" customWidth="1"/>
    <col min="60" max="63" width="6.3984375" customWidth="1"/>
    <col min="64" max="64" width="5.3984375" customWidth="1"/>
    <col min="65" max="66" width="4.86328125" customWidth="1"/>
    <col min="67" max="72" width="5.59765625" customWidth="1"/>
    <col min="73" max="73" width="59.86328125" customWidth="1"/>
    <col min="74" max="75" width="18.86328125" customWidth="1"/>
    <col min="76" max="77" width="6.3984375" customWidth="1"/>
  </cols>
  <sheetData>
    <row r="1" spans="1:77" ht="15">
      <c r="A1" s="1" t="s">
        <v>0</v>
      </c>
      <c r="B1" s="1" t="s">
        <v>1</v>
      </c>
      <c r="C1" s="1" t="s">
        <v>2</v>
      </c>
      <c r="D1" s="1" t="s">
        <v>3</v>
      </c>
      <c r="E1" s="1" t="s">
        <v>4</v>
      </c>
      <c r="F1" s="1" t="s">
        <v>5</v>
      </c>
      <c r="G1" s="1" t="s">
        <v>6</v>
      </c>
      <c r="H1" s="1" t="s">
        <v>7</v>
      </c>
      <c r="I1" s="2" t="s">
        <v>8</v>
      </c>
      <c r="J1" s="1" t="s">
        <v>9</v>
      </c>
      <c r="K1" s="1" t="s">
        <v>10</v>
      </c>
      <c r="L1" s="1" t="s">
        <v>11</v>
      </c>
      <c r="M1" s="1" t="s">
        <v>12</v>
      </c>
      <c r="N1" s="3"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4" t="s">
        <v>54</v>
      </c>
      <c r="BD1" s="4" t="s">
        <v>55</v>
      </c>
      <c r="BE1" s="4"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2490</v>
      </c>
      <c r="BV1" s="1"/>
      <c r="BW1" s="1" t="s">
        <v>72</v>
      </c>
      <c r="BX1" s="1" t="s">
        <v>72</v>
      </c>
      <c r="BY1" s="1"/>
    </row>
    <row r="2" spans="1:77" ht="16.5" customHeight="1">
      <c r="A2" s="1">
        <v>1</v>
      </c>
      <c r="B2" s="1" t="s">
        <v>73</v>
      </c>
      <c r="C2" s="1" t="s">
        <v>74</v>
      </c>
      <c r="D2" s="1"/>
      <c r="E2" s="1" t="s">
        <v>75</v>
      </c>
      <c r="F2" s="1" t="s">
        <v>76</v>
      </c>
      <c r="G2" s="1" t="s">
        <v>77</v>
      </c>
      <c r="H2" s="4" t="str">
        <f>IF(COUNTIF(口上デイリーリスト!$B$2:$B1000, C2) &gt; 0, "あり", IF(COUNTIF(口上デイリーリスト!$G$2:$G1000, "*"&amp;C2&amp;"*") &gt; 0, "なし(登場)", "なし"))</f>
        <v>あり</v>
      </c>
      <c r="I2" s="5" t="str">
        <f>IF(COUNTIF(固有スキル表!$C$2:$C1000, C2) &gt; 0, "あり", "なし")</f>
        <v>あり</v>
      </c>
      <c r="J2" s="1">
        <v>2400</v>
      </c>
      <c r="K2" s="1">
        <v>1400</v>
      </c>
      <c r="L2" s="1">
        <v>2500</v>
      </c>
      <c r="M2" s="1" t="s">
        <v>78</v>
      </c>
      <c r="N2" s="6" t="s">
        <v>79</v>
      </c>
      <c r="O2" s="1" t="s">
        <v>80</v>
      </c>
      <c r="P2" s="1" t="s">
        <v>81</v>
      </c>
      <c r="Q2" s="1" t="s">
        <v>82</v>
      </c>
      <c r="R2" s="1" t="s">
        <v>83</v>
      </c>
      <c r="S2" s="1" t="s">
        <v>84</v>
      </c>
      <c r="T2" s="1" t="s">
        <v>85</v>
      </c>
      <c r="U2" s="1" t="s">
        <v>86</v>
      </c>
      <c r="V2" s="1" t="s">
        <v>87</v>
      </c>
      <c r="W2" s="1" t="s">
        <v>2489</v>
      </c>
      <c r="X2" s="1" t="s">
        <v>120</v>
      </c>
      <c r="Y2" s="1">
        <v>81</v>
      </c>
      <c r="Z2" s="1">
        <v>65</v>
      </c>
      <c r="AA2" s="1">
        <v>50</v>
      </c>
      <c r="AB2" s="1">
        <v>61</v>
      </c>
      <c r="AC2" s="1">
        <f t="shared" ref="AC2:AC145" si="0">SUM(Y2:AB2)</f>
        <v>257</v>
      </c>
      <c r="AD2" s="1">
        <v>25</v>
      </c>
      <c r="AE2" s="1">
        <v>34</v>
      </c>
      <c r="AF2" s="7"/>
      <c r="AG2" s="7">
        <f t="shared" ref="AG2:AG171" si="1">SUM(Y2:AB2) + SUM(AD2:AF2)</f>
        <v>316</v>
      </c>
      <c r="AH2" s="7">
        <v>50</v>
      </c>
      <c r="AI2" s="7">
        <v>3</v>
      </c>
      <c r="AJ2" s="7"/>
      <c r="AK2" s="7"/>
      <c r="AL2" s="7">
        <v>2</v>
      </c>
      <c r="AM2" s="7">
        <v>1</v>
      </c>
      <c r="AN2" s="7">
        <v>2</v>
      </c>
      <c r="AO2" s="7">
        <v>1</v>
      </c>
      <c r="AP2" s="7">
        <v>1</v>
      </c>
      <c r="AQ2" s="7">
        <v>1</v>
      </c>
      <c r="AR2" s="7"/>
      <c r="AS2" s="7"/>
      <c r="AT2" s="7"/>
      <c r="AU2" s="7">
        <v>1</v>
      </c>
      <c r="AV2" s="7"/>
      <c r="AW2" s="7"/>
      <c r="AX2" s="7"/>
      <c r="AY2" s="7"/>
      <c r="AZ2" s="7"/>
      <c r="BA2" s="7"/>
      <c r="BB2" s="7"/>
      <c r="BC2" s="7">
        <v>2</v>
      </c>
      <c r="BD2" s="7">
        <v>1</v>
      </c>
      <c r="BE2" s="7"/>
      <c r="BF2" s="7">
        <v>3</v>
      </c>
      <c r="BG2" s="1" t="s">
        <v>88</v>
      </c>
      <c r="BH2" s="1"/>
      <c r="BI2" s="1"/>
      <c r="BJ2" s="1"/>
      <c r="BK2" s="1"/>
      <c r="BL2" s="1"/>
      <c r="BM2" s="1"/>
      <c r="BN2" s="1"/>
      <c r="BO2" s="1"/>
      <c r="BP2" s="1"/>
      <c r="BQ2" s="1"/>
      <c r="BR2" s="1"/>
      <c r="BS2" s="1"/>
      <c r="BT2" s="1"/>
      <c r="BU2" s="1" t="s">
        <v>89</v>
      </c>
      <c r="BV2" s="1"/>
      <c r="BW2" s="1"/>
      <c r="BX2" s="1"/>
      <c r="BY2" s="1"/>
    </row>
    <row r="3" spans="1:77" ht="15">
      <c r="A3" s="1">
        <v>2</v>
      </c>
      <c r="B3" s="1" t="s">
        <v>90</v>
      </c>
      <c r="C3" s="1" t="s">
        <v>91</v>
      </c>
      <c r="D3" s="1"/>
      <c r="E3" s="1" t="s">
        <v>92</v>
      </c>
      <c r="F3" s="1" t="s">
        <v>93</v>
      </c>
      <c r="G3" s="1" t="s">
        <v>77</v>
      </c>
      <c r="H3" s="4" t="str">
        <f>IF(COUNTIF(口上デイリーリスト!$B$2:$B1000, C3) &gt; 0, "あり", IF(COUNTIF(口上デイリーリスト!$G$2:$G1000, "*"&amp;C3&amp;"*") &gt; 0, "なし(登場)", "なし"))</f>
        <v>あり</v>
      </c>
      <c r="I3" s="5" t="str">
        <f>IF(COUNTIF(固有スキル表!$C$2:$C1000, C3) &gt; 0, "あり", "なし")</f>
        <v>あり</v>
      </c>
      <c r="J3" s="1">
        <v>2400</v>
      </c>
      <c r="K3" s="1">
        <v>1400</v>
      </c>
      <c r="L3" s="1">
        <v>2500</v>
      </c>
      <c r="M3" s="1" t="s">
        <v>78</v>
      </c>
      <c r="N3" s="8" t="s">
        <v>94</v>
      </c>
      <c r="O3" s="1" t="s">
        <v>80</v>
      </c>
      <c r="P3" s="1" t="s">
        <v>95</v>
      </c>
      <c r="Q3" s="1" t="s">
        <v>83</v>
      </c>
      <c r="R3" s="1" t="s">
        <v>83</v>
      </c>
      <c r="S3" s="1" t="s">
        <v>114</v>
      </c>
      <c r="T3" s="1" t="s">
        <v>84</v>
      </c>
      <c r="U3" s="1" t="s">
        <v>96</v>
      </c>
      <c r="V3" s="1" t="s">
        <v>97</v>
      </c>
      <c r="W3" s="1" t="s">
        <v>2489</v>
      </c>
      <c r="X3" s="1" t="s">
        <v>120</v>
      </c>
      <c r="Y3" s="1">
        <v>76</v>
      </c>
      <c r="Z3" s="1">
        <v>54</v>
      </c>
      <c r="AA3" s="1">
        <v>63</v>
      </c>
      <c r="AB3" s="1">
        <v>51</v>
      </c>
      <c r="AC3" s="1">
        <f t="shared" si="0"/>
        <v>244</v>
      </c>
      <c r="AD3" s="1">
        <v>17</v>
      </c>
      <c r="AE3" s="1">
        <v>36</v>
      </c>
      <c r="AF3" s="7"/>
      <c r="AG3" s="7">
        <f t="shared" si="1"/>
        <v>297</v>
      </c>
      <c r="AH3" s="7">
        <v>62</v>
      </c>
      <c r="AI3" s="7">
        <v>2</v>
      </c>
      <c r="AJ3" s="7">
        <v>1</v>
      </c>
      <c r="AK3" s="7"/>
      <c r="AL3" s="7"/>
      <c r="AM3" s="7">
        <v>2</v>
      </c>
      <c r="AN3" s="7">
        <v>1</v>
      </c>
      <c r="AO3" s="7">
        <v>2</v>
      </c>
      <c r="AP3" s="7">
        <v>1</v>
      </c>
      <c r="AQ3" s="7"/>
      <c r="AR3" s="7"/>
      <c r="AS3" s="7">
        <v>1</v>
      </c>
      <c r="AT3" s="7"/>
      <c r="AU3" s="7">
        <v>1</v>
      </c>
      <c r="AV3" s="7">
        <v>1</v>
      </c>
      <c r="AW3" s="7"/>
      <c r="AX3" s="7"/>
      <c r="AY3" s="7"/>
      <c r="AZ3" s="7"/>
      <c r="BA3" s="7"/>
      <c r="BB3" s="7"/>
      <c r="BC3" s="7"/>
      <c r="BD3" s="7">
        <v>1</v>
      </c>
      <c r="BE3" s="7"/>
      <c r="BF3" s="7">
        <v>2</v>
      </c>
      <c r="BG3" s="1" t="s">
        <v>98</v>
      </c>
      <c r="BH3" s="1"/>
      <c r="BI3" s="1"/>
      <c r="BJ3" s="1"/>
      <c r="BK3" s="1"/>
      <c r="BL3" s="1"/>
      <c r="BM3" s="1"/>
      <c r="BN3" s="1"/>
      <c r="BO3" s="1"/>
      <c r="BP3" s="1"/>
      <c r="BQ3" s="1"/>
      <c r="BR3" s="1"/>
      <c r="BS3" s="1"/>
      <c r="BT3" s="1"/>
      <c r="BU3" s="1" t="s">
        <v>99</v>
      </c>
      <c r="BV3" s="1"/>
      <c r="BW3" s="1"/>
      <c r="BX3" s="1"/>
      <c r="BY3" s="1"/>
    </row>
    <row r="4" spans="1:77" ht="15">
      <c r="A4" s="1">
        <v>3</v>
      </c>
      <c r="B4" s="1" t="s">
        <v>100</v>
      </c>
      <c r="C4" s="1" t="s">
        <v>100</v>
      </c>
      <c r="D4" s="1"/>
      <c r="E4" s="1" t="s">
        <v>100</v>
      </c>
      <c r="F4" s="1" t="s">
        <v>100</v>
      </c>
      <c r="G4" s="1" t="s">
        <v>101</v>
      </c>
      <c r="H4" s="4" t="str">
        <f>IF(COUNTIF(口上デイリーリスト!$B$2:$B1000, C4) &gt; 0, "あり", IF(COUNTIF(口上デイリーリスト!$G$2:$G1000, "*"&amp;C4&amp;"*") &gt; 0, "なし(登場)", "なし"))</f>
        <v>あり</v>
      </c>
      <c r="I4" s="5" t="str">
        <f>IF(COUNTIF(固有スキル表!$C$2:$C1000, C4) &gt; 0, "あり", "なし")</f>
        <v>あり</v>
      </c>
      <c r="J4" s="1">
        <v>2500</v>
      </c>
      <c r="K4" s="1">
        <v>1300</v>
      </c>
      <c r="L4" s="1">
        <v>2200</v>
      </c>
      <c r="M4" s="1" t="s">
        <v>102</v>
      </c>
      <c r="N4" s="8" t="s">
        <v>94</v>
      </c>
      <c r="O4" s="1" t="s">
        <v>103</v>
      </c>
      <c r="P4" s="1" t="s">
        <v>104</v>
      </c>
      <c r="Q4" s="1" t="s">
        <v>82</v>
      </c>
      <c r="R4" s="1" t="s">
        <v>83</v>
      </c>
      <c r="S4" s="1" t="s">
        <v>105</v>
      </c>
      <c r="T4" s="1" t="s">
        <v>84</v>
      </c>
      <c r="U4" s="1" t="s">
        <v>96</v>
      </c>
      <c r="V4" s="1" t="s">
        <v>87</v>
      </c>
      <c r="W4" s="1" t="s">
        <v>2489</v>
      </c>
      <c r="X4" s="1" t="s">
        <v>120</v>
      </c>
      <c r="Y4" s="1">
        <v>35</v>
      </c>
      <c r="Z4" s="1">
        <v>30</v>
      </c>
      <c r="AA4" s="1">
        <v>14</v>
      </c>
      <c r="AB4" s="1">
        <v>18</v>
      </c>
      <c r="AC4" s="1">
        <f t="shared" si="0"/>
        <v>97</v>
      </c>
      <c r="AD4" s="1">
        <v>18</v>
      </c>
      <c r="AE4" s="1">
        <v>8</v>
      </c>
      <c r="AF4" s="7"/>
      <c r="AG4" s="7">
        <f t="shared" si="1"/>
        <v>123</v>
      </c>
      <c r="AH4" s="7">
        <v>39</v>
      </c>
      <c r="AI4" s="7">
        <v>2</v>
      </c>
      <c r="AJ4" s="7">
        <v>1</v>
      </c>
      <c r="AK4" s="7"/>
      <c r="AL4" s="7">
        <v>1</v>
      </c>
      <c r="AM4" s="7">
        <v>1</v>
      </c>
      <c r="AN4" s="7">
        <v>1</v>
      </c>
      <c r="AO4" s="7">
        <v>2</v>
      </c>
      <c r="AP4" s="7">
        <v>1</v>
      </c>
      <c r="AQ4" s="7"/>
      <c r="AR4" s="7"/>
      <c r="AS4" s="7"/>
      <c r="AT4" s="7"/>
      <c r="AU4" s="7">
        <v>2</v>
      </c>
      <c r="AV4" s="7"/>
      <c r="AW4" s="7"/>
      <c r="AX4" s="7"/>
      <c r="AY4" s="7"/>
      <c r="AZ4" s="7"/>
      <c r="BA4" s="7"/>
      <c r="BB4" s="7"/>
      <c r="BC4" s="7"/>
      <c r="BD4" s="7">
        <v>2</v>
      </c>
      <c r="BE4" s="7"/>
      <c r="BF4" s="7">
        <v>2</v>
      </c>
      <c r="BG4" s="1" t="s">
        <v>106</v>
      </c>
      <c r="BH4" s="1"/>
      <c r="BI4" s="1"/>
      <c r="BJ4" s="1"/>
      <c r="BK4" s="1"/>
      <c r="BL4" s="1"/>
      <c r="BM4" s="1"/>
      <c r="BN4" s="1"/>
      <c r="BO4" s="1"/>
      <c r="BP4" s="1"/>
      <c r="BQ4" s="1"/>
      <c r="BR4" s="1"/>
      <c r="BS4" s="1"/>
      <c r="BT4" s="1"/>
      <c r="BU4" s="1" t="s">
        <v>107</v>
      </c>
      <c r="BV4" s="9"/>
      <c r="BW4" s="9"/>
      <c r="BX4" s="9"/>
      <c r="BY4" s="9"/>
    </row>
    <row r="5" spans="1:77" ht="15">
      <c r="A5" s="1">
        <v>4</v>
      </c>
      <c r="B5" s="1" t="s">
        <v>108</v>
      </c>
      <c r="C5" s="1" t="s">
        <v>108</v>
      </c>
      <c r="D5" s="1"/>
      <c r="E5" s="1" t="s">
        <v>109</v>
      </c>
      <c r="F5" s="1" t="s">
        <v>109</v>
      </c>
      <c r="G5" s="1" t="s">
        <v>110</v>
      </c>
      <c r="H5" s="4" t="str">
        <f>IF(COUNTIF(口上デイリーリスト!$B$2:$B1000, C5) &gt; 0, "あり", IF(COUNTIF(口上デイリーリスト!$G$2:$G1000, "*"&amp;C5&amp;"*") &gt; 0, "なし(登場)", "なし"))</f>
        <v>あり</v>
      </c>
      <c r="I5" s="5" t="str">
        <f>IF(COUNTIF(固有スキル表!$C$2:$C1000, C5) &gt; 0, "あり", "なし")</f>
        <v>あり</v>
      </c>
      <c r="J5" s="1">
        <v>2300</v>
      </c>
      <c r="K5" s="1">
        <v>1200</v>
      </c>
      <c r="L5" s="1">
        <v>1900</v>
      </c>
      <c r="M5" s="1" t="s">
        <v>111</v>
      </c>
      <c r="N5" s="10" t="s">
        <v>112</v>
      </c>
      <c r="O5" s="1" t="s">
        <v>80</v>
      </c>
      <c r="P5" s="1" t="s">
        <v>95</v>
      </c>
      <c r="Q5" s="1" t="s">
        <v>113</v>
      </c>
      <c r="R5" s="1" t="s">
        <v>113</v>
      </c>
      <c r="S5" s="1" t="s">
        <v>105</v>
      </c>
      <c r="T5" s="1" t="s">
        <v>84</v>
      </c>
      <c r="U5" s="1" t="s">
        <v>86</v>
      </c>
      <c r="V5" s="1" t="s">
        <v>87</v>
      </c>
      <c r="W5" s="1" t="s">
        <v>2489</v>
      </c>
      <c r="X5" s="1" t="s">
        <v>120</v>
      </c>
      <c r="Y5" s="1">
        <v>13</v>
      </c>
      <c r="Z5" s="1">
        <v>52</v>
      </c>
      <c r="AA5" s="1">
        <v>59</v>
      </c>
      <c r="AB5" s="1">
        <v>58</v>
      </c>
      <c r="AC5" s="1">
        <f t="shared" si="0"/>
        <v>182</v>
      </c>
      <c r="AD5" s="1">
        <v>28</v>
      </c>
      <c r="AE5" s="1">
        <v>18</v>
      </c>
      <c r="AF5" s="7"/>
      <c r="AG5" s="7">
        <f t="shared" si="1"/>
        <v>228</v>
      </c>
      <c r="AH5" s="7">
        <v>17</v>
      </c>
      <c r="AI5" s="7">
        <v>1</v>
      </c>
      <c r="AJ5" s="7">
        <v>2</v>
      </c>
      <c r="AK5" s="7"/>
      <c r="AL5" s="7"/>
      <c r="AM5" s="7">
        <v>1</v>
      </c>
      <c r="AN5" s="7">
        <v>2</v>
      </c>
      <c r="AO5" s="7"/>
      <c r="AP5" s="7">
        <v>1</v>
      </c>
      <c r="AQ5" s="7">
        <v>2</v>
      </c>
      <c r="AR5" s="7"/>
      <c r="AS5" s="7">
        <v>3</v>
      </c>
      <c r="AT5" s="7"/>
      <c r="AU5" s="7"/>
      <c r="AV5" s="7">
        <v>1</v>
      </c>
      <c r="AW5" s="7"/>
      <c r="AX5" s="7"/>
      <c r="AY5" s="7"/>
      <c r="AZ5" s="7"/>
      <c r="BA5" s="7"/>
      <c r="BB5" s="7"/>
      <c r="BC5" s="7"/>
      <c r="BD5" s="7"/>
      <c r="BE5" s="7"/>
      <c r="BF5" s="7">
        <v>1</v>
      </c>
      <c r="BG5" s="1" t="s">
        <v>115</v>
      </c>
      <c r="BH5" s="1">
        <v>1</v>
      </c>
      <c r="BI5" s="1"/>
      <c r="BJ5" s="1"/>
      <c r="BK5" s="1"/>
      <c r="BL5" s="1"/>
      <c r="BM5" s="1"/>
      <c r="BN5" s="1"/>
      <c r="BO5" s="1"/>
      <c r="BP5" s="1"/>
      <c r="BQ5" s="1"/>
      <c r="BR5" s="1"/>
      <c r="BS5" s="1"/>
      <c r="BT5" s="1"/>
      <c r="BU5" s="1" t="s">
        <v>116</v>
      </c>
      <c r="BV5" s="9"/>
      <c r="BW5" s="9"/>
      <c r="BX5" s="9"/>
      <c r="BY5" s="9"/>
    </row>
    <row r="6" spans="1:77" ht="15">
      <c r="A6" s="1">
        <v>5</v>
      </c>
      <c r="B6" s="1" t="s">
        <v>117</v>
      </c>
      <c r="C6" s="1" t="s">
        <v>117</v>
      </c>
      <c r="D6" s="1"/>
      <c r="E6" s="1" t="s">
        <v>117</v>
      </c>
      <c r="F6" s="1" t="s">
        <v>117</v>
      </c>
      <c r="G6" s="1" t="s">
        <v>110</v>
      </c>
      <c r="H6" s="4" t="str">
        <f>IF(COUNTIF(口上デイリーリスト!$B$2:$B1000, C6) &gt; 0, "あり", IF(COUNTIF(口上デイリーリスト!$G$2:$G1000, "*"&amp;C6&amp;"*") &gt; 0, "なし(登場)", "なし"))</f>
        <v>あり</v>
      </c>
      <c r="I6" s="5" t="str">
        <f>IF(COUNTIF(固有スキル表!$C$2:$C1000, C6) &gt; 0, "あり", "なし")</f>
        <v>あり</v>
      </c>
      <c r="J6" s="1">
        <v>2500</v>
      </c>
      <c r="K6" s="1">
        <v>1400</v>
      </c>
      <c r="L6" s="1">
        <v>2900</v>
      </c>
      <c r="M6" s="1" t="s">
        <v>78</v>
      </c>
      <c r="N6" s="11" t="s">
        <v>118</v>
      </c>
      <c r="O6" s="1" t="s">
        <v>119</v>
      </c>
      <c r="P6" s="1" t="s">
        <v>104</v>
      </c>
      <c r="Q6" s="1" t="s">
        <v>113</v>
      </c>
      <c r="R6" s="1" t="s">
        <v>113</v>
      </c>
      <c r="S6" s="1" t="s">
        <v>105</v>
      </c>
      <c r="T6" s="1" t="s">
        <v>84</v>
      </c>
      <c r="U6" s="1" t="s">
        <v>96</v>
      </c>
      <c r="V6" s="1" t="s">
        <v>87</v>
      </c>
      <c r="W6" s="1" t="s">
        <v>2489</v>
      </c>
      <c r="X6" s="1" t="s">
        <v>120</v>
      </c>
      <c r="Y6" s="1">
        <v>59</v>
      </c>
      <c r="Z6" s="1">
        <v>22</v>
      </c>
      <c r="AA6" s="1">
        <v>9</v>
      </c>
      <c r="AB6" s="1">
        <v>25</v>
      </c>
      <c r="AC6" s="1">
        <f t="shared" si="0"/>
        <v>115</v>
      </c>
      <c r="AD6" s="1">
        <v>12</v>
      </c>
      <c r="AE6" s="1">
        <v>11</v>
      </c>
      <c r="AF6" s="7"/>
      <c r="AG6" s="7">
        <f t="shared" si="1"/>
        <v>138</v>
      </c>
      <c r="AH6" s="7">
        <v>74</v>
      </c>
      <c r="AI6" s="7">
        <v>0</v>
      </c>
      <c r="AJ6" s="7">
        <v>1</v>
      </c>
      <c r="AK6" s="7"/>
      <c r="AL6" s="7"/>
      <c r="AM6" s="7">
        <v>1</v>
      </c>
      <c r="AN6" s="7">
        <v>1</v>
      </c>
      <c r="AO6" s="7"/>
      <c r="AP6" s="7"/>
      <c r="AQ6" s="7"/>
      <c r="AR6" s="7"/>
      <c r="AS6" s="7">
        <v>1</v>
      </c>
      <c r="AT6" s="7"/>
      <c r="AU6" s="7"/>
      <c r="AV6" s="7">
        <v>1</v>
      </c>
      <c r="AW6" s="7"/>
      <c r="AX6" s="7"/>
      <c r="AY6" s="7"/>
      <c r="AZ6" s="7"/>
      <c r="BA6" s="7"/>
      <c r="BB6" s="7"/>
      <c r="BC6" s="7"/>
      <c r="BD6" s="7"/>
      <c r="BE6" s="7"/>
      <c r="BF6" s="7">
        <v>1</v>
      </c>
      <c r="BG6" s="1" t="s">
        <v>121</v>
      </c>
      <c r="BH6" s="1"/>
      <c r="BI6" s="1"/>
      <c r="BJ6" s="1"/>
      <c r="BK6" s="1"/>
      <c r="BL6" s="1"/>
      <c r="BM6" s="1"/>
      <c r="BN6" s="1"/>
      <c r="BO6" s="1"/>
      <c r="BP6" s="1"/>
      <c r="BQ6" s="1"/>
      <c r="BR6" s="1"/>
      <c r="BS6" s="1"/>
      <c r="BT6" s="1"/>
      <c r="BU6" s="1" t="s">
        <v>122</v>
      </c>
      <c r="BV6" s="1"/>
      <c r="BW6" s="1"/>
      <c r="BX6" s="1"/>
      <c r="BY6" s="1"/>
    </row>
    <row r="7" spans="1:77" ht="15">
      <c r="A7" s="1">
        <v>6</v>
      </c>
      <c r="B7" s="1" t="s">
        <v>123</v>
      </c>
      <c r="C7" s="1" t="s">
        <v>124</v>
      </c>
      <c r="D7" s="1"/>
      <c r="E7" s="1" t="s">
        <v>125</v>
      </c>
      <c r="F7" s="1" t="s">
        <v>126</v>
      </c>
      <c r="G7" s="1" t="s">
        <v>101</v>
      </c>
      <c r="H7" s="4" t="str">
        <f>IF(COUNTIF(口上デイリーリスト!$B$2:$B1000, C7) &gt; 0, "あり", IF(COUNTIF(口上デイリーリスト!$G$2:$G1000, "*"&amp;C7&amp;"*") &gt; 0, "なし(登場)", "なし"))</f>
        <v>あり</v>
      </c>
      <c r="I7" s="5" t="str">
        <f>IF(COUNTIF(固有スキル表!$C$2:$C1000, C7) &gt; 0, "あり", "なし")</f>
        <v>あり</v>
      </c>
      <c r="J7" s="1">
        <v>3000</v>
      </c>
      <c r="K7" s="1">
        <v>1500</v>
      </c>
      <c r="L7" s="1">
        <v>2600</v>
      </c>
      <c r="M7" s="1" t="s">
        <v>102</v>
      </c>
      <c r="N7" s="12" t="s">
        <v>127</v>
      </c>
      <c r="O7" s="1" t="s">
        <v>80</v>
      </c>
      <c r="P7" s="1" t="s">
        <v>128</v>
      </c>
      <c r="Q7" s="1" t="s">
        <v>84</v>
      </c>
      <c r="R7" s="1" t="s">
        <v>82</v>
      </c>
      <c r="S7" s="1" t="s">
        <v>129</v>
      </c>
      <c r="T7" s="1" t="s">
        <v>130</v>
      </c>
      <c r="U7" s="1" t="s">
        <v>131</v>
      </c>
      <c r="V7" s="1" t="s">
        <v>132</v>
      </c>
      <c r="W7" s="1" t="s">
        <v>2489</v>
      </c>
      <c r="X7" s="1" t="s">
        <v>120</v>
      </c>
      <c r="Y7" s="1">
        <v>65</v>
      </c>
      <c r="Z7" s="1">
        <v>87</v>
      </c>
      <c r="AA7" s="1">
        <v>51</v>
      </c>
      <c r="AB7" s="1">
        <v>47</v>
      </c>
      <c r="AC7" s="1">
        <f t="shared" si="0"/>
        <v>250</v>
      </c>
      <c r="AD7" s="1">
        <v>25</v>
      </c>
      <c r="AE7" s="1">
        <v>60</v>
      </c>
      <c r="AF7" s="7"/>
      <c r="AG7" s="7">
        <f t="shared" si="1"/>
        <v>335</v>
      </c>
      <c r="AH7" s="7">
        <v>32</v>
      </c>
      <c r="AI7" s="7">
        <v>3</v>
      </c>
      <c r="AJ7" s="7"/>
      <c r="AK7" s="7">
        <v>2</v>
      </c>
      <c r="AL7" s="7"/>
      <c r="AM7" s="7">
        <v>2</v>
      </c>
      <c r="AN7" s="7"/>
      <c r="AO7" s="7">
        <v>2</v>
      </c>
      <c r="AP7" s="7"/>
      <c r="AQ7" s="7">
        <v>2</v>
      </c>
      <c r="AR7" s="7">
        <v>2</v>
      </c>
      <c r="AS7" s="7">
        <v>1</v>
      </c>
      <c r="AT7" s="7"/>
      <c r="AU7" s="7">
        <v>1</v>
      </c>
      <c r="AV7" s="7"/>
      <c r="AW7" s="7"/>
      <c r="AX7" s="7"/>
      <c r="AY7" s="7"/>
      <c r="AZ7" s="7"/>
      <c r="BA7" s="7"/>
      <c r="BB7" s="7"/>
      <c r="BC7" s="7"/>
      <c r="BD7" s="7"/>
      <c r="BE7" s="7"/>
      <c r="BF7" s="7">
        <v>4</v>
      </c>
      <c r="BG7" s="1" t="s">
        <v>2491</v>
      </c>
      <c r="BH7" s="1">
        <v>5</v>
      </c>
      <c r="BI7" s="1"/>
      <c r="BJ7" s="1"/>
      <c r="BK7" s="1"/>
      <c r="BL7" s="1"/>
      <c r="BM7" s="1">
        <v>3</v>
      </c>
      <c r="BN7" s="1"/>
      <c r="BO7" s="1">
        <v>1</v>
      </c>
      <c r="BP7" s="1"/>
      <c r="BQ7" s="1"/>
      <c r="BR7" s="1"/>
      <c r="BS7" s="1"/>
      <c r="BT7" s="1"/>
      <c r="BU7" s="1" t="s">
        <v>133</v>
      </c>
      <c r="BV7" s="1"/>
      <c r="BW7" s="1"/>
      <c r="BX7" s="1"/>
      <c r="BY7" s="1"/>
    </row>
    <row r="8" spans="1:77" ht="15">
      <c r="A8" s="1">
        <v>7</v>
      </c>
      <c r="B8" s="1" t="s">
        <v>134</v>
      </c>
      <c r="C8" s="1" t="s">
        <v>134</v>
      </c>
      <c r="D8" s="1"/>
      <c r="E8" s="1" t="s">
        <v>135</v>
      </c>
      <c r="F8" s="1" t="s">
        <v>135</v>
      </c>
      <c r="G8" s="1" t="s">
        <v>136</v>
      </c>
      <c r="H8" s="4" t="str">
        <f>IF(COUNTIF(口上デイリーリスト!$B$2:$B1000, C8) &gt; 0, "あり", IF(COUNTIF(口上デイリーリスト!$G$2:$G1000, "*"&amp;C8&amp;"*") &gt; 0, "なし(登場)", "なし"))</f>
        <v>あり</v>
      </c>
      <c r="I8" s="5" t="str">
        <f>IF(COUNTIF(固有スキル表!$C$2:$C1000, C8) &gt; 0, "あり", "なし")</f>
        <v>あり</v>
      </c>
      <c r="J8" s="1">
        <v>2500</v>
      </c>
      <c r="K8" s="1">
        <v>1300</v>
      </c>
      <c r="L8" s="1">
        <v>2400</v>
      </c>
      <c r="M8" s="1" t="s">
        <v>137</v>
      </c>
      <c r="N8" s="13" t="s">
        <v>138</v>
      </c>
      <c r="O8" s="1" t="s">
        <v>80</v>
      </c>
      <c r="P8" s="1" t="s">
        <v>128</v>
      </c>
      <c r="Q8" s="1" t="s">
        <v>139</v>
      </c>
      <c r="R8" s="1" t="s">
        <v>139</v>
      </c>
      <c r="S8" s="1" t="s">
        <v>84</v>
      </c>
      <c r="T8" s="1" t="s">
        <v>84</v>
      </c>
      <c r="U8" s="1" t="s">
        <v>140</v>
      </c>
      <c r="V8" s="1" t="s">
        <v>132</v>
      </c>
      <c r="W8" s="1" t="s">
        <v>2489</v>
      </c>
      <c r="X8" s="1" t="s">
        <v>120</v>
      </c>
      <c r="Y8" s="1">
        <v>15</v>
      </c>
      <c r="Z8" s="1">
        <v>26</v>
      </c>
      <c r="AA8" s="1">
        <v>71</v>
      </c>
      <c r="AB8" s="1">
        <v>64</v>
      </c>
      <c r="AC8" s="1">
        <f t="shared" si="0"/>
        <v>176</v>
      </c>
      <c r="AD8" s="1">
        <v>33</v>
      </c>
      <c r="AE8" s="1">
        <v>24</v>
      </c>
      <c r="AF8" s="7">
        <v>15</v>
      </c>
      <c r="AG8" s="7">
        <f t="shared" si="1"/>
        <v>248</v>
      </c>
      <c r="AH8" s="7">
        <v>61</v>
      </c>
      <c r="AI8" s="7">
        <v>4</v>
      </c>
      <c r="AJ8" s="7">
        <v>4</v>
      </c>
      <c r="AK8" s="7">
        <v>5</v>
      </c>
      <c r="AL8" s="7">
        <v>3</v>
      </c>
      <c r="AM8" s="7">
        <v>4</v>
      </c>
      <c r="AN8" s="7">
        <v>4</v>
      </c>
      <c r="AO8" s="7">
        <v>5</v>
      </c>
      <c r="AP8" s="7">
        <v>6</v>
      </c>
      <c r="AQ8" s="7">
        <v>4</v>
      </c>
      <c r="AR8" s="7">
        <v>4</v>
      </c>
      <c r="AS8" s="7"/>
      <c r="AT8" s="7"/>
      <c r="AU8" s="7">
        <v>1</v>
      </c>
      <c r="AV8" s="7">
        <v>2</v>
      </c>
      <c r="AW8" s="7">
        <v>4</v>
      </c>
      <c r="AX8" s="7"/>
      <c r="AY8" s="7"/>
      <c r="AZ8" s="7"/>
      <c r="BA8" s="7"/>
      <c r="BB8" s="7"/>
      <c r="BC8" s="7">
        <v>1</v>
      </c>
      <c r="BD8" s="7">
        <v>1</v>
      </c>
      <c r="BE8" s="7"/>
      <c r="BF8" s="7">
        <v>3</v>
      </c>
      <c r="BG8" s="1" t="s">
        <v>2492</v>
      </c>
      <c r="BH8" s="1"/>
      <c r="BI8" s="1"/>
      <c r="BJ8" s="1"/>
      <c r="BK8" s="1"/>
      <c r="BL8" s="1"/>
      <c r="BM8" s="1">
        <v>15</v>
      </c>
      <c r="BN8" s="1">
        <v>5</v>
      </c>
      <c r="BO8" s="1">
        <v>1</v>
      </c>
      <c r="BP8" s="1">
        <v>15</v>
      </c>
      <c r="BQ8" s="1">
        <v>7</v>
      </c>
      <c r="BR8" s="1">
        <v>4</v>
      </c>
      <c r="BS8" s="1"/>
      <c r="BT8" s="1"/>
      <c r="BU8" s="1" t="s">
        <v>141</v>
      </c>
      <c r="BV8" s="9"/>
      <c r="BW8" s="9"/>
      <c r="BX8" s="9"/>
      <c r="BY8" s="9"/>
    </row>
    <row r="9" spans="1:77" ht="15">
      <c r="A9" s="1">
        <v>8</v>
      </c>
      <c r="B9" s="1" t="s">
        <v>142</v>
      </c>
      <c r="C9" s="1" t="s">
        <v>143</v>
      </c>
      <c r="D9" s="1"/>
      <c r="E9" s="1" t="s">
        <v>142</v>
      </c>
      <c r="F9" s="1" t="s">
        <v>143</v>
      </c>
      <c r="G9" s="1" t="s">
        <v>144</v>
      </c>
      <c r="H9" s="4" t="str">
        <f>IF(COUNTIF(口上デイリーリスト!$B$2:$B1000, C9) &gt; 0, "あり", IF(COUNTIF(口上デイリーリスト!$G$2:$G1000, "*"&amp;C9&amp;"*") &gt; 0, "なし(登場)", "なし"))</f>
        <v>あり</v>
      </c>
      <c r="I9" s="5" t="str">
        <f>IF(COUNTIF(固有スキル表!$C$2:$C1000, C9) &gt; 0, "あり", "なし")</f>
        <v>あり</v>
      </c>
      <c r="J9" s="1">
        <v>2000</v>
      </c>
      <c r="K9" s="1">
        <v>2200</v>
      </c>
      <c r="L9" s="1">
        <v>3100</v>
      </c>
      <c r="M9" s="1" t="s">
        <v>111</v>
      </c>
      <c r="N9" s="14" t="s">
        <v>145</v>
      </c>
      <c r="O9" s="1" t="s">
        <v>146</v>
      </c>
      <c r="P9" s="1" t="s">
        <v>147</v>
      </c>
      <c r="Q9" s="1" t="s">
        <v>82</v>
      </c>
      <c r="R9" s="1" t="s">
        <v>82</v>
      </c>
      <c r="S9" s="1" t="s">
        <v>84</v>
      </c>
      <c r="T9" s="1" t="s">
        <v>85</v>
      </c>
      <c r="U9" s="1" t="s">
        <v>96</v>
      </c>
      <c r="V9" s="1" t="s">
        <v>132</v>
      </c>
      <c r="W9" s="1" t="s">
        <v>2489</v>
      </c>
      <c r="X9" s="1" t="s">
        <v>120</v>
      </c>
      <c r="Y9" s="1">
        <v>9</v>
      </c>
      <c r="Z9" s="1">
        <v>29</v>
      </c>
      <c r="AA9" s="1">
        <v>87</v>
      </c>
      <c r="AB9" s="1">
        <v>75</v>
      </c>
      <c r="AC9" s="1">
        <f t="shared" si="0"/>
        <v>200</v>
      </c>
      <c r="AD9" s="1">
        <v>2</v>
      </c>
      <c r="AE9" s="1">
        <v>3</v>
      </c>
      <c r="AF9" s="7">
        <v>20</v>
      </c>
      <c r="AG9" s="7">
        <f t="shared" si="1"/>
        <v>225</v>
      </c>
      <c r="AH9" s="7">
        <v>59</v>
      </c>
      <c r="AI9" s="7">
        <v>4</v>
      </c>
      <c r="AJ9" s="7"/>
      <c r="AK9" s="7">
        <v>1</v>
      </c>
      <c r="AL9" s="7">
        <v>2</v>
      </c>
      <c r="AM9" s="7"/>
      <c r="AN9" s="7">
        <v>1</v>
      </c>
      <c r="AO9" s="7">
        <v>1</v>
      </c>
      <c r="AP9" s="7">
        <v>2</v>
      </c>
      <c r="AQ9" s="7"/>
      <c r="AR9" s="7">
        <v>1</v>
      </c>
      <c r="AS9" s="7"/>
      <c r="AT9" s="7"/>
      <c r="AU9" s="7"/>
      <c r="AV9" s="7">
        <v>1</v>
      </c>
      <c r="AW9" s="7"/>
      <c r="AX9" s="7"/>
      <c r="AY9" s="7"/>
      <c r="AZ9" s="7"/>
      <c r="BA9" s="7">
        <v>6</v>
      </c>
      <c r="BB9" s="7"/>
      <c r="BC9" s="7">
        <v>1</v>
      </c>
      <c r="BD9" s="7"/>
      <c r="BE9" s="7">
        <v>3</v>
      </c>
      <c r="BF9" s="7">
        <v>3</v>
      </c>
      <c r="BG9" s="1" t="s">
        <v>2493</v>
      </c>
      <c r="BH9" s="1">
        <v>5</v>
      </c>
      <c r="BI9" s="1"/>
      <c r="BJ9" s="1"/>
      <c r="BK9" s="1"/>
      <c r="BL9" s="1"/>
      <c r="BM9" s="1">
        <v>5</v>
      </c>
      <c r="BN9" s="1"/>
      <c r="BO9" s="1">
        <v>2</v>
      </c>
      <c r="BP9" s="1"/>
      <c r="BQ9" s="1"/>
      <c r="BR9" s="1"/>
      <c r="BS9" s="1"/>
      <c r="BT9" s="1"/>
      <c r="BU9" s="1" t="s">
        <v>152</v>
      </c>
      <c r="BV9" s="1"/>
      <c r="BW9" s="1"/>
      <c r="BX9" s="1"/>
      <c r="BY9" s="1"/>
    </row>
    <row r="10" spans="1:77" ht="15">
      <c r="A10" s="1">
        <v>9</v>
      </c>
      <c r="B10" s="1" t="s">
        <v>153</v>
      </c>
      <c r="C10" s="1" t="s">
        <v>154</v>
      </c>
      <c r="D10" s="1"/>
      <c r="E10" s="1" t="s">
        <v>155</v>
      </c>
      <c r="F10" s="1" t="s">
        <v>156</v>
      </c>
      <c r="G10" s="1" t="s">
        <v>77</v>
      </c>
      <c r="H10" s="4" t="str">
        <f>IF(COUNTIF(口上デイリーリスト!$B$2:$B1000, C10) &gt; 0, "あり", IF(COUNTIF(口上デイリーリスト!$G$2:$G1000, "*"&amp;C10&amp;"*") &gt; 0, "なし(登場)", "なし"))</f>
        <v>あり</v>
      </c>
      <c r="I10" s="5" t="str">
        <f>IF(COUNTIF(固有スキル表!$C$2:$C1000, C10) &gt; 0, "あり", "なし")</f>
        <v>あり</v>
      </c>
      <c r="J10" s="1">
        <v>2500</v>
      </c>
      <c r="K10" s="1">
        <v>1500</v>
      </c>
      <c r="L10" s="1">
        <v>2400</v>
      </c>
      <c r="M10" s="1" t="s">
        <v>30</v>
      </c>
      <c r="N10" s="15" t="s">
        <v>157</v>
      </c>
      <c r="O10" s="1" t="s">
        <v>119</v>
      </c>
      <c r="P10" s="1" t="s">
        <v>95</v>
      </c>
      <c r="Q10" s="1" t="s">
        <v>139</v>
      </c>
      <c r="R10" s="1" t="s">
        <v>82</v>
      </c>
      <c r="S10" s="1" t="s">
        <v>84</v>
      </c>
      <c r="T10" s="1" t="s">
        <v>85</v>
      </c>
      <c r="U10" s="1" t="s">
        <v>96</v>
      </c>
      <c r="V10" s="1" t="s">
        <v>97</v>
      </c>
      <c r="W10" s="1" t="s">
        <v>2489</v>
      </c>
      <c r="X10" s="1" t="s">
        <v>120</v>
      </c>
      <c r="Y10" s="1">
        <v>67</v>
      </c>
      <c r="Z10" s="1">
        <v>57</v>
      </c>
      <c r="AA10" s="1">
        <v>52</v>
      </c>
      <c r="AB10" s="1">
        <v>60</v>
      </c>
      <c r="AC10" s="1">
        <f t="shared" si="0"/>
        <v>236</v>
      </c>
      <c r="AD10" s="1">
        <v>33</v>
      </c>
      <c r="AE10" s="1">
        <v>70</v>
      </c>
      <c r="AF10" s="7"/>
      <c r="AG10" s="7">
        <f t="shared" si="1"/>
        <v>339</v>
      </c>
      <c r="AH10" s="7">
        <v>31</v>
      </c>
      <c r="AI10" s="7">
        <v>3</v>
      </c>
      <c r="AJ10" s="7"/>
      <c r="AK10" s="7">
        <v>2</v>
      </c>
      <c r="AL10" s="7"/>
      <c r="AM10" s="7">
        <v>1</v>
      </c>
      <c r="AN10" s="7">
        <v>1</v>
      </c>
      <c r="AO10" s="7"/>
      <c r="AP10" s="7">
        <v>1</v>
      </c>
      <c r="AQ10" s="7">
        <v>3</v>
      </c>
      <c r="AR10" s="7">
        <v>2</v>
      </c>
      <c r="AS10" s="7"/>
      <c r="AT10" s="7"/>
      <c r="AU10" s="7"/>
      <c r="AV10" s="7"/>
      <c r="AW10" s="7">
        <v>1</v>
      </c>
      <c r="AX10" s="7"/>
      <c r="AY10" s="7"/>
      <c r="AZ10" s="7"/>
      <c r="BA10" s="7"/>
      <c r="BB10" s="7"/>
      <c r="BC10" s="7">
        <v>3</v>
      </c>
      <c r="BD10" s="7">
        <v>1</v>
      </c>
      <c r="BE10" s="7"/>
      <c r="BF10" s="7">
        <v>3</v>
      </c>
      <c r="BG10" s="1" t="s">
        <v>2494</v>
      </c>
      <c r="BH10" s="1">
        <v>2</v>
      </c>
      <c r="BI10" s="1"/>
      <c r="BJ10" s="1"/>
      <c r="BK10" s="1"/>
      <c r="BL10" s="1">
        <v>100</v>
      </c>
      <c r="BM10" s="1">
        <v>10</v>
      </c>
      <c r="BN10" s="1">
        <v>20</v>
      </c>
      <c r="BO10" s="1">
        <v>1</v>
      </c>
      <c r="BP10" s="1"/>
      <c r="BQ10" s="1"/>
      <c r="BR10" s="1">
        <v>13</v>
      </c>
      <c r="BS10" s="1"/>
      <c r="BT10" s="1"/>
      <c r="BU10" s="1" t="s">
        <v>158</v>
      </c>
      <c r="BV10" s="1"/>
      <c r="BW10" s="1"/>
      <c r="BX10" s="1"/>
      <c r="BY10" s="1"/>
    </row>
    <row r="11" spans="1:77" ht="15">
      <c r="A11" s="1">
        <v>10</v>
      </c>
      <c r="B11" s="1" t="s">
        <v>159</v>
      </c>
      <c r="C11" s="1" t="s">
        <v>160</v>
      </c>
      <c r="D11" s="1"/>
      <c r="E11" s="1" t="s">
        <v>159</v>
      </c>
      <c r="F11" s="1" t="s">
        <v>160</v>
      </c>
      <c r="G11" s="1" t="s">
        <v>161</v>
      </c>
      <c r="H11" s="4" t="str">
        <f>IF(COUNTIF(口上デイリーリスト!$B$2:$B1000, C11) &gt; 0, "あり", IF(COUNTIF(口上デイリーリスト!$G$2:$G1000, "*"&amp;C11&amp;"*") &gt; 0, "なし(登場)", "なし"))</f>
        <v>あり</v>
      </c>
      <c r="I11" s="5" t="str">
        <f>IF(COUNTIF(固有スキル表!$C$2:$C1000, C11) &gt; 0, "あり", "なし")</f>
        <v>あり</v>
      </c>
      <c r="J11" s="1">
        <v>2700</v>
      </c>
      <c r="K11" s="1">
        <v>1800</v>
      </c>
      <c r="L11" s="1">
        <v>2800</v>
      </c>
      <c r="M11" s="1" t="s">
        <v>2540</v>
      </c>
      <c r="N11" s="16" t="s">
        <v>163</v>
      </c>
      <c r="O11" s="1" t="s">
        <v>119</v>
      </c>
      <c r="P11" s="1" t="s">
        <v>164</v>
      </c>
      <c r="Q11" s="1" t="s">
        <v>113</v>
      </c>
      <c r="R11" s="1" t="s">
        <v>83</v>
      </c>
      <c r="S11" s="1" t="s">
        <v>105</v>
      </c>
      <c r="T11" s="1" t="s">
        <v>84</v>
      </c>
      <c r="U11" s="1" t="s">
        <v>96</v>
      </c>
      <c r="V11" s="1" t="s">
        <v>165</v>
      </c>
      <c r="W11" s="1" t="s">
        <v>2489</v>
      </c>
      <c r="X11" s="1" t="s">
        <v>120</v>
      </c>
      <c r="Y11" s="1">
        <v>86</v>
      </c>
      <c r="Z11" s="1">
        <v>59</v>
      </c>
      <c r="AA11" s="1">
        <v>43</v>
      </c>
      <c r="AB11" s="1">
        <v>68</v>
      </c>
      <c r="AC11" s="1">
        <f t="shared" si="0"/>
        <v>256</v>
      </c>
      <c r="AD11" s="1">
        <v>21</v>
      </c>
      <c r="AE11" s="1">
        <v>11</v>
      </c>
      <c r="AF11" s="7"/>
      <c r="AG11" s="7">
        <f t="shared" si="1"/>
        <v>288</v>
      </c>
      <c r="AH11" s="7">
        <v>65</v>
      </c>
      <c r="AI11" s="7">
        <v>2</v>
      </c>
      <c r="AJ11" s="7">
        <v>1</v>
      </c>
      <c r="AK11" s="7"/>
      <c r="AL11" s="7">
        <v>2</v>
      </c>
      <c r="AM11" s="7"/>
      <c r="AN11" s="7">
        <v>1</v>
      </c>
      <c r="AO11" s="7">
        <v>2</v>
      </c>
      <c r="AP11" s="7">
        <v>1</v>
      </c>
      <c r="AQ11" s="7"/>
      <c r="AR11" s="7"/>
      <c r="AS11" s="7"/>
      <c r="AT11" s="7"/>
      <c r="AU11" s="7"/>
      <c r="AV11" s="7"/>
      <c r="AW11" s="7"/>
      <c r="AX11" s="7"/>
      <c r="AY11" s="7"/>
      <c r="AZ11" s="7"/>
      <c r="BA11" s="7"/>
      <c r="BB11" s="7"/>
      <c r="BC11" s="7"/>
      <c r="BD11" s="7">
        <v>2</v>
      </c>
      <c r="BE11" s="7"/>
      <c r="BF11" s="7">
        <v>3</v>
      </c>
      <c r="BG11" s="1" t="s">
        <v>166</v>
      </c>
      <c r="BH11" s="1"/>
      <c r="BI11" s="1"/>
      <c r="BJ11" s="1"/>
      <c r="BK11" s="1"/>
      <c r="BL11" s="1"/>
      <c r="BM11" s="1"/>
      <c r="BN11" s="1"/>
      <c r="BO11" s="1"/>
      <c r="BP11" s="1"/>
      <c r="BQ11" s="1"/>
      <c r="BR11" s="1"/>
      <c r="BS11" s="1"/>
      <c r="BT11" s="1"/>
      <c r="BU11" s="1" t="s">
        <v>167</v>
      </c>
      <c r="BV11" s="1"/>
      <c r="BW11" s="1"/>
      <c r="BX11" s="1"/>
      <c r="BY11" s="1"/>
    </row>
    <row r="12" spans="1:77" ht="15">
      <c r="A12" s="1">
        <v>11</v>
      </c>
      <c r="B12" s="1" t="s">
        <v>159</v>
      </c>
      <c r="C12" s="1" t="s">
        <v>168</v>
      </c>
      <c r="D12" s="1"/>
      <c r="E12" s="1" t="s">
        <v>159</v>
      </c>
      <c r="F12" s="1" t="s">
        <v>168</v>
      </c>
      <c r="G12" s="1" t="s">
        <v>161</v>
      </c>
      <c r="H12" s="4" t="str">
        <f>IF(COUNTIF(口上デイリーリスト!$B$2:$B1000, C12) &gt; 0, "あり", IF(COUNTIF(口上デイリーリスト!$G$2:$G1000, "*"&amp;C12&amp;"*") &gt; 0, "なし(登場)", "なし"))</f>
        <v>あり</v>
      </c>
      <c r="I12" s="5" t="str">
        <f>IF(COUNTIF(固有スキル表!$C$2:$C1000, C12) &gt; 0, "あり", "なし")</f>
        <v>あり</v>
      </c>
      <c r="J12" s="1">
        <v>2800</v>
      </c>
      <c r="K12" s="1">
        <v>1300</v>
      </c>
      <c r="L12" s="1">
        <v>1900</v>
      </c>
      <c r="M12" s="1" t="s">
        <v>169</v>
      </c>
      <c r="N12" s="8" t="s">
        <v>94</v>
      </c>
      <c r="O12" s="1" t="s">
        <v>119</v>
      </c>
      <c r="P12" s="1" t="s">
        <v>104</v>
      </c>
      <c r="Q12" s="1" t="s">
        <v>83</v>
      </c>
      <c r="R12" s="1" t="s">
        <v>83</v>
      </c>
      <c r="S12" s="1" t="s">
        <v>105</v>
      </c>
      <c r="T12" s="1" t="s">
        <v>84</v>
      </c>
      <c r="U12" s="1" t="s">
        <v>96</v>
      </c>
      <c r="V12" s="1" t="s">
        <v>97</v>
      </c>
      <c r="W12" s="1" t="s">
        <v>2489</v>
      </c>
      <c r="X12" s="1" t="s">
        <v>120</v>
      </c>
      <c r="Y12" s="1">
        <v>94</v>
      </c>
      <c r="Z12" s="1">
        <v>5</v>
      </c>
      <c r="AA12" s="1">
        <v>18</v>
      </c>
      <c r="AB12" s="1">
        <v>26</v>
      </c>
      <c r="AC12" s="1">
        <f t="shared" si="0"/>
        <v>143</v>
      </c>
      <c r="AD12" s="1">
        <v>21</v>
      </c>
      <c r="AE12" s="1">
        <v>10</v>
      </c>
      <c r="AF12" s="7">
        <v>15</v>
      </c>
      <c r="AG12" s="7">
        <f t="shared" si="1"/>
        <v>189</v>
      </c>
      <c r="AH12" s="7">
        <v>74</v>
      </c>
      <c r="AI12" s="7">
        <v>1</v>
      </c>
      <c r="AJ12" s="7"/>
      <c r="AK12" s="7"/>
      <c r="AL12" s="7">
        <v>3</v>
      </c>
      <c r="AM12" s="7"/>
      <c r="AN12" s="7">
        <v>1</v>
      </c>
      <c r="AO12" s="7">
        <v>2</v>
      </c>
      <c r="AP12" s="7"/>
      <c r="AQ12" s="7">
        <v>1</v>
      </c>
      <c r="AR12" s="7"/>
      <c r="AS12" s="7">
        <v>1</v>
      </c>
      <c r="AT12" s="7"/>
      <c r="AU12" s="7"/>
      <c r="AV12" s="7"/>
      <c r="AW12" s="7"/>
      <c r="AX12" s="7"/>
      <c r="AY12" s="7"/>
      <c r="AZ12" s="7"/>
      <c r="BA12" s="7"/>
      <c r="BB12" s="7"/>
      <c r="BC12" s="7"/>
      <c r="BD12" s="7">
        <v>3</v>
      </c>
      <c r="BE12" s="7"/>
      <c r="BF12" s="7">
        <v>3</v>
      </c>
      <c r="BG12" s="1" t="s">
        <v>170</v>
      </c>
      <c r="BH12" s="1"/>
      <c r="BI12" s="1">
        <v>50</v>
      </c>
      <c r="BJ12" s="1"/>
      <c r="BK12" s="1"/>
      <c r="BL12" s="1">
        <v>50</v>
      </c>
      <c r="BM12" s="1"/>
      <c r="BN12" s="1"/>
      <c r="BO12" s="1">
        <v>1</v>
      </c>
      <c r="BP12" s="1"/>
      <c r="BQ12" s="1"/>
      <c r="BR12" s="1"/>
      <c r="BS12" s="1"/>
      <c r="BT12" s="1"/>
      <c r="BU12" s="1" t="s">
        <v>171</v>
      </c>
      <c r="BV12" s="1"/>
      <c r="BW12" s="1"/>
      <c r="BX12" s="1"/>
      <c r="BY12" s="1"/>
    </row>
    <row r="13" spans="1:77" ht="15">
      <c r="A13" s="1">
        <v>12</v>
      </c>
      <c r="B13" s="1" t="s">
        <v>172</v>
      </c>
      <c r="C13" s="1" t="s">
        <v>173</v>
      </c>
      <c r="D13" s="1"/>
      <c r="E13" s="1" t="s">
        <v>172</v>
      </c>
      <c r="F13" s="1" t="s">
        <v>173</v>
      </c>
      <c r="G13" s="1" t="s">
        <v>101</v>
      </c>
      <c r="H13" s="4" t="str">
        <f>IF(COUNTIF(口上デイリーリスト!$B$2:$B1000, C13) &gt; 0, "あり", IF(COUNTIF(口上デイリーリスト!$G$2:$G1000, "*"&amp;C13&amp;"*") &gt; 0, "なし(登場)", "なし"))</f>
        <v>あり</v>
      </c>
      <c r="I13" s="5" t="str">
        <f>IF(COUNTIF(固有スキル表!$C$2:$C1000, C13) &gt; 0, "あり", "なし")</f>
        <v>あり</v>
      </c>
      <c r="J13" s="1">
        <v>2500</v>
      </c>
      <c r="K13" s="1">
        <v>1500</v>
      </c>
      <c r="L13" s="1">
        <v>2000</v>
      </c>
      <c r="M13" s="1" t="s">
        <v>162</v>
      </c>
      <c r="N13" s="17" t="s">
        <v>174</v>
      </c>
      <c r="O13" s="1" t="s">
        <v>103</v>
      </c>
      <c r="P13" s="1" t="s">
        <v>175</v>
      </c>
      <c r="Q13" s="1" t="s">
        <v>83</v>
      </c>
      <c r="R13" s="1" t="s">
        <v>83</v>
      </c>
      <c r="S13" s="1" t="s">
        <v>105</v>
      </c>
      <c r="T13" s="1" t="s">
        <v>85</v>
      </c>
      <c r="U13" s="1" t="s">
        <v>96</v>
      </c>
      <c r="V13" s="1" t="s">
        <v>87</v>
      </c>
      <c r="W13" s="1" t="s">
        <v>2489</v>
      </c>
      <c r="X13" s="1" t="s">
        <v>120</v>
      </c>
      <c r="Y13" s="1">
        <v>28</v>
      </c>
      <c r="Z13" s="1">
        <v>47</v>
      </c>
      <c r="AA13" s="1">
        <v>49</v>
      </c>
      <c r="AB13" s="1">
        <v>51</v>
      </c>
      <c r="AC13" s="1">
        <f t="shared" si="0"/>
        <v>175</v>
      </c>
      <c r="AD13" s="1">
        <v>23</v>
      </c>
      <c r="AE13" s="1">
        <v>32</v>
      </c>
      <c r="AF13" s="7"/>
      <c r="AG13" s="7">
        <f t="shared" si="1"/>
        <v>230</v>
      </c>
      <c r="AH13" s="7">
        <v>43</v>
      </c>
      <c r="AI13" s="7">
        <v>3</v>
      </c>
      <c r="AJ13" s="7">
        <v>1</v>
      </c>
      <c r="AK13" s="7">
        <v>3</v>
      </c>
      <c r="AL13" s="7"/>
      <c r="AM13" s="7">
        <v>1</v>
      </c>
      <c r="AN13" s="7"/>
      <c r="AO13" s="7"/>
      <c r="AP13" s="7">
        <v>2</v>
      </c>
      <c r="AQ13" s="7">
        <v>1</v>
      </c>
      <c r="AR13" s="7">
        <v>2</v>
      </c>
      <c r="AS13" s="7"/>
      <c r="AT13" s="7"/>
      <c r="AU13" s="7"/>
      <c r="AV13" s="7"/>
      <c r="AW13" s="7">
        <v>1</v>
      </c>
      <c r="AX13" s="7"/>
      <c r="AY13" s="7"/>
      <c r="AZ13" s="7"/>
      <c r="BA13" s="7"/>
      <c r="BB13" s="7"/>
      <c r="BC13" s="7"/>
      <c r="BD13" s="7"/>
      <c r="BE13" s="7"/>
      <c r="BF13" s="7">
        <v>4</v>
      </c>
      <c r="BG13" s="1" t="s">
        <v>2495</v>
      </c>
      <c r="BH13" s="1"/>
      <c r="BI13" s="1"/>
      <c r="BJ13" s="1"/>
      <c r="BK13" s="1"/>
      <c r="BL13" s="1"/>
      <c r="BM13" s="1">
        <v>2</v>
      </c>
      <c r="BN13" s="1">
        <v>1</v>
      </c>
      <c r="BO13" s="1"/>
      <c r="BP13" s="1"/>
      <c r="BQ13" s="1"/>
      <c r="BR13" s="1"/>
      <c r="BS13" s="1"/>
      <c r="BT13" s="1"/>
      <c r="BU13" s="1" t="s">
        <v>176</v>
      </c>
      <c r="BV13" s="1"/>
      <c r="BW13" s="1"/>
      <c r="BX13" s="1"/>
      <c r="BY13" s="1"/>
    </row>
    <row r="14" spans="1:77" ht="15">
      <c r="A14" s="1">
        <v>13</v>
      </c>
      <c r="B14" s="1" t="s">
        <v>177</v>
      </c>
      <c r="C14" s="1" t="s">
        <v>177</v>
      </c>
      <c r="D14" s="1"/>
      <c r="E14" s="1" t="s">
        <v>178</v>
      </c>
      <c r="F14" s="1" t="s">
        <v>178</v>
      </c>
      <c r="G14" s="1" t="s">
        <v>179</v>
      </c>
      <c r="H14" s="4" t="str">
        <f>IF(COUNTIF(口上デイリーリスト!$B$2:$B1000, C14) &gt; 0, "あり", IF(COUNTIF(口上デイリーリスト!$G$2:$G1000, "*"&amp;C14&amp;"*") &gt; 0, "なし(登場)", "なし"))</f>
        <v>あり</v>
      </c>
      <c r="I14" s="5" t="str">
        <f>IF(COUNTIF(固有スキル表!$C$2:$C1000, C14) &gt; 0, "あり", "なし")</f>
        <v>あり</v>
      </c>
      <c r="J14" s="1">
        <v>2400</v>
      </c>
      <c r="K14" s="1">
        <v>1300</v>
      </c>
      <c r="L14" s="1">
        <v>1900</v>
      </c>
      <c r="M14" s="1" t="s">
        <v>102</v>
      </c>
      <c r="N14" s="18" t="s">
        <v>180</v>
      </c>
      <c r="O14" s="1" t="s">
        <v>119</v>
      </c>
      <c r="P14" s="1" t="s">
        <v>104</v>
      </c>
      <c r="Q14" s="1" t="s">
        <v>83</v>
      </c>
      <c r="R14" s="1" t="s">
        <v>113</v>
      </c>
      <c r="S14" s="1" t="s">
        <v>114</v>
      </c>
      <c r="T14" s="1" t="s">
        <v>85</v>
      </c>
      <c r="U14" s="1" t="s">
        <v>96</v>
      </c>
      <c r="V14" s="1" t="s">
        <v>165</v>
      </c>
      <c r="W14" s="1" t="s">
        <v>2489</v>
      </c>
      <c r="X14" s="1" t="s">
        <v>120</v>
      </c>
      <c r="Y14" s="1">
        <v>48</v>
      </c>
      <c r="Z14" s="1">
        <v>35</v>
      </c>
      <c r="AA14" s="1">
        <v>38</v>
      </c>
      <c r="AB14" s="1">
        <v>32</v>
      </c>
      <c r="AC14" s="1">
        <f t="shared" si="0"/>
        <v>153</v>
      </c>
      <c r="AD14" s="1">
        <v>27</v>
      </c>
      <c r="AE14" s="1">
        <v>13</v>
      </c>
      <c r="AF14" s="7"/>
      <c r="AG14" s="7">
        <f t="shared" si="1"/>
        <v>193</v>
      </c>
      <c r="AH14" s="7">
        <v>65</v>
      </c>
      <c r="AI14" s="7">
        <v>2</v>
      </c>
      <c r="AJ14" s="7">
        <v>1</v>
      </c>
      <c r="AK14" s="7"/>
      <c r="AL14" s="7">
        <v>1</v>
      </c>
      <c r="AM14" s="7">
        <v>1</v>
      </c>
      <c r="AN14" s="7">
        <v>1</v>
      </c>
      <c r="AO14" s="7">
        <v>2</v>
      </c>
      <c r="AP14" s="7"/>
      <c r="AQ14" s="7">
        <v>1</v>
      </c>
      <c r="AR14" s="7"/>
      <c r="AS14" s="7">
        <v>1</v>
      </c>
      <c r="AT14" s="7"/>
      <c r="AU14" s="7">
        <v>1</v>
      </c>
      <c r="AV14" s="7">
        <v>1</v>
      </c>
      <c r="AW14" s="7"/>
      <c r="AX14" s="7"/>
      <c r="AY14" s="7"/>
      <c r="AZ14" s="7"/>
      <c r="BA14" s="7"/>
      <c r="BB14" s="7"/>
      <c r="BC14" s="7"/>
      <c r="BD14" s="7">
        <v>1</v>
      </c>
      <c r="BE14" s="7"/>
      <c r="BF14" s="7">
        <v>3</v>
      </c>
      <c r="BG14" s="1" t="s">
        <v>181</v>
      </c>
      <c r="BH14" s="1"/>
      <c r="BI14" s="1"/>
      <c r="BJ14" s="1"/>
      <c r="BK14" s="1"/>
      <c r="BL14" s="1"/>
      <c r="BM14" s="1"/>
      <c r="BN14" s="1"/>
      <c r="BO14" s="1"/>
      <c r="BP14" s="1"/>
      <c r="BQ14" s="1"/>
      <c r="BR14" s="1"/>
      <c r="BS14" s="1"/>
      <c r="BT14" s="1"/>
      <c r="BU14" s="1" t="s">
        <v>182</v>
      </c>
      <c r="BV14" s="1"/>
      <c r="BW14" s="1"/>
      <c r="BX14" s="1"/>
      <c r="BY14" s="1"/>
    </row>
    <row r="15" spans="1:77" ht="15">
      <c r="A15" s="1">
        <v>14</v>
      </c>
      <c r="B15" s="1" t="s">
        <v>183</v>
      </c>
      <c r="C15" s="1" t="s">
        <v>184</v>
      </c>
      <c r="D15" s="1"/>
      <c r="E15" s="1" t="s">
        <v>183</v>
      </c>
      <c r="F15" s="1" t="s">
        <v>184</v>
      </c>
      <c r="G15" s="1" t="s">
        <v>144</v>
      </c>
      <c r="H15" s="4" t="str">
        <f>IF(COUNTIF(口上デイリーリスト!$B$2:$B1000, C15) &gt; 0, "あり", IF(COUNTIF(口上デイリーリスト!$G$2:$G1000, "*"&amp;C15&amp;"*") &gt; 0, "なし(登場)", "なし"))</f>
        <v>あり</v>
      </c>
      <c r="I15" s="5" t="str">
        <f>IF(COUNTIF(固有スキル表!$C$2:$C1000, C15) &gt; 0, "あり", "なし")</f>
        <v>あり</v>
      </c>
      <c r="J15" s="1">
        <v>2500</v>
      </c>
      <c r="K15" s="1">
        <v>1600</v>
      </c>
      <c r="L15" s="1">
        <v>2300</v>
      </c>
      <c r="M15" s="1" t="s">
        <v>185</v>
      </c>
      <c r="N15" s="8" t="s">
        <v>2496</v>
      </c>
      <c r="O15" s="1" t="s">
        <v>103</v>
      </c>
      <c r="P15" s="1" t="s">
        <v>95</v>
      </c>
      <c r="Q15" s="1" t="s">
        <v>139</v>
      </c>
      <c r="R15" s="1" t="s">
        <v>83</v>
      </c>
      <c r="S15" s="1" t="s">
        <v>84</v>
      </c>
      <c r="T15" s="1" t="s">
        <v>85</v>
      </c>
      <c r="U15" s="1" t="s">
        <v>86</v>
      </c>
      <c r="V15" s="1" t="s">
        <v>87</v>
      </c>
      <c r="W15" s="1" t="s">
        <v>2489</v>
      </c>
      <c r="X15" s="1" t="s">
        <v>120</v>
      </c>
      <c r="Y15" s="1">
        <v>52</v>
      </c>
      <c r="Z15" s="1">
        <v>75</v>
      </c>
      <c r="AA15" s="1">
        <v>77</v>
      </c>
      <c r="AB15" s="1">
        <v>72</v>
      </c>
      <c r="AC15" s="1">
        <f t="shared" si="0"/>
        <v>276</v>
      </c>
      <c r="AD15" s="1">
        <v>42</v>
      </c>
      <c r="AE15" s="1">
        <v>64</v>
      </c>
      <c r="AF15" s="7"/>
      <c r="AG15" s="7">
        <f t="shared" si="1"/>
        <v>382</v>
      </c>
      <c r="AH15" s="7">
        <v>31</v>
      </c>
      <c r="AI15" s="7">
        <v>3</v>
      </c>
      <c r="AJ15" s="7">
        <v>1</v>
      </c>
      <c r="AK15" s="7">
        <v>2</v>
      </c>
      <c r="AL15" s="7"/>
      <c r="AM15" s="7">
        <v>1</v>
      </c>
      <c r="AN15" s="7">
        <v>1</v>
      </c>
      <c r="AO15" s="7"/>
      <c r="AP15" s="7">
        <v>2</v>
      </c>
      <c r="AQ15" s="7">
        <v>2</v>
      </c>
      <c r="AR15" s="7"/>
      <c r="AS15" s="7"/>
      <c r="AT15" s="7"/>
      <c r="AU15" s="7">
        <v>1</v>
      </c>
      <c r="AV15" s="7">
        <v>1</v>
      </c>
      <c r="AW15" s="7"/>
      <c r="AX15" s="7"/>
      <c r="AY15" s="7"/>
      <c r="AZ15" s="7"/>
      <c r="BA15" s="7"/>
      <c r="BB15" s="7"/>
      <c r="BC15" s="7">
        <v>2</v>
      </c>
      <c r="BD15" s="7"/>
      <c r="BE15" s="7">
        <v>8</v>
      </c>
      <c r="BF15" s="7">
        <v>3</v>
      </c>
      <c r="BG15" s="1" t="s">
        <v>186</v>
      </c>
      <c r="BH15" s="1"/>
      <c r="BI15" s="1"/>
      <c r="BJ15" s="1"/>
      <c r="BK15" s="1"/>
      <c r="BL15" s="1"/>
      <c r="BM15" s="1"/>
      <c r="BN15" s="1"/>
      <c r="BO15" s="1"/>
      <c r="BP15" s="1"/>
      <c r="BQ15" s="1"/>
      <c r="BR15" s="1"/>
      <c r="BS15" s="1"/>
      <c r="BT15" s="1"/>
      <c r="BU15" s="9" t="s">
        <v>187</v>
      </c>
      <c r="BV15" s="1"/>
      <c r="BW15" s="1"/>
      <c r="BX15" s="1"/>
      <c r="BY15" s="1"/>
    </row>
    <row r="16" spans="1:77" ht="15">
      <c r="A16" s="1">
        <v>15</v>
      </c>
      <c r="B16" s="1" t="s">
        <v>188</v>
      </c>
      <c r="C16" s="1" t="s">
        <v>188</v>
      </c>
      <c r="D16" s="1"/>
      <c r="E16" s="1" t="s">
        <v>188</v>
      </c>
      <c r="F16" s="1" t="s">
        <v>188</v>
      </c>
      <c r="G16" s="1" t="s">
        <v>110</v>
      </c>
      <c r="H16" s="4" t="str">
        <f>IF(COUNTIF(口上デイリーリスト!$B$2:$B1000, C16) &gt; 0, "あり", IF(COUNTIF(口上デイリーリスト!$G$2:$G1000, "*"&amp;C16&amp;"*") &gt; 0, "なし(登場)", "なし"))</f>
        <v>なし</v>
      </c>
      <c r="I16" s="5" t="str">
        <f>IF(COUNTIF(固有スキル表!$C$2:$C1000, C16) &gt; 0, "あり", "なし")</f>
        <v>あり</v>
      </c>
      <c r="J16" s="1">
        <v>2300</v>
      </c>
      <c r="K16" s="1">
        <v>1300</v>
      </c>
      <c r="L16" s="1">
        <v>1700</v>
      </c>
      <c r="M16" s="1" t="s">
        <v>2506</v>
      </c>
      <c r="N16" s="8" t="s">
        <v>2496</v>
      </c>
      <c r="O16" s="1" t="s">
        <v>146</v>
      </c>
      <c r="P16" s="1" t="s">
        <v>190</v>
      </c>
      <c r="Q16" s="1" t="s">
        <v>113</v>
      </c>
      <c r="R16" s="1" t="s">
        <v>113</v>
      </c>
      <c r="S16" s="1" t="s">
        <v>105</v>
      </c>
      <c r="T16" s="1" t="s">
        <v>85</v>
      </c>
      <c r="U16" s="1" t="s">
        <v>96</v>
      </c>
      <c r="V16" s="1" t="s">
        <v>97</v>
      </c>
      <c r="W16" s="1" t="s">
        <v>2489</v>
      </c>
      <c r="X16" s="1" t="s">
        <v>120</v>
      </c>
      <c r="Y16" s="1">
        <v>6</v>
      </c>
      <c r="Z16" s="1">
        <v>15</v>
      </c>
      <c r="AA16" s="1">
        <v>26</v>
      </c>
      <c r="AB16" s="1">
        <v>27</v>
      </c>
      <c r="AC16" s="1">
        <f t="shared" si="0"/>
        <v>74</v>
      </c>
      <c r="AD16" s="1">
        <v>20</v>
      </c>
      <c r="AE16" s="1">
        <v>17</v>
      </c>
      <c r="AF16" s="7"/>
      <c r="AG16" s="7">
        <f t="shared" si="1"/>
        <v>111</v>
      </c>
      <c r="AH16" s="7">
        <v>21</v>
      </c>
      <c r="AI16" s="7">
        <v>1</v>
      </c>
      <c r="AJ16" s="7">
        <v>1</v>
      </c>
      <c r="AK16" s="7"/>
      <c r="AL16" s="7"/>
      <c r="AM16" s="7">
        <v>1</v>
      </c>
      <c r="AN16" s="7">
        <v>1</v>
      </c>
      <c r="AO16" s="7"/>
      <c r="AP16" s="7"/>
      <c r="AQ16" s="7">
        <v>2</v>
      </c>
      <c r="AR16" s="7"/>
      <c r="AS16" s="7">
        <v>2</v>
      </c>
      <c r="AT16" s="7"/>
      <c r="AU16" s="7"/>
      <c r="AV16" s="7">
        <v>1</v>
      </c>
      <c r="AW16" s="7"/>
      <c r="AX16" s="7"/>
      <c r="AY16" s="7"/>
      <c r="AZ16" s="7"/>
      <c r="BA16" s="7"/>
      <c r="BB16" s="7"/>
      <c r="BC16" s="7">
        <v>1</v>
      </c>
      <c r="BD16" s="7"/>
      <c r="BE16" s="7"/>
      <c r="BF16" s="7">
        <v>2</v>
      </c>
      <c r="BG16" s="1" t="s">
        <v>191</v>
      </c>
      <c r="BH16" s="1"/>
      <c r="BI16" s="1"/>
      <c r="BJ16" s="1"/>
      <c r="BK16" s="1"/>
      <c r="BL16" s="1"/>
      <c r="BM16" s="1"/>
      <c r="BN16" s="1"/>
      <c r="BO16" s="1"/>
      <c r="BP16" s="1"/>
      <c r="BQ16" s="1"/>
      <c r="BR16" s="1"/>
      <c r="BS16" s="1"/>
      <c r="BT16" s="1"/>
      <c r="BU16" s="9" t="s">
        <v>192</v>
      </c>
      <c r="BV16" s="1"/>
      <c r="BW16" s="1"/>
      <c r="BX16" s="1"/>
      <c r="BY16" s="1"/>
    </row>
    <row r="17" spans="1:77" ht="15">
      <c r="A17" s="1">
        <v>16</v>
      </c>
      <c r="B17" s="1" t="s">
        <v>193</v>
      </c>
      <c r="C17" s="1" t="s">
        <v>194</v>
      </c>
      <c r="D17" s="1"/>
      <c r="E17" s="1" t="s">
        <v>193</v>
      </c>
      <c r="F17" s="1" t="s">
        <v>194</v>
      </c>
      <c r="G17" s="1" t="s">
        <v>195</v>
      </c>
      <c r="H17" s="4" t="str">
        <f>IF(COUNTIF(口上デイリーリスト!$B$2:$B1000, C17) &gt; 0, "あり", IF(COUNTIF(口上デイリーリスト!$G$2:$G1000, "*"&amp;C17&amp;"*") &gt; 0, "なし(登場)", "なし"))</f>
        <v>あり</v>
      </c>
      <c r="I17" s="5" t="str">
        <f>IF(COUNTIF(固有スキル表!$C$2:$C1000, C17) &gt; 0, "あり", "なし")</f>
        <v>あり</v>
      </c>
      <c r="J17" s="1">
        <v>2400</v>
      </c>
      <c r="K17" s="1">
        <v>1300</v>
      </c>
      <c r="L17" s="1">
        <v>2000</v>
      </c>
      <c r="M17" s="1" t="s">
        <v>196</v>
      </c>
      <c r="N17" s="19" t="s">
        <v>197</v>
      </c>
      <c r="O17" s="1" t="s">
        <v>119</v>
      </c>
      <c r="P17" s="1" t="s">
        <v>190</v>
      </c>
      <c r="Q17" s="1" t="s">
        <v>82</v>
      </c>
      <c r="R17" s="1" t="s">
        <v>113</v>
      </c>
      <c r="S17" s="1" t="s">
        <v>114</v>
      </c>
      <c r="T17" s="1" t="s">
        <v>84</v>
      </c>
      <c r="U17" s="1" t="s">
        <v>96</v>
      </c>
      <c r="V17" s="1" t="s">
        <v>97</v>
      </c>
      <c r="W17" s="1" t="s">
        <v>2489</v>
      </c>
      <c r="X17" s="1" t="s">
        <v>120</v>
      </c>
      <c r="Y17" s="1">
        <v>48</v>
      </c>
      <c r="Z17" s="1">
        <v>44</v>
      </c>
      <c r="AA17" s="1">
        <v>68</v>
      </c>
      <c r="AB17" s="1">
        <v>61</v>
      </c>
      <c r="AC17" s="1">
        <f t="shared" si="0"/>
        <v>221</v>
      </c>
      <c r="AD17" s="1">
        <v>72</v>
      </c>
      <c r="AE17" s="1">
        <v>32</v>
      </c>
      <c r="AF17" s="7"/>
      <c r="AG17" s="7">
        <f t="shared" si="1"/>
        <v>325</v>
      </c>
      <c r="AH17" s="7">
        <v>64</v>
      </c>
      <c r="AI17" s="7">
        <v>2</v>
      </c>
      <c r="AJ17" s="7">
        <v>1</v>
      </c>
      <c r="AK17" s="7"/>
      <c r="AL17" s="7"/>
      <c r="AM17" s="7">
        <v>2</v>
      </c>
      <c r="AN17" s="7">
        <v>1</v>
      </c>
      <c r="AO17" s="7">
        <v>2</v>
      </c>
      <c r="AP17" s="7"/>
      <c r="AQ17" s="7">
        <v>1</v>
      </c>
      <c r="AR17" s="7"/>
      <c r="AS17" s="7">
        <v>1</v>
      </c>
      <c r="AT17" s="7"/>
      <c r="AU17" s="7">
        <v>2</v>
      </c>
      <c r="AV17" s="7"/>
      <c r="AW17" s="7"/>
      <c r="AX17" s="7"/>
      <c r="AY17" s="7"/>
      <c r="AZ17" s="7"/>
      <c r="BA17" s="7"/>
      <c r="BB17" s="7"/>
      <c r="BC17" s="7"/>
      <c r="BD17" s="7"/>
      <c r="BE17" s="7"/>
      <c r="BF17" s="7">
        <v>2</v>
      </c>
      <c r="BG17" s="1" t="s">
        <v>198</v>
      </c>
      <c r="BH17" s="1"/>
      <c r="BI17" s="1"/>
      <c r="BJ17" s="1"/>
      <c r="BK17" s="1"/>
      <c r="BL17" s="1"/>
      <c r="BM17" s="1"/>
      <c r="BN17" s="1"/>
      <c r="BO17" s="1"/>
      <c r="BP17" s="1"/>
      <c r="BQ17" s="1"/>
      <c r="BR17" s="1"/>
      <c r="BS17" s="1"/>
      <c r="BT17" s="1"/>
      <c r="BU17" s="1" t="s">
        <v>199</v>
      </c>
      <c r="BV17" s="1"/>
      <c r="BW17" s="1"/>
      <c r="BX17" s="1"/>
      <c r="BY17" s="1"/>
    </row>
    <row r="18" spans="1:77" ht="15">
      <c r="A18" s="1">
        <v>17</v>
      </c>
      <c r="B18" s="1" t="s">
        <v>193</v>
      </c>
      <c r="C18" s="1" t="s">
        <v>200</v>
      </c>
      <c r="D18" s="1"/>
      <c r="E18" s="1" t="s">
        <v>193</v>
      </c>
      <c r="F18" s="1" t="s">
        <v>200</v>
      </c>
      <c r="G18" s="1" t="s">
        <v>195</v>
      </c>
      <c r="H18" s="4" t="str">
        <f>IF(COUNTIF(口上デイリーリスト!$B$2:$B1000, C18) &gt; 0, "あり", IF(COUNTIF(口上デイリーリスト!$G$2:$G1000, "*"&amp;C18&amp;"*") &gt; 0, "なし(登場)", "なし"))</f>
        <v>あり</v>
      </c>
      <c r="I18" s="5" t="str">
        <f>IF(COUNTIF(固有スキル表!$C$2:$C1000, C18) &gt; 0, "あり", "なし")</f>
        <v>あり</v>
      </c>
      <c r="J18" s="1">
        <v>2600</v>
      </c>
      <c r="K18" s="1">
        <v>1700</v>
      </c>
      <c r="L18" s="1">
        <v>2900</v>
      </c>
      <c r="M18" s="1" t="s">
        <v>196</v>
      </c>
      <c r="N18" s="16" t="s">
        <v>163</v>
      </c>
      <c r="O18" s="1" t="s">
        <v>103</v>
      </c>
      <c r="P18" s="1" t="s">
        <v>128</v>
      </c>
      <c r="Q18" s="1" t="s">
        <v>84</v>
      </c>
      <c r="R18" s="1" t="s">
        <v>148</v>
      </c>
      <c r="S18" s="1" t="s">
        <v>84</v>
      </c>
      <c r="T18" s="1" t="s">
        <v>130</v>
      </c>
      <c r="U18" s="1" t="s">
        <v>140</v>
      </c>
      <c r="V18" s="1" t="s">
        <v>132</v>
      </c>
      <c r="W18" s="1" t="s">
        <v>2489</v>
      </c>
      <c r="X18" s="1" t="s">
        <v>120</v>
      </c>
      <c r="Y18" s="1">
        <v>59</v>
      </c>
      <c r="Z18" s="1">
        <v>55</v>
      </c>
      <c r="AA18" s="1">
        <v>33</v>
      </c>
      <c r="AB18" s="1">
        <v>38</v>
      </c>
      <c r="AC18" s="1">
        <f t="shared" si="0"/>
        <v>185</v>
      </c>
      <c r="AD18" s="1">
        <v>72</v>
      </c>
      <c r="AE18" s="1">
        <v>31</v>
      </c>
      <c r="AF18" s="7"/>
      <c r="AG18" s="7">
        <f t="shared" si="1"/>
        <v>288</v>
      </c>
      <c r="AH18" s="7">
        <v>44</v>
      </c>
      <c r="AI18" s="7">
        <v>4</v>
      </c>
      <c r="AJ18" s="7">
        <v>2</v>
      </c>
      <c r="AK18" s="7">
        <v>4</v>
      </c>
      <c r="AL18" s="7">
        <v>2</v>
      </c>
      <c r="AM18" s="7">
        <v>4</v>
      </c>
      <c r="AN18" s="7">
        <v>3</v>
      </c>
      <c r="AO18" s="7">
        <v>4</v>
      </c>
      <c r="AP18" s="7">
        <v>3</v>
      </c>
      <c r="AQ18" s="7">
        <v>3</v>
      </c>
      <c r="AR18" s="7">
        <v>3</v>
      </c>
      <c r="AS18" s="7"/>
      <c r="AT18" s="7"/>
      <c r="AU18" s="7">
        <v>4</v>
      </c>
      <c r="AV18" s="7">
        <v>1</v>
      </c>
      <c r="AW18" s="7">
        <v>4</v>
      </c>
      <c r="AX18" s="7"/>
      <c r="AY18" s="7"/>
      <c r="AZ18" s="7"/>
      <c r="BA18" s="7"/>
      <c r="BB18" s="7"/>
      <c r="BC18" s="7">
        <v>1</v>
      </c>
      <c r="BD18" s="7"/>
      <c r="BE18" s="7"/>
      <c r="BF18" s="7">
        <v>4</v>
      </c>
      <c r="BG18" s="1" t="s">
        <v>201</v>
      </c>
      <c r="BH18" s="1">
        <v>20</v>
      </c>
      <c r="BI18" s="1"/>
      <c r="BJ18" s="1"/>
      <c r="BK18" s="1"/>
      <c r="BL18" s="1"/>
      <c r="BM18" s="1">
        <v>25</v>
      </c>
      <c r="BN18" s="1">
        <v>10</v>
      </c>
      <c r="BO18" s="1">
        <v>1</v>
      </c>
      <c r="BP18" s="1">
        <v>10</v>
      </c>
      <c r="BQ18" s="1">
        <v>6</v>
      </c>
      <c r="BR18" s="1">
        <v>7</v>
      </c>
      <c r="BS18" s="1"/>
      <c r="BT18" s="1"/>
      <c r="BU18" s="1" t="s">
        <v>202</v>
      </c>
      <c r="BV18" s="1"/>
      <c r="BW18" s="1"/>
      <c r="BX18" s="1"/>
      <c r="BY18" s="1"/>
    </row>
    <row r="19" spans="1:77" ht="15">
      <c r="A19" s="1">
        <v>18</v>
      </c>
      <c r="B19" s="1" t="s">
        <v>193</v>
      </c>
      <c r="C19" s="1" t="s">
        <v>203</v>
      </c>
      <c r="D19" s="1"/>
      <c r="E19" s="1" t="s">
        <v>193</v>
      </c>
      <c r="F19" s="1" t="s">
        <v>203</v>
      </c>
      <c r="G19" s="1" t="s">
        <v>195</v>
      </c>
      <c r="H19" s="4" t="str">
        <f>IF(COUNTIF(口上デイリーリスト!$B$2:$B1000, C19) &gt; 0, "あり", IF(COUNTIF(口上デイリーリスト!$G$2:$G1000, "*"&amp;C19&amp;"*") &gt; 0, "なし(登場)", "なし"))</f>
        <v>あり</v>
      </c>
      <c r="I19" s="5" t="str">
        <f>IF(COUNTIF(固有スキル表!$C$2:$C1000, C19) &gt; 0, "あり", "なし")</f>
        <v>あり</v>
      </c>
      <c r="J19" s="1">
        <v>2500</v>
      </c>
      <c r="K19" s="1">
        <v>1600</v>
      </c>
      <c r="L19" s="1">
        <v>1900</v>
      </c>
      <c r="M19" s="1" t="s">
        <v>196</v>
      </c>
      <c r="N19" s="8" t="s">
        <v>94</v>
      </c>
      <c r="O19" s="1" t="s">
        <v>103</v>
      </c>
      <c r="P19" s="1" t="s">
        <v>190</v>
      </c>
      <c r="Q19" s="1" t="s">
        <v>82</v>
      </c>
      <c r="R19" s="1" t="s">
        <v>82</v>
      </c>
      <c r="S19" s="1" t="s">
        <v>84</v>
      </c>
      <c r="T19" s="1" t="s">
        <v>204</v>
      </c>
      <c r="U19" s="1" t="s">
        <v>96</v>
      </c>
      <c r="V19" s="1" t="s">
        <v>97</v>
      </c>
      <c r="W19" s="1" t="s">
        <v>2489</v>
      </c>
      <c r="X19" s="1" t="s">
        <v>120</v>
      </c>
      <c r="Y19" s="1">
        <v>54</v>
      </c>
      <c r="Z19" s="1">
        <v>62</v>
      </c>
      <c r="AA19" s="1">
        <v>52</v>
      </c>
      <c r="AB19" s="1">
        <v>71</v>
      </c>
      <c r="AC19" s="1">
        <f t="shared" si="0"/>
        <v>239</v>
      </c>
      <c r="AD19" s="1">
        <v>74</v>
      </c>
      <c r="AE19" s="1">
        <v>41</v>
      </c>
      <c r="AF19" s="7"/>
      <c r="AG19" s="7">
        <f t="shared" si="1"/>
        <v>354</v>
      </c>
      <c r="AH19" s="7">
        <v>12</v>
      </c>
      <c r="AI19" s="7">
        <v>3</v>
      </c>
      <c r="AJ19" s="7">
        <v>1</v>
      </c>
      <c r="AK19" s="7">
        <v>1</v>
      </c>
      <c r="AL19" s="7"/>
      <c r="AM19" s="7">
        <v>1</v>
      </c>
      <c r="AN19" s="7">
        <v>1</v>
      </c>
      <c r="AO19" s="7"/>
      <c r="AP19" s="7">
        <v>1</v>
      </c>
      <c r="AQ19" s="7">
        <v>2</v>
      </c>
      <c r="AR19" s="7">
        <v>1</v>
      </c>
      <c r="AS19" s="7">
        <v>1</v>
      </c>
      <c r="AT19" s="7"/>
      <c r="AU19" s="7">
        <v>2</v>
      </c>
      <c r="AV19" s="7"/>
      <c r="AW19" s="7"/>
      <c r="AX19" s="7"/>
      <c r="AY19" s="7"/>
      <c r="AZ19" s="7"/>
      <c r="BA19" s="7"/>
      <c r="BB19" s="7"/>
      <c r="BC19" s="7"/>
      <c r="BD19" s="7"/>
      <c r="BE19" s="7"/>
      <c r="BF19" s="7">
        <v>3</v>
      </c>
      <c r="BG19" s="1" t="s">
        <v>2547</v>
      </c>
      <c r="BH19" s="1"/>
      <c r="BI19" s="1"/>
      <c r="BJ19" s="1"/>
      <c r="BK19" s="1"/>
      <c r="BL19" s="1"/>
      <c r="BM19" s="1"/>
      <c r="BN19" s="1"/>
      <c r="BO19" s="1"/>
      <c r="BP19" s="1"/>
      <c r="BQ19" s="1"/>
      <c r="BR19" s="1"/>
      <c r="BS19" s="1"/>
      <c r="BT19" s="1"/>
      <c r="BU19" s="1" t="s">
        <v>205</v>
      </c>
      <c r="BV19" s="1"/>
      <c r="BW19" s="1"/>
      <c r="BX19" s="1"/>
      <c r="BY19" s="1"/>
    </row>
    <row r="20" spans="1:77" ht="15">
      <c r="A20" s="1">
        <v>19</v>
      </c>
      <c r="B20" s="1" t="s">
        <v>206</v>
      </c>
      <c r="C20" s="1" t="s">
        <v>207</v>
      </c>
      <c r="D20" s="1"/>
      <c r="E20" s="1" t="s">
        <v>208</v>
      </c>
      <c r="F20" s="1" t="s">
        <v>209</v>
      </c>
      <c r="G20" s="1" t="s">
        <v>210</v>
      </c>
      <c r="H20" s="4" t="str">
        <f>IF(COUNTIF(口上デイリーリスト!$B$2:$B1000, C20) &gt; 0, "あり", IF(COUNTIF(口上デイリーリスト!$G$2:$G1000, "*"&amp;C20&amp;"*") &gt; 0, "なし(登場)", "なし"))</f>
        <v>あり</v>
      </c>
      <c r="I20" s="5" t="str">
        <f>IF(COUNTIF(固有スキル表!$C$2:$C1000, C20) &gt; 0, "あり", "なし")</f>
        <v>あり</v>
      </c>
      <c r="J20" s="1">
        <v>2600</v>
      </c>
      <c r="K20" s="1">
        <v>1300</v>
      </c>
      <c r="L20" s="1">
        <v>2100</v>
      </c>
      <c r="M20" s="1" t="s">
        <v>169</v>
      </c>
      <c r="N20" s="15" t="s">
        <v>157</v>
      </c>
      <c r="O20" s="1" t="s">
        <v>119</v>
      </c>
      <c r="P20" s="1" t="s">
        <v>95</v>
      </c>
      <c r="Q20" s="1" t="s">
        <v>83</v>
      </c>
      <c r="R20" s="1" t="s">
        <v>113</v>
      </c>
      <c r="S20" s="1" t="s">
        <v>114</v>
      </c>
      <c r="T20" s="1" t="s">
        <v>85</v>
      </c>
      <c r="U20" s="1" t="s">
        <v>96</v>
      </c>
      <c r="V20" s="1" t="s">
        <v>97</v>
      </c>
      <c r="W20" s="1" t="s">
        <v>2489</v>
      </c>
      <c r="X20" s="1" t="s">
        <v>120</v>
      </c>
      <c r="Y20" s="1">
        <v>74</v>
      </c>
      <c r="Z20" s="1">
        <v>76</v>
      </c>
      <c r="AA20" s="1">
        <v>45</v>
      </c>
      <c r="AB20" s="1">
        <v>42</v>
      </c>
      <c r="AC20" s="1">
        <f t="shared" si="0"/>
        <v>237</v>
      </c>
      <c r="AD20" s="1">
        <v>15</v>
      </c>
      <c r="AE20" s="1">
        <v>32</v>
      </c>
      <c r="AF20" s="7"/>
      <c r="AG20" s="7">
        <f t="shared" si="1"/>
        <v>284</v>
      </c>
      <c r="AH20" s="7">
        <v>10</v>
      </c>
      <c r="AI20" s="7">
        <v>2</v>
      </c>
      <c r="AJ20" s="7">
        <v>1</v>
      </c>
      <c r="AK20" s="7"/>
      <c r="AL20" s="7"/>
      <c r="AM20" s="7">
        <v>2</v>
      </c>
      <c r="AN20" s="7">
        <v>1</v>
      </c>
      <c r="AO20" s="7">
        <v>1</v>
      </c>
      <c r="AP20" s="7"/>
      <c r="AQ20" s="7">
        <v>2</v>
      </c>
      <c r="AR20" s="7"/>
      <c r="AS20" s="7">
        <v>1</v>
      </c>
      <c r="AT20" s="7"/>
      <c r="AU20" s="7"/>
      <c r="AV20" s="7">
        <v>2</v>
      </c>
      <c r="AW20" s="7"/>
      <c r="AX20" s="7"/>
      <c r="AY20" s="7"/>
      <c r="AZ20" s="7"/>
      <c r="BA20" s="7"/>
      <c r="BB20" s="7"/>
      <c r="BC20" s="7">
        <v>1</v>
      </c>
      <c r="BD20" s="7"/>
      <c r="BE20" s="7"/>
      <c r="BF20" s="7">
        <v>1</v>
      </c>
      <c r="BG20" s="1" t="s">
        <v>211</v>
      </c>
      <c r="BH20" s="1"/>
      <c r="BI20" s="1"/>
      <c r="BJ20" s="1"/>
      <c r="BK20" s="1"/>
      <c r="BL20" s="1"/>
      <c r="BM20" s="1"/>
      <c r="BN20" s="1"/>
      <c r="BO20" s="1"/>
      <c r="BP20" s="1"/>
      <c r="BQ20" s="1"/>
      <c r="BR20" s="1"/>
      <c r="BS20" s="1"/>
      <c r="BT20" s="1"/>
      <c r="BU20" s="1" t="s">
        <v>212</v>
      </c>
      <c r="BV20" s="1"/>
      <c r="BW20" s="1"/>
      <c r="BX20" s="1"/>
      <c r="BY20" s="1"/>
    </row>
    <row r="21" spans="1:77" ht="15">
      <c r="A21" s="1">
        <v>20</v>
      </c>
      <c r="B21" s="1" t="s">
        <v>213</v>
      </c>
      <c r="C21" s="1" t="s">
        <v>214</v>
      </c>
      <c r="D21" s="1"/>
      <c r="E21" s="1" t="s">
        <v>215</v>
      </c>
      <c r="F21" s="1" t="s">
        <v>216</v>
      </c>
      <c r="G21" s="1" t="s">
        <v>217</v>
      </c>
      <c r="H21" s="4" t="str">
        <f>IF(COUNTIF(口上デイリーリスト!$B$2:$B1000, C21) &gt; 0, "あり", IF(COUNTIF(口上デイリーリスト!$G$2:$G1000, "*"&amp;C21&amp;"*") &gt; 0, "なし(登場)", "なし"))</f>
        <v>あり</v>
      </c>
      <c r="I21" s="5" t="str">
        <f>IF(COUNTIF(固有スキル表!$C$2:$C1000, C21) &gt; 0, "あり", "なし")</f>
        <v>あり</v>
      </c>
      <c r="J21" s="1">
        <v>2500</v>
      </c>
      <c r="K21" s="1">
        <v>1700</v>
      </c>
      <c r="L21" s="1">
        <v>2500</v>
      </c>
      <c r="M21" s="1" t="s">
        <v>196</v>
      </c>
      <c r="N21" s="20" t="s">
        <v>218</v>
      </c>
      <c r="O21" s="1" t="s">
        <v>103</v>
      </c>
      <c r="P21" s="1" t="s">
        <v>128</v>
      </c>
      <c r="Q21" s="1" t="s">
        <v>84</v>
      </c>
      <c r="R21" s="1" t="s">
        <v>82</v>
      </c>
      <c r="S21" s="1" t="s">
        <v>129</v>
      </c>
      <c r="T21" s="1" t="s">
        <v>149</v>
      </c>
      <c r="U21" s="1" t="s">
        <v>140</v>
      </c>
      <c r="V21" s="1" t="s">
        <v>150</v>
      </c>
      <c r="W21" s="1" t="s">
        <v>2489</v>
      </c>
      <c r="X21" s="1" t="s">
        <v>120</v>
      </c>
      <c r="Y21" s="1">
        <v>81</v>
      </c>
      <c r="Z21" s="1">
        <v>68</v>
      </c>
      <c r="AA21" s="1">
        <v>68</v>
      </c>
      <c r="AB21" s="1">
        <v>71</v>
      </c>
      <c r="AC21" s="1">
        <f t="shared" si="0"/>
        <v>288</v>
      </c>
      <c r="AD21" s="1">
        <v>56</v>
      </c>
      <c r="AE21" s="1">
        <v>31</v>
      </c>
      <c r="AF21" s="7"/>
      <c r="AG21" s="7">
        <f t="shared" si="1"/>
        <v>375</v>
      </c>
      <c r="AH21" s="7">
        <v>42</v>
      </c>
      <c r="AI21" s="7">
        <v>3</v>
      </c>
      <c r="AJ21" s="7">
        <v>2</v>
      </c>
      <c r="AK21" s="7">
        <v>2</v>
      </c>
      <c r="AL21" s="7">
        <v>1</v>
      </c>
      <c r="AM21" s="7">
        <v>3</v>
      </c>
      <c r="AN21" s="7">
        <v>2</v>
      </c>
      <c r="AO21" s="7">
        <v>4</v>
      </c>
      <c r="AP21" s="7">
        <v>2</v>
      </c>
      <c r="AQ21" s="7"/>
      <c r="AR21" s="7">
        <v>2</v>
      </c>
      <c r="AS21" s="7"/>
      <c r="AT21" s="7"/>
      <c r="AU21" s="7">
        <v>1</v>
      </c>
      <c r="AV21" s="7">
        <v>1</v>
      </c>
      <c r="AW21" s="7">
        <v>1</v>
      </c>
      <c r="AX21" s="7"/>
      <c r="AY21" s="7"/>
      <c r="AZ21" s="7"/>
      <c r="BA21" s="7"/>
      <c r="BB21" s="7"/>
      <c r="BC21" s="7">
        <v>3</v>
      </c>
      <c r="BD21" s="7">
        <v>1</v>
      </c>
      <c r="BE21" s="7"/>
      <c r="BF21" s="7">
        <v>4</v>
      </c>
      <c r="BG21" s="1" t="s">
        <v>219</v>
      </c>
      <c r="BH21" s="1"/>
      <c r="BI21" s="1"/>
      <c r="BJ21" s="1"/>
      <c r="BK21" s="1"/>
      <c r="BL21" s="1"/>
      <c r="BM21" s="1">
        <v>12</v>
      </c>
      <c r="BN21" s="1">
        <v>3</v>
      </c>
      <c r="BO21" s="1"/>
      <c r="BP21" s="1">
        <v>5</v>
      </c>
      <c r="BQ21" s="1"/>
      <c r="BR21" s="1">
        <v>1</v>
      </c>
      <c r="BS21" s="1"/>
      <c r="BT21" s="1"/>
      <c r="BU21" s="1" t="s">
        <v>220</v>
      </c>
      <c r="BV21" s="1"/>
      <c r="BW21" s="1"/>
      <c r="BX21" s="1"/>
      <c r="BY21" s="1"/>
    </row>
    <row r="22" spans="1:77" ht="15">
      <c r="A22" s="1">
        <v>21</v>
      </c>
      <c r="B22" s="1" t="s">
        <v>221</v>
      </c>
      <c r="C22" s="1" t="s">
        <v>222</v>
      </c>
      <c r="D22" s="1"/>
      <c r="E22" s="1" t="s">
        <v>223</v>
      </c>
      <c r="F22" s="1" t="s">
        <v>224</v>
      </c>
      <c r="G22" s="1" t="s">
        <v>179</v>
      </c>
      <c r="H22" s="4" t="str">
        <f>IF(COUNTIF(口上デイリーリスト!$B$2:$B1000, C22) &gt; 0, "あり", IF(COUNTIF(口上デイリーリスト!$G$2:$G1000, "*"&amp;C22&amp;"*") &gt; 0, "なし(登場)", "なし"))</f>
        <v>あり</v>
      </c>
      <c r="I22" s="5" t="str">
        <f>IF(COUNTIF(固有スキル表!$C$2:$C1000, C22) &gt; 0, "あり", "なし")</f>
        <v>あり</v>
      </c>
      <c r="J22" s="1">
        <v>2500</v>
      </c>
      <c r="K22" s="1">
        <v>1500</v>
      </c>
      <c r="L22" s="1">
        <v>2600</v>
      </c>
      <c r="M22" s="1" t="s">
        <v>137</v>
      </c>
      <c r="N22" s="8" t="s">
        <v>94</v>
      </c>
      <c r="O22" s="1" t="s">
        <v>103</v>
      </c>
      <c r="P22" s="1" t="s">
        <v>128</v>
      </c>
      <c r="Q22" s="1" t="s">
        <v>139</v>
      </c>
      <c r="R22" s="1" t="s">
        <v>139</v>
      </c>
      <c r="S22" s="1" t="s">
        <v>129</v>
      </c>
      <c r="T22" s="1" t="s">
        <v>130</v>
      </c>
      <c r="U22" s="1" t="s">
        <v>140</v>
      </c>
      <c r="V22" s="1" t="s">
        <v>132</v>
      </c>
      <c r="W22" s="1" t="s">
        <v>2489</v>
      </c>
      <c r="X22" s="1" t="s">
        <v>120</v>
      </c>
      <c r="Y22" s="1">
        <v>72</v>
      </c>
      <c r="Z22" s="1">
        <v>78</v>
      </c>
      <c r="AA22" s="1">
        <v>83</v>
      </c>
      <c r="AB22" s="1">
        <v>93</v>
      </c>
      <c r="AC22" s="1">
        <f t="shared" si="0"/>
        <v>326</v>
      </c>
      <c r="AD22" s="1">
        <v>26</v>
      </c>
      <c r="AE22" s="1">
        <v>51</v>
      </c>
      <c r="AF22" s="7">
        <v>21</v>
      </c>
      <c r="AG22" s="7">
        <f t="shared" si="1"/>
        <v>424</v>
      </c>
      <c r="AH22" s="7">
        <v>53</v>
      </c>
      <c r="AI22" s="7">
        <v>5</v>
      </c>
      <c r="AJ22" s="7">
        <v>3</v>
      </c>
      <c r="AK22" s="7">
        <v>5</v>
      </c>
      <c r="AL22" s="7">
        <v>3</v>
      </c>
      <c r="AM22" s="7">
        <v>5</v>
      </c>
      <c r="AN22" s="7">
        <v>4</v>
      </c>
      <c r="AO22" s="7">
        <v>6</v>
      </c>
      <c r="AP22" s="7">
        <v>6</v>
      </c>
      <c r="AQ22" s="7">
        <v>3</v>
      </c>
      <c r="AR22" s="7">
        <v>3</v>
      </c>
      <c r="AS22" s="7"/>
      <c r="AT22" s="7"/>
      <c r="AU22" s="7">
        <v>1</v>
      </c>
      <c r="AV22" s="7"/>
      <c r="AW22" s="7">
        <v>3</v>
      </c>
      <c r="AX22" s="7"/>
      <c r="AY22" s="7"/>
      <c r="AZ22" s="7"/>
      <c r="BA22" s="7"/>
      <c r="BB22" s="7"/>
      <c r="BC22" s="7"/>
      <c r="BD22" s="7">
        <v>3</v>
      </c>
      <c r="BE22" s="7"/>
      <c r="BF22" s="7">
        <v>4</v>
      </c>
      <c r="BG22" s="1" t="s">
        <v>225</v>
      </c>
      <c r="BH22" s="1">
        <v>20</v>
      </c>
      <c r="BI22" s="1"/>
      <c r="BJ22" s="1"/>
      <c r="BK22" s="1"/>
      <c r="BL22" s="1">
        <v>10</v>
      </c>
      <c r="BM22" s="1">
        <v>30</v>
      </c>
      <c r="BN22" s="1">
        <v>20</v>
      </c>
      <c r="BO22" s="1">
        <v>1</v>
      </c>
      <c r="BP22" s="1">
        <v>20</v>
      </c>
      <c r="BQ22" s="1">
        <v>10</v>
      </c>
      <c r="BR22" s="1">
        <v>10</v>
      </c>
      <c r="BS22" s="1"/>
      <c r="BT22" s="1"/>
      <c r="BU22" s="1" t="s">
        <v>226</v>
      </c>
      <c r="BV22" s="1"/>
      <c r="BW22" s="1"/>
      <c r="BX22" s="1"/>
      <c r="BY22" s="1"/>
    </row>
    <row r="23" spans="1:77" ht="15">
      <c r="A23" s="1">
        <v>22</v>
      </c>
      <c r="B23" s="1" t="s">
        <v>221</v>
      </c>
      <c r="C23" s="1" t="s">
        <v>227</v>
      </c>
      <c r="D23" s="1"/>
      <c r="E23" s="1" t="s">
        <v>223</v>
      </c>
      <c r="F23" s="1" t="s">
        <v>228</v>
      </c>
      <c r="G23" s="1" t="s">
        <v>101</v>
      </c>
      <c r="H23" s="4" t="str">
        <f>IF(COUNTIF(口上デイリーリスト!$B$2:$B1000, C23) &gt; 0, "あり", IF(COUNTIF(口上デイリーリスト!$G$2:$G1000, "*"&amp;C23&amp;"*") &gt; 0, "なし(登場)", "なし"))</f>
        <v>あり</v>
      </c>
      <c r="I23" s="5" t="str">
        <f>IF(COUNTIF(固有スキル表!$C$2:$C1000, C23) &gt; 0, "あり", "なし")</f>
        <v>あり</v>
      </c>
      <c r="J23" s="1">
        <v>2700</v>
      </c>
      <c r="K23" s="1">
        <v>1500</v>
      </c>
      <c r="L23" s="1">
        <v>3000</v>
      </c>
      <c r="M23" s="1" t="s">
        <v>102</v>
      </c>
      <c r="N23" s="8" t="s">
        <v>94</v>
      </c>
      <c r="O23" s="1" t="s">
        <v>146</v>
      </c>
      <c r="P23" s="1" t="s">
        <v>229</v>
      </c>
      <c r="Q23" s="1" t="s">
        <v>139</v>
      </c>
      <c r="R23" s="1" t="s">
        <v>84</v>
      </c>
      <c r="S23" s="1" t="s">
        <v>129</v>
      </c>
      <c r="T23" s="1" t="s">
        <v>130</v>
      </c>
      <c r="U23" s="1" t="s">
        <v>140</v>
      </c>
      <c r="V23" s="1" t="s">
        <v>132</v>
      </c>
      <c r="W23" s="1" t="s">
        <v>2489</v>
      </c>
      <c r="X23" s="1" t="s">
        <v>120</v>
      </c>
      <c r="Y23" s="1">
        <v>85</v>
      </c>
      <c r="Z23" s="1">
        <v>80</v>
      </c>
      <c r="AA23" s="1">
        <v>90</v>
      </c>
      <c r="AB23" s="1">
        <v>81</v>
      </c>
      <c r="AC23" s="1">
        <f t="shared" si="0"/>
        <v>336</v>
      </c>
      <c r="AD23" s="1">
        <v>38</v>
      </c>
      <c r="AE23" s="1">
        <v>28</v>
      </c>
      <c r="AF23" s="7">
        <v>30</v>
      </c>
      <c r="AG23" s="7">
        <f t="shared" si="1"/>
        <v>432</v>
      </c>
      <c r="AH23" s="7">
        <v>58</v>
      </c>
      <c r="AI23" s="7">
        <v>3</v>
      </c>
      <c r="AJ23" s="7">
        <v>1</v>
      </c>
      <c r="AK23" s="7">
        <v>3</v>
      </c>
      <c r="AL23" s="7">
        <v>1</v>
      </c>
      <c r="AM23" s="7">
        <v>2</v>
      </c>
      <c r="AN23" s="7">
        <v>3</v>
      </c>
      <c r="AO23" s="7">
        <v>3</v>
      </c>
      <c r="AP23" s="7">
        <v>3</v>
      </c>
      <c r="AQ23" s="7"/>
      <c r="AR23" s="7">
        <v>2</v>
      </c>
      <c r="AS23" s="7"/>
      <c r="AT23" s="7"/>
      <c r="AU23" s="7"/>
      <c r="AV23" s="7"/>
      <c r="AW23" s="7">
        <v>1</v>
      </c>
      <c r="AX23" s="7"/>
      <c r="AY23" s="7"/>
      <c r="AZ23" s="7"/>
      <c r="BA23" s="7"/>
      <c r="BB23" s="7"/>
      <c r="BC23" s="7"/>
      <c r="BD23" s="7">
        <v>2</v>
      </c>
      <c r="BE23" s="7">
        <v>3</v>
      </c>
      <c r="BF23" s="7">
        <v>4</v>
      </c>
      <c r="BG23" s="1" t="s">
        <v>230</v>
      </c>
      <c r="BH23" s="1">
        <v>10</v>
      </c>
      <c r="BI23" s="1"/>
      <c r="BJ23" s="1"/>
      <c r="BK23" s="1"/>
      <c r="BL23" s="1"/>
      <c r="BM23" s="1">
        <v>25</v>
      </c>
      <c r="BN23" s="1">
        <v>10</v>
      </c>
      <c r="BO23" s="1"/>
      <c r="BP23" s="1">
        <v>5</v>
      </c>
      <c r="BQ23" s="1"/>
      <c r="BR23" s="1">
        <v>5</v>
      </c>
      <c r="BS23" s="1"/>
      <c r="BT23" s="1"/>
      <c r="BU23" s="1" t="s">
        <v>231</v>
      </c>
      <c r="BV23" s="1"/>
      <c r="BW23" s="1"/>
      <c r="BX23" s="1"/>
      <c r="BY23" s="1"/>
    </row>
    <row r="24" spans="1:77" ht="15">
      <c r="A24" s="1">
        <v>23</v>
      </c>
      <c r="B24" s="1" t="s">
        <v>232</v>
      </c>
      <c r="C24" s="1" t="s">
        <v>233</v>
      </c>
      <c r="D24" s="1"/>
      <c r="E24" s="1" t="s">
        <v>234</v>
      </c>
      <c r="F24" s="1" t="s">
        <v>235</v>
      </c>
      <c r="G24" s="1" t="s">
        <v>236</v>
      </c>
      <c r="H24" s="4" t="str">
        <f>IF(COUNTIF(口上デイリーリスト!$B$2:$B1000, C24) &gt; 0, "あり", IF(COUNTIF(口上デイリーリスト!$G$2:$G1000, "*"&amp;C24&amp;"*") &gt; 0, "なし(登場)", "なし"))</f>
        <v>あり</v>
      </c>
      <c r="I24" s="5" t="str">
        <f>IF(COUNTIF(固有スキル表!$C$2:$C1000, C24) &gt; 0, "あり", "なし")</f>
        <v>あり</v>
      </c>
      <c r="J24" s="1">
        <v>3000</v>
      </c>
      <c r="K24" s="1">
        <v>1500</v>
      </c>
      <c r="L24" s="1">
        <v>2700</v>
      </c>
      <c r="M24" s="1" t="s">
        <v>169</v>
      </c>
      <c r="N24" s="21" t="s">
        <v>237</v>
      </c>
      <c r="O24" s="1" t="s">
        <v>80</v>
      </c>
      <c r="P24" s="1" t="s">
        <v>238</v>
      </c>
      <c r="Q24" s="1" t="s">
        <v>83</v>
      </c>
      <c r="R24" s="1" t="s">
        <v>83</v>
      </c>
      <c r="S24" s="1" t="s">
        <v>105</v>
      </c>
      <c r="T24" s="1" t="s">
        <v>84</v>
      </c>
      <c r="U24" s="1" t="s">
        <v>96</v>
      </c>
      <c r="V24" s="1" t="s">
        <v>97</v>
      </c>
      <c r="W24" s="1" t="s">
        <v>2489</v>
      </c>
      <c r="X24" s="1" t="s">
        <v>120</v>
      </c>
      <c r="Y24" s="1">
        <v>85</v>
      </c>
      <c r="Z24" s="1">
        <v>37</v>
      </c>
      <c r="AA24" s="1">
        <v>43</v>
      </c>
      <c r="AB24" s="1">
        <v>47</v>
      </c>
      <c r="AC24" s="1">
        <f t="shared" si="0"/>
        <v>212</v>
      </c>
      <c r="AD24" s="1">
        <v>15</v>
      </c>
      <c r="AE24" s="1">
        <v>15</v>
      </c>
      <c r="AF24" s="7"/>
      <c r="AG24" s="7">
        <f t="shared" si="1"/>
        <v>242</v>
      </c>
      <c r="AH24" s="7">
        <v>38</v>
      </c>
      <c r="AI24" s="7">
        <v>2</v>
      </c>
      <c r="AJ24" s="7">
        <v>2</v>
      </c>
      <c r="AK24" s="7"/>
      <c r="AL24" s="7"/>
      <c r="AM24" s="7">
        <v>1</v>
      </c>
      <c r="AN24" s="7">
        <v>1</v>
      </c>
      <c r="AO24" s="7">
        <v>2</v>
      </c>
      <c r="AP24" s="7"/>
      <c r="AQ24" s="7">
        <v>1</v>
      </c>
      <c r="AR24" s="7"/>
      <c r="AS24" s="7">
        <v>1</v>
      </c>
      <c r="AT24" s="7"/>
      <c r="AU24" s="7">
        <v>1</v>
      </c>
      <c r="AV24" s="7">
        <v>1</v>
      </c>
      <c r="AW24" s="7"/>
      <c r="AX24" s="7"/>
      <c r="AY24" s="7"/>
      <c r="AZ24" s="7"/>
      <c r="BA24" s="7"/>
      <c r="BB24" s="7"/>
      <c r="BC24" s="7"/>
      <c r="BD24" s="7"/>
      <c r="BE24" s="7"/>
      <c r="BF24" s="7">
        <v>7</v>
      </c>
      <c r="BG24" s="1" t="s">
        <v>239</v>
      </c>
      <c r="BH24" s="1">
        <v>10</v>
      </c>
      <c r="BI24" s="1">
        <v>20</v>
      </c>
      <c r="BJ24" s="1"/>
      <c r="BK24" s="1"/>
      <c r="BL24" s="1"/>
      <c r="BM24" s="1">
        <v>1</v>
      </c>
      <c r="BN24" s="1"/>
      <c r="BO24" s="1"/>
      <c r="BP24" s="1">
        <v>3</v>
      </c>
      <c r="BQ24" s="1"/>
      <c r="BR24" s="1"/>
      <c r="BS24" s="1"/>
      <c r="BT24" s="1"/>
      <c r="BU24" s="1" t="s">
        <v>240</v>
      </c>
      <c r="BV24" s="1"/>
      <c r="BW24" s="1"/>
      <c r="BX24" s="1"/>
      <c r="BY24" s="1"/>
    </row>
    <row r="25" spans="1:77" ht="15">
      <c r="A25" s="1">
        <v>24</v>
      </c>
      <c r="B25" s="1" t="s">
        <v>241</v>
      </c>
      <c r="C25" s="1" t="s">
        <v>242</v>
      </c>
      <c r="D25" s="1"/>
      <c r="E25" s="1" t="s">
        <v>241</v>
      </c>
      <c r="F25" s="1" t="s">
        <v>242</v>
      </c>
      <c r="G25" s="1" t="s">
        <v>101</v>
      </c>
      <c r="H25" s="4" t="str">
        <f>IF(COUNTIF(口上デイリーリスト!$B$2:$B1000, C25) &gt; 0, "あり", IF(COUNTIF(口上デイリーリスト!$G$2:$G1000, "*"&amp;C25&amp;"*") &gt; 0, "なし(登場)", "なし"))</f>
        <v>あり</v>
      </c>
      <c r="I25" s="5" t="str">
        <f>IF(COUNTIF(固有スキル表!$C$2:$C1000, C25) &gt; 0, "あり", "なし")</f>
        <v>あり</v>
      </c>
      <c r="J25" s="1">
        <v>2400</v>
      </c>
      <c r="K25" s="1">
        <v>1300</v>
      </c>
      <c r="L25" s="1">
        <v>2000</v>
      </c>
      <c r="M25" s="1" t="s">
        <v>2498</v>
      </c>
      <c r="N25" s="22" t="s">
        <v>243</v>
      </c>
      <c r="O25" s="1" t="s">
        <v>119</v>
      </c>
      <c r="P25" s="1" t="s">
        <v>244</v>
      </c>
      <c r="Q25" s="1" t="s">
        <v>83</v>
      </c>
      <c r="R25" s="1" t="s">
        <v>113</v>
      </c>
      <c r="S25" s="1" t="s">
        <v>105</v>
      </c>
      <c r="T25" s="1" t="s">
        <v>85</v>
      </c>
      <c r="U25" s="1" t="s">
        <v>96</v>
      </c>
      <c r="V25" s="1" t="s">
        <v>87</v>
      </c>
      <c r="W25" s="1" t="s">
        <v>2489</v>
      </c>
      <c r="X25" s="1" t="s">
        <v>120</v>
      </c>
      <c r="Y25" s="1">
        <v>30</v>
      </c>
      <c r="Z25" s="1">
        <v>65</v>
      </c>
      <c r="AA25" s="1">
        <v>48</v>
      </c>
      <c r="AB25" s="1">
        <v>75</v>
      </c>
      <c r="AC25" s="1">
        <f t="shared" si="0"/>
        <v>218</v>
      </c>
      <c r="AD25" s="1">
        <v>61</v>
      </c>
      <c r="AE25" s="1">
        <v>18</v>
      </c>
      <c r="AF25" s="7"/>
      <c r="AG25" s="7">
        <f t="shared" si="1"/>
        <v>297</v>
      </c>
      <c r="AH25" s="7">
        <v>61</v>
      </c>
      <c r="AI25" s="7">
        <v>2</v>
      </c>
      <c r="AJ25" s="7">
        <v>1</v>
      </c>
      <c r="AK25" s="7"/>
      <c r="AL25" s="7">
        <v>1</v>
      </c>
      <c r="AM25" s="7">
        <v>2</v>
      </c>
      <c r="AN25" s="7"/>
      <c r="AO25" s="7">
        <v>1</v>
      </c>
      <c r="AP25" s="7">
        <v>1</v>
      </c>
      <c r="AQ25" s="7">
        <v>1</v>
      </c>
      <c r="AR25" s="7"/>
      <c r="AS25" s="7">
        <v>1</v>
      </c>
      <c r="AT25" s="7"/>
      <c r="AU25" s="7"/>
      <c r="AV25" s="7">
        <v>1</v>
      </c>
      <c r="AW25" s="7"/>
      <c r="AX25" s="7"/>
      <c r="AY25" s="7"/>
      <c r="AZ25" s="7"/>
      <c r="BA25" s="7"/>
      <c r="BB25" s="7"/>
      <c r="BC25" s="7"/>
      <c r="BD25" s="7"/>
      <c r="BE25" s="7"/>
      <c r="BF25" s="7">
        <v>2</v>
      </c>
      <c r="BG25" s="1" t="s">
        <v>245</v>
      </c>
      <c r="BH25" s="1"/>
      <c r="BI25" s="1"/>
      <c r="BJ25" s="1"/>
      <c r="BK25" s="1"/>
      <c r="BL25" s="1"/>
      <c r="BM25" s="1"/>
      <c r="BN25" s="1"/>
      <c r="BO25" s="1"/>
      <c r="BP25" s="1"/>
      <c r="BQ25" s="1"/>
      <c r="BR25" s="1"/>
      <c r="BS25" s="1"/>
      <c r="BT25" s="1"/>
      <c r="BU25" s="1" t="s">
        <v>246</v>
      </c>
      <c r="BV25" s="9"/>
      <c r="BW25" s="9"/>
      <c r="BX25" s="9"/>
      <c r="BY25" s="9"/>
    </row>
    <row r="26" spans="1:77" ht="15">
      <c r="A26" s="1">
        <v>25</v>
      </c>
      <c r="B26" s="1" t="s">
        <v>247</v>
      </c>
      <c r="C26" s="1" t="s">
        <v>248</v>
      </c>
      <c r="D26" s="1"/>
      <c r="E26" s="1" t="s">
        <v>247</v>
      </c>
      <c r="F26" s="1" t="s">
        <v>248</v>
      </c>
      <c r="G26" s="1" t="s">
        <v>101</v>
      </c>
      <c r="H26" s="4" t="str">
        <f>IF(COUNTIF(口上デイリーリスト!$B$2:$B1000, C26) &gt; 0, "あり", IF(COUNTIF(口上デイリーリスト!$G$2:$G1000, "*"&amp;C26&amp;"*") &gt; 0, "なし(登場)", "なし"))</f>
        <v>あり</v>
      </c>
      <c r="I26" s="5" t="str">
        <f>IF(COUNTIF(固有スキル表!$C$2:$C1000, C26) &gt; 0, "あり", "なし")</f>
        <v>あり</v>
      </c>
      <c r="J26" s="1">
        <v>2500</v>
      </c>
      <c r="K26" s="1">
        <v>1400</v>
      </c>
      <c r="L26" s="1">
        <v>2000</v>
      </c>
      <c r="M26" s="1" t="s">
        <v>196</v>
      </c>
      <c r="N26" s="23" t="s">
        <v>249</v>
      </c>
      <c r="O26" s="1" t="s">
        <v>103</v>
      </c>
      <c r="P26" s="1" t="s">
        <v>250</v>
      </c>
      <c r="Q26" s="1" t="s">
        <v>113</v>
      </c>
      <c r="R26" s="1" t="s">
        <v>113</v>
      </c>
      <c r="S26" s="1" t="s">
        <v>114</v>
      </c>
      <c r="T26" s="1" t="s">
        <v>85</v>
      </c>
      <c r="U26" s="1" t="s">
        <v>96</v>
      </c>
      <c r="V26" s="1" t="s">
        <v>87</v>
      </c>
      <c r="W26" s="1" t="s">
        <v>2489</v>
      </c>
      <c r="X26" s="1" t="s">
        <v>120</v>
      </c>
      <c r="Y26" s="1">
        <v>36</v>
      </c>
      <c r="Z26" s="1">
        <v>49</v>
      </c>
      <c r="AA26" s="1">
        <v>27</v>
      </c>
      <c r="AB26" s="1">
        <v>31</v>
      </c>
      <c r="AC26" s="1">
        <f t="shared" si="0"/>
        <v>143</v>
      </c>
      <c r="AD26" s="1">
        <v>78</v>
      </c>
      <c r="AE26" s="1">
        <v>71</v>
      </c>
      <c r="AF26" s="7"/>
      <c r="AG26" s="7">
        <f t="shared" si="1"/>
        <v>292</v>
      </c>
      <c r="AH26" s="7">
        <v>57</v>
      </c>
      <c r="AI26" s="7">
        <v>2</v>
      </c>
      <c r="AJ26" s="7">
        <v>1</v>
      </c>
      <c r="AK26" s="7">
        <v>1</v>
      </c>
      <c r="AL26" s="7"/>
      <c r="AM26" s="7"/>
      <c r="AN26" s="7">
        <v>3</v>
      </c>
      <c r="AO26" s="7">
        <v>1</v>
      </c>
      <c r="AP26" s="7"/>
      <c r="AQ26" s="7">
        <v>2</v>
      </c>
      <c r="AR26" s="7">
        <v>1</v>
      </c>
      <c r="AS26" s="7">
        <v>1</v>
      </c>
      <c r="AT26" s="7"/>
      <c r="AU26" s="7">
        <v>2</v>
      </c>
      <c r="AV26" s="7"/>
      <c r="AW26" s="7"/>
      <c r="AX26" s="7"/>
      <c r="AY26" s="7"/>
      <c r="AZ26" s="7"/>
      <c r="BA26" s="7"/>
      <c r="BB26" s="7"/>
      <c r="BC26" s="7">
        <v>1</v>
      </c>
      <c r="BD26" s="7"/>
      <c r="BE26" s="7"/>
      <c r="BF26" s="7">
        <v>4</v>
      </c>
      <c r="BG26" s="1" t="s">
        <v>251</v>
      </c>
      <c r="BH26" s="1"/>
      <c r="BI26" s="1"/>
      <c r="BJ26" s="1"/>
      <c r="BK26" s="1"/>
      <c r="BL26" s="1"/>
      <c r="BM26" s="1"/>
      <c r="BN26" s="1"/>
      <c r="BO26" s="1"/>
      <c r="BP26" s="1"/>
      <c r="BQ26" s="1"/>
      <c r="BR26" s="1"/>
      <c r="BS26" s="1"/>
      <c r="BT26" s="1"/>
      <c r="BU26" s="1" t="s">
        <v>252</v>
      </c>
      <c r="BV26" s="1"/>
      <c r="BW26" s="1"/>
      <c r="BX26" s="1"/>
      <c r="BY26" s="1"/>
    </row>
    <row r="27" spans="1:77" ht="15">
      <c r="A27" s="1">
        <v>26</v>
      </c>
      <c r="B27" s="1" t="s">
        <v>253</v>
      </c>
      <c r="C27" s="1" t="s">
        <v>254</v>
      </c>
      <c r="D27" s="1"/>
      <c r="E27" s="1" t="s">
        <v>255</v>
      </c>
      <c r="F27" s="1" t="s">
        <v>256</v>
      </c>
      <c r="G27" s="1" t="s">
        <v>257</v>
      </c>
      <c r="H27" s="4" t="str">
        <f>IF(COUNTIF(口上デイリーリスト!$B$2:$B1000, C27) &gt; 0, "あり", IF(COUNTIF(口上デイリーリスト!$G$2:$G1000, "*"&amp;C27&amp;"*") &gt; 0, "なし(登場)", "なし"))</f>
        <v>あり</v>
      </c>
      <c r="I27" s="5" t="str">
        <f>IF(COUNTIF(固有スキル表!$C$2:$C1000, C27) &gt; 0, "あり", "なし")</f>
        <v>あり</v>
      </c>
      <c r="J27" s="1">
        <v>2600</v>
      </c>
      <c r="K27" s="1">
        <v>1500</v>
      </c>
      <c r="L27" s="1">
        <v>2800</v>
      </c>
      <c r="M27" s="1" t="s">
        <v>111</v>
      </c>
      <c r="N27" s="16" t="s">
        <v>163</v>
      </c>
      <c r="O27" s="1" t="s">
        <v>80</v>
      </c>
      <c r="P27" s="1" t="s">
        <v>190</v>
      </c>
      <c r="Q27" s="1" t="s">
        <v>139</v>
      </c>
      <c r="R27" s="1" t="s">
        <v>83</v>
      </c>
      <c r="S27" s="1" t="s">
        <v>129</v>
      </c>
      <c r="T27" s="1" t="s">
        <v>84</v>
      </c>
      <c r="U27" s="1" t="s">
        <v>140</v>
      </c>
      <c r="V27" s="1" t="s">
        <v>132</v>
      </c>
      <c r="W27" s="1" t="s">
        <v>2489</v>
      </c>
      <c r="X27" s="1" t="s">
        <v>120</v>
      </c>
      <c r="Y27" s="1">
        <v>47</v>
      </c>
      <c r="Z27" s="1">
        <v>84</v>
      </c>
      <c r="AA27" s="1">
        <v>72</v>
      </c>
      <c r="AB27" s="1">
        <v>77</v>
      </c>
      <c r="AC27" s="1">
        <f t="shared" si="0"/>
        <v>280</v>
      </c>
      <c r="AD27" s="1">
        <v>21</v>
      </c>
      <c r="AE27" s="1">
        <v>45</v>
      </c>
      <c r="AF27" s="7"/>
      <c r="AG27" s="7">
        <f t="shared" si="1"/>
        <v>346</v>
      </c>
      <c r="AH27" s="7">
        <v>31</v>
      </c>
      <c r="AI27" s="7">
        <v>3</v>
      </c>
      <c r="AJ27" s="7"/>
      <c r="AK27" s="7">
        <v>1</v>
      </c>
      <c r="AL27" s="7"/>
      <c r="AM27" s="7">
        <v>2</v>
      </c>
      <c r="AN27" s="7">
        <v>1</v>
      </c>
      <c r="AO27" s="7"/>
      <c r="AP27" s="7">
        <v>2</v>
      </c>
      <c r="AQ27" s="7">
        <v>2</v>
      </c>
      <c r="AR27" s="7"/>
      <c r="AS27" s="7">
        <v>1</v>
      </c>
      <c r="AT27" s="7"/>
      <c r="AU27" s="7"/>
      <c r="AV27" s="7">
        <v>1</v>
      </c>
      <c r="AW27" s="7"/>
      <c r="AX27" s="7"/>
      <c r="AY27" s="7"/>
      <c r="AZ27" s="7"/>
      <c r="BA27" s="7"/>
      <c r="BB27" s="7"/>
      <c r="BC27" s="7">
        <v>1</v>
      </c>
      <c r="BD27" s="7"/>
      <c r="BE27" s="7"/>
      <c r="BF27" s="7">
        <v>1</v>
      </c>
      <c r="BG27" s="1" t="s">
        <v>258</v>
      </c>
      <c r="BH27" s="1"/>
      <c r="BI27" s="1"/>
      <c r="BJ27" s="1"/>
      <c r="BK27" s="1"/>
      <c r="BL27" s="1"/>
      <c r="BM27" s="1">
        <v>1</v>
      </c>
      <c r="BN27" s="1"/>
      <c r="BO27" s="1"/>
      <c r="BP27" s="1"/>
      <c r="BQ27" s="1"/>
      <c r="BR27" s="1"/>
      <c r="BS27" s="1"/>
      <c r="BT27" s="1"/>
      <c r="BU27" s="1" t="s">
        <v>259</v>
      </c>
      <c r="BV27" s="1"/>
      <c r="BW27" s="1"/>
      <c r="BX27" s="1"/>
      <c r="BY27" s="1"/>
    </row>
    <row r="28" spans="1:77" ht="15">
      <c r="A28" s="1">
        <v>27</v>
      </c>
      <c r="B28" s="1" t="s">
        <v>260</v>
      </c>
      <c r="C28" s="1" t="s">
        <v>261</v>
      </c>
      <c r="D28" s="1"/>
      <c r="E28" s="1" t="s">
        <v>262</v>
      </c>
      <c r="F28" s="1" t="s">
        <v>263</v>
      </c>
      <c r="G28" s="1" t="s">
        <v>101</v>
      </c>
      <c r="H28" s="4" t="str">
        <f>IF(COUNTIF(口上デイリーリスト!$B$2:$B1000, C28) &gt; 0, "あり", IF(COUNTIF(口上デイリーリスト!$G$2:$G1000, "*"&amp;C28&amp;"*") &gt; 0, "なし(登場)", "なし"))</f>
        <v>あり</v>
      </c>
      <c r="I28" s="5" t="str">
        <f>IF(COUNTIF(固有スキル表!$C$2:$C1000, C28) &gt; 0, "あり", "なし")</f>
        <v>あり</v>
      </c>
      <c r="J28" s="1">
        <v>2300</v>
      </c>
      <c r="K28" s="1">
        <v>1500</v>
      </c>
      <c r="L28" s="1">
        <v>2400</v>
      </c>
      <c r="M28" s="1" t="s">
        <v>137</v>
      </c>
      <c r="N28" s="24" t="s">
        <v>264</v>
      </c>
      <c r="O28" s="1" t="s">
        <v>265</v>
      </c>
      <c r="P28" s="1" t="s">
        <v>238</v>
      </c>
      <c r="Q28" s="1" t="s">
        <v>83</v>
      </c>
      <c r="R28" s="1" t="s">
        <v>83</v>
      </c>
      <c r="S28" s="1" t="s">
        <v>105</v>
      </c>
      <c r="T28" s="1" t="s">
        <v>84</v>
      </c>
      <c r="U28" s="1" t="s">
        <v>96</v>
      </c>
      <c r="V28" s="1" t="s">
        <v>97</v>
      </c>
      <c r="W28" s="1" t="s">
        <v>2489</v>
      </c>
      <c r="X28" s="1" t="s">
        <v>120</v>
      </c>
      <c r="Y28" s="1">
        <v>37</v>
      </c>
      <c r="Z28" s="1">
        <v>73</v>
      </c>
      <c r="AA28" s="1">
        <v>75</v>
      </c>
      <c r="AB28" s="1">
        <v>81</v>
      </c>
      <c r="AC28" s="1">
        <f t="shared" si="0"/>
        <v>266</v>
      </c>
      <c r="AD28" s="1">
        <v>22</v>
      </c>
      <c r="AE28" s="1">
        <v>20</v>
      </c>
      <c r="AF28" s="7"/>
      <c r="AG28" s="7">
        <f t="shared" si="1"/>
        <v>308</v>
      </c>
      <c r="AH28" s="7">
        <v>73</v>
      </c>
      <c r="AI28" s="7">
        <v>3</v>
      </c>
      <c r="AJ28" s="7"/>
      <c r="AK28" s="7">
        <v>1</v>
      </c>
      <c r="AL28" s="7">
        <v>1</v>
      </c>
      <c r="AM28" s="7">
        <v>2</v>
      </c>
      <c r="AN28" s="7">
        <v>2</v>
      </c>
      <c r="AO28" s="7">
        <v>2</v>
      </c>
      <c r="AP28" s="7">
        <v>1</v>
      </c>
      <c r="AQ28" s="7"/>
      <c r="AR28" s="7">
        <v>1</v>
      </c>
      <c r="AS28" s="7">
        <v>1</v>
      </c>
      <c r="AT28" s="7"/>
      <c r="AU28" s="7">
        <v>1</v>
      </c>
      <c r="AV28" s="7"/>
      <c r="AW28" s="7"/>
      <c r="AX28" s="7"/>
      <c r="AY28" s="7"/>
      <c r="AZ28" s="7"/>
      <c r="BA28" s="7"/>
      <c r="BB28" s="7"/>
      <c r="BC28" s="7"/>
      <c r="BD28" s="7"/>
      <c r="BE28" s="7"/>
      <c r="BF28" s="7">
        <v>3</v>
      </c>
      <c r="BG28" s="1" t="s">
        <v>266</v>
      </c>
      <c r="BH28" s="1"/>
      <c r="BI28" s="1"/>
      <c r="BJ28" s="1"/>
      <c r="BK28" s="1"/>
      <c r="BL28" s="1"/>
      <c r="BM28" s="1">
        <v>1</v>
      </c>
      <c r="BN28" s="1"/>
      <c r="BO28" s="1"/>
      <c r="BP28" s="1"/>
      <c r="BQ28" s="1"/>
      <c r="BR28" s="1"/>
      <c r="BS28" s="1"/>
      <c r="BT28" s="1"/>
      <c r="BU28" s="1" t="s">
        <v>267</v>
      </c>
      <c r="BV28" s="1"/>
      <c r="BW28" s="1"/>
      <c r="BX28" s="1"/>
      <c r="BY28" s="1"/>
    </row>
    <row r="29" spans="1:77" ht="15">
      <c r="A29" s="1">
        <v>28</v>
      </c>
      <c r="B29" s="1" t="s">
        <v>262</v>
      </c>
      <c r="C29" s="1" t="s">
        <v>268</v>
      </c>
      <c r="D29" s="1"/>
      <c r="E29" s="1" t="s">
        <v>262</v>
      </c>
      <c r="F29" s="1" t="s">
        <v>269</v>
      </c>
      <c r="G29" s="1" t="s">
        <v>270</v>
      </c>
      <c r="H29" s="4" t="str">
        <f>IF(COUNTIF(口上デイリーリスト!$B$2:$B1000, C29) &gt; 0, "あり", IF(COUNTIF(口上デイリーリスト!$G$2:$G1000, "*"&amp;C29&amp;"*") &gt; 0, "なし(登場)", "なし"))</f>
        <v>あり</v>
      </c>
      <c r="I29" s="5" t="str">
        <f>IF(COUNTIF(固有スキル表!$C$2:$C1000, C29) &gt; 0, "あり", "なし")</f>
        <v>あり</v>
      </c>
      <c r="J29" s="1">
        <v>2500</v>
      </c>
      <c r="K29" s="1">
        <v>1300</v>
      </c>
      <c r="L29" s="1">
        <v>1800</v>
      </c>
      <c r="M29" s="1" t="s">
        <v>111</v>
      </c>
      <c r="N29" s="25" t="s">
        <v>271</v>
      </c>
      <c r="O29" s="1" t="s">
        <v>80</v>
      </c>
      <c r="P29" s="1" t="s">
        <v>95</v>
      </c>
      <c r="Q29" s="1" t="s">
        <v>84</v>
      </c>
      <c r="R29" s="1" t="s">
        <v>82</v>
      </c>
      <c r="S29" s="1" t="s">
        <v>84</v>
      </c>
      <c r="T29" s="1" t="s">
        <v>85</v>
      </c>
      <c r="U29" s="1" t="s">
        <v>86</v>
      </c>
      <c r="V29" s="1" t="s">
        <v>87</v>
      </c>
      <c r="W29" s="1" t="s">
        <v>2489</v>
      </c>
      <c r="X29" s="1" t="s">
        <v>120</v>
      </c>
      <c r="Y29" s="1">
        <v>63</v>
      </c>
      <c r="Z29" s="1">
        <v>67</v>
      </c>
      <c r="AA29" s="1">
        <v>72</v>
      </c>
      <c r="AB29" s="1">
        <v>66</v>
      </c>
      <c r="AC29" s="1">
        <f t="shared" si="0"/>
        <v>268</v>
      </c>
      <c r="AD29" s="1">
        <v>20</v>
      </c>
      <c r="AE29" s="1">
        <v>31</v>
      </c>
      <c r="AF29" s="7"/>
      <c r="AG29" s="7">
        <f t="shared" si="1"/>
        <v>319</v>
      </c>
      <c r="AH29" s="7">
        <v>31</v>
      </c>
      <c r="AI29" s="7">
        <v>3</v>
      </c>
      <c r="AJ29" s="7"/>
      <c r="AK29" s="7">
        <v>3</v>
      </c>
      <c r="AL29" s="7"/>
      <c r="AM29" s="7">
        <v>1</v>
      </c>
      <c r="AN29" s="7">
        <v>1</v>
      </c>
      <c r="AO29" s="7">
        <v>1</v>
      </c>
      <c r="AP29" s="7">
        <v>1</v>
      </c>
      <c r="AQ29" s="7">
        <v>2</v>
      </c>
      <c r="AR29" s="7">
        <v>1</v>
      </c>
      <c r="AS29" s="7">
        <v>1</v>
      </c>
      <c r="AT29" s="7"/>
      <c r="AU29" s="7">
        <v>1</v>
      </c>
      <c r="AV29" s="7"/>
      <c r="AW29" s="7">
        <v>1</v>
      </c>
      <c r="AX29" s="7"/>
      <c r="AY29" s="7"/>
      <c r="AZ29" s="7"/>
      <c r="BA29" s="7"/>
      <c r="BB29" s="7"/>
      <c r="BC29" s="7">
        <v>2</v>
      </c>
      <c r="BD29" s="7">
        <v>1</v>
      </c>
      <c r="BE29" s="7">
        <v>3</v>
      </c>
      <c r="BF29" s="7">
        <v>2</v>
      </c>
      <c r="BG29" s="1" t="s">
        <v>2499</v>
      </c>
      <c r="BH29" s="1">
        <v>35</v>
      </c>
      <c r="BI29" s="1"/>
      <c r="BJ29" s="1"/>
      <c r="BK29" s="1"/>
      <c r="BL29" s="1">
        <v>30</v>
      </c>
      <c r="BM29" s="1">
        <v>5</v>
      </c>
      <c r="BN29" s="1">
        <v>20</v>
      </c>
      <c r="BO29" s="1">
        <v>1</v>
      </c>
      <c r="BP29" s="1"/>
      <c r="BQ29" s="1"/>
      <c r="BR29" s="1">
        <v>15</v>
      </c>
      <c r="BS29" s="1"/>
      <c r="BT29" s="1"/>
      <c r="BU29" s="1" t="s">
        <v>272</v>
      </c>
      <c r="BV29" s="1"/>
      <c r="BW29" s="1"/>
      <c r="BX29" s="1"/>
      <c r="BY29" s="1"/>
    </row>
    <row r="30" spans="1:77" ht="15">
      <c r="A30" s="1">
        <v>29</v>
      </c>
      <c r="B30" s="1" t="s">
        <v>273</v>
      </c>
      <c r="C30" s="1" t="s">
        <v>274</v>
      </c>
      <c r="D30" s="1"/>
      <c r="E30" s="1" t="s">
        <v>275</v>
      </c>
      <c r="F30" s="1" t="s">
        <v>276</v>
      </c>
      <c r="G30" s="1" t="s">
        <v>277</v>
      </c>
      <c r="H30" s="4" t="str">
        <f>IF(COUNTIF(口上デイリーリスト!$B$2:$B1000, C30) &gt; 0, "あり", IF(COUNTIF(口上デイリーリスト!$G$2:$G1000, "*"&amp;C30&amp;"*") &gt; 0, "なし(登場)", "なし"))</f>
        <v>あり</v>
      </c>
      <c r="I30" s="5" t="str">
        <f>IF(COUNTIF(固有スキル表!$C$2:$C1000, C30) &gt; 0, "あり", "なし")</f>
        <v>あり</v>
      </c>
      <c r="J30" s="1">
        <v>3000</v>
      </c>
      <c r="K30" s="1">
        <v>1700</v>
      </c>
      <c r="L30" s="1">
        <v>3500</v>
      </c>
      <c r="M30" s="1" t="s">
        <v>189</v>
      </c>
      <c r="N30" s="26" t="s">
        <v>278</v>
      </c>
      <c r="O30" s="1" t="s">
        <v>80</v>
      </c>
      <c r="P30" s="1" t="s">
        <v>81</v>
      </c>
      <c r="Q30" s="1" t="s">
        <v>139</v>
      </c>
      <c r="R30" s="1" t="s">
        <v>139</v>
      </c>
      <c r="S30" s="1" t="s">
        <v>129</v>
      </c>
      <c r="T30" s="1" t="s">
        <v>130</v>
      </c>
      <c r="U30" s="1" t="s">
        <v>131</v>
      </c>
      <c r="V30" s="1" t="s">
        <v>132</v>
      </c>
      <c r="W30" s="1" t="s">
        <v>2489</v>
      </c>
      <c r="X30" s="1" t="s">
        <v>120</v>
      </c>
      <c r="Y30" s="1">
        <v>61</v>
      </c>
      <c r="Z30" s="1">
        <v>77</v>
      </c>
      <c r="AA30" s="1">
        <v>94</v>
      </c>
      <c r="AB30" s="1">
        <v>94</v>
      </c>
      <c r="AC30" s="1">
        <f t="shared" si="0"/>
        <v>326</v>
      </c>
      <c r="AD30" s="1">
        <v>21</v>
      </c>
      <c r="AE30" s="1">
        <v>30</v>
      </c>
      <c r="AF30" s="7">
        <v>21</v>
      </c>
      <c r="AG30" s="7">
        <f t="shared" si="1"/>
        <v>398</v>
      </c>
      <c r="AH30" s="7">
        <v>21</v>
      </c>
      <c r="AI30" s="7">
        <v>4</v>
      </c>
      <c r="AJ30" s="7"/>
      <c r="AK30" s="7">
        <v>3</v>
      </c>
      <c r="AL30" s="7">
        <v>2</v>
      </c>
      <c r="AM30" s="7">
        <v>3</v>
      </c>
      <c r="AN30" s="7">
        <v>2</v>
      </c>
      <c r="AO30" s="7">
        <v>2</v>
      </c>
      <c r="AP30" s="7">
        <v>4</v>
      </c>
      <c r="AQ30" s="7">
        <v>4</v>
      </c>
      <c r="AR30" s="7">
        <v>3</v>
      </c>
      <c r="AS30" s="7">
        <v>1</v>
      </c>
      <c r="AT30" s="7"/>
      <c r="AU30" s="7">
        <v>2</v>
      </c>
      <c r="AV30" s="7"/>
      <c r="AW30" s="7">
        <v>2</v>
      </c>
      <c r="AX30" s="7"/>
      <c r="AY30" s="7"/>
      <c r="AZ30" s="7"/>
      <c r="BA30" s="7"/>
      <c r="BB30" s="7"/>
      <c r="BC30" s="7">
        <v>2</v>
      </c>
      <c r="BD30" s="7">
        <v>2</v>
      </c>
      <c r="BE30" s="7"/>
      <c r="BF30" s="7">
        <v>10</v>
      </c>
      <c r="BG30" s="1" t="s">
        <v>2500</v>
      </c>
      <c r="BH30" s="1">
        <v>80</v>
      </c>
      <c r="BI30" s="1"/>
      <c r="BJ30" s="1"/>
      <c r="BK30" s="1"/>
      <c r="BL30" s="1"/>
      <c r="BM30" s="1">
        <v>21</v>
      </c>
      <c r="BN30" s="1">
        <v>10</v>
      </c>
      <c r="BO30" s="1">
        <v>1</v>
      </c>
      <c r="BP30" s="1">
        <v>3</v>
      </c>
      <c r="BQ30" s="1">
        <v>1</v>
      </c>
      <c r="BR30" s="1">
        <v>2</v>
      </c>
      <c r="BS30" s="1"/>
      <c r="BT30" s="1"/>
      <c r="BU30" s="1" t="s">
        <v>279</v>
      </c>
      <c r="BV30" s="1"/>
      <c r="BW30" s="1"/>
      <c r="BX30" s="1"/>
      <c r="BY30" s="1"/>
    </row>
    <row r="31" spans="1:77" ht="15">
      <c r="A31" s="1">
        <v>30</v>
      </c>
      <c r="B31" s="1" t="s">
        <v>280</v>
      </c>
      <c r="C31" s="1" t="s">
        <v>281</v>
      </c>
      <c r="D31" s="1"/>
      <c r="E31" s="1" t="s">
        <v>282</v>
      </c>
      <c r="F31" s="1" t="s">
        <v>283</v>
      </c>
      <c r="G31" s="1" t="s">
        <v>277</v>
      </c>
      <c r="H31" s="4" t="str">
        <f>IF(COUNTIF(口上デイリーリスト!$B$2:$B1000, C31) &gt; 0, "あり", IF(COUNTIF(口上デイリーリスト!$G$2:$G1000, "*"&amp;C31&amp;"*") &gt; 0, "なし(登場)", "なし"))</f>
        <v>あり</v>
      </c>
      <c r="I31" s="5" t="str">
        <f>IF(COUNTIF(固有スキル表!$C$2:$C1000, C31) &gt; 0, "あり", "なし")</f>
        <v>あり</v>
      </c>
      <c r="J31" s="1">
        <v>2000</v>
      </c>
      <c r="K31" s="1">
        <v>2000</v>
      </c>
      <c r="L31" s="1">
        <v>3500</v>
      </c>
      <c r="M31" s="1" t="s">
        <v>196</v>
      </c>
      <c r="N31" s="24" t="s">
        <v>264</v>
      </c>
      <c r="O31" s="1" t="s">
        <v>146</v>
      </c>
      <c r="P31" s="1" t="s">
        <v>284</v>
      </c>
      <c r="Q31" s="1" t="s">
        <v>83</v>
      </c>
      <c r="R31" s="1" t="s">
        <v>113</v>
      </c>
      <c r="S31" s="1" t="s">
        <v>129</v>
      </c>
      <c r="T31" s="1" t="s">
        <v>149</v>
      </c>
      <c r="U31" s="1" t="s">
        <v>131</v>
      </c>
      <c r="V31" s="1" t="s">
        <v>132</v>
      </c>
      <c r="W31" s="1" t="s">
        <v>2489</v>
      </c>
      <c r="X31" s="1" t="s">
        <v>120</v>
      </c>
      <c r="Y31" s="1">
        <v>75</v>
      </c>
      <c r="Z31" s="1">
        <v>63</v>
      </c>
      <c r="AA31" s="1">
        <v>78</v>
      </c>
      <c r="AB31" s="1">
        <v>85</v>
      </c>
      <c r="AC31" s="1">
        <f t="shared" si="0"/>
        <v>301</v>
      </c>
      <c r="AD31" s="1">
        <v>55</v>
      </c>
      <c r="AE31" s="1">
        <v>32</v>
      </c>
      <c r="AF31" s="7"/>
      <c r="AG31" s="7">
        <f t="shared" si="1"/>
        <v>388</v>
      </c>
      <c r="AH31" s="7">
        <v>35</v>
      </c>
      <c r="AI31" s="7">
        <v>2</v>
      </c>
      <c r="AJ31" s="7">
        <v>1</v>
      </c>
      <c r="AK31" s="7"/>
      <c r="AL31" s="7"/>
      <c r="AM31" s="7">
        <v>1</v>
      </c>
      <c r="AN31" s="7">
        <v>1</v>
      </c>
      <c r="AO31" s="7">
        <v>1</v>
      </c>
      <c r="AP31" s="7">
        <v>2</v>
      </c>
      <c r="AQ31" s="7"/>
      <c r="AR31" s="7"/>
      <c r="AS31" s="7">
        <v>2</v>
      </c>
      <c r="AT31" s="7"/>
      <c r="AU31" s="7"/>
      <c r="AV31" s="7"/>
      <c r="AW31" s="7"/>
      <c r="AX31" s="7"/>
      <c r="AY31" s="7"/>
      <c r="AZ31" s="7"/>
      <c r="BA31" s="7"/>
      <c r="BB31" s="7"/>
      <c r="BC31" s="7"/>
      <c r="BD31" s="7">
        <v>3</v>
      </c>
      <c r="BE31" s="7"/>
      <c r="BF31" s="7">
        <v>10</v>
      </c>
      <c r="BG31" s="1" t="s">
        <v>285</v>
      </c>
      <c r="BH31" s="1">
        <v>25</v>
      </c>
      <c r="BI31" s="1"/>
      <c r="BJ31" s="1"/>
      <c r="BK31" s="1"/>
      <c r="BL31" s="1"/>
      <c r="BM31" s="1"/>
      <c r="BN31" s="1"/>
      <c r="BO31" s="1">
        <v>2</v>
      </c>
      <c r="BP31" s="1"/>
      <c r="BQ31" s="1"/>
      <c r="BR31" s="1"/>
      <c r="BS31" s="1"/>
      <c r="BT31" s="1"/>
      <c r="BU31" s="1" t="s">
        <v>286</v>
      </c>
      <c r="BV31" s="1"/>
      <c r="BW31" s="1"/>
      <c r="BX31" s="1"/>
      <c r="BY31" s="1"/>
    </row>
    <row r="32" spans="1:77" ht="15">
      <c r="A32" s="1">
        <v>31</v>
      </c>
      <c r="B32" s="1" t="s">
        <v>287</v>
      </c>
      <c r="C32" s="1" t="s">
        <v>288</v>
      </c>
      <c r="D32" s="1"/>
      <c r="E32" s="1" t="s">
        <v>289</v>
      </c>
      <c r="F32" s="1" t="s">
        <v>290</v>
      </c>
      <c r="G32" s="1" t="s">
        <v>277</v>
      </c>
      <c r="H32" s="4" t="str">
        <f>IF(COUNTIF(口上デイリーリスト!$B$2:$B1000, C32) &gt; 0, "あり", IF(COUNTIF(口上デイリーリスト!$G$2:$G1000, "*"&amp;C32&amp;"*") &gt; 0, "なし(登場)", "なし"))</f>
        <v>あり</v>
      </c>
      <c r="I32" s="5" t="str">
        <f>IF(COUNTIF(固有スキル表!$C$2:$C1000, C32) &gt; 0, "あり", "なし")</f>
        <v>あり</v>
      </c>
      <c r="J32" s="1">
        <v>2900</v>
      </c>
      <c r="K32" s="1">
        <v>1500</v>
      </c>
      <c r="L32" s="1">
        <v>3100</v>
      </c>
      <c r="M32" s="1" t="s">
        <v>102</v>
      </c>
      <c r="N32" s="15" t="s">
        <v>157</v>
      </c>
      <c r="O32" s="1" t="s">
        <v>146</v>
      </c>
      <c r="P32" s="1" t="s">
        <v>284</v>
      </c>
      <c r="Q32" s="1" t="s">
        <v>82</v>
      </c>
      <c r="R32" s="1" t="s">
        <v>83</v>
      </c>
      <c r="S32" s="1" t="s">
        <v>84</v>
      </c>
      <c r="T32" s="1" t="s">
        <v>84</v>
      </c>
      <c r="U32" s="1" t="s">
        <v>86</v>
      </c>
      <c r="V32" s="1" t="s">
        <v>87</v>
      </c>
      <c r="W32" s="1" t="s">
        <v>2489</v>
      </c>
      <c r="X32" s="1" t="s">
        <v>120</v>
      </c>
      <c r="Y32" s="1">
        <v>76</v>
      </c>
      <c r="Z32" s="1">
        <v>58</v>
      </c>
      <c r="AA32" s="1">
        <v>49</v>
      </c>
      <c r="AB32" s="1">
        <v>29</v>
      </c>
      <c r="AC32" s="1">
        <f t="shared" si="0"/>
        <v>212</v>
      </c>
      <c r="AD32" s="1">
        <v>9</v>
      </c>
      <c r="AE32" s="1">
        <v>22</v>
      </c>
      <c r="AF32" s="7"/>
      <c r="AG32" s="7">
        <f t="shared" si="1"/>
        <v>243</v>
      </c>
      <c r="AH32" s="7">
        <v>44</v>
      </c>
      <c r="AI32" s="7">
        <v>2</v>
      </c>
      <c r="AJ32" s="7">
        <v>1</v>
      </c>
      <c r="AK32" s="7">
        <v>2</v>
      </c>
      <c r="AL32" s="7"/>
      <c r="AM32" s="7">
        <v>1</v>
      </c>
      <c r="AN32" s="7"/>
      <c r="AO32" s="7">
        <v>1</v>
      </c>
      <c r="AP32" s="7"/>
      <c r="AQ32" s="7">
        <v>2</v>
      </c>
      <c r="AR32" s="7">
        <v>1</v>
      </c>
      <c r="AS32" s="7">
        <v>3</v>
      </c>
      <c r="AT32" s="7"/>
      <c r="AU32" s="7"/>
      <c r="AV32" s="7"/>
      <c r="AW32" s="7"/>
      <c r="AX32" s="7"/>
      <c r="AY32" s="7"/>
      <c r="AZ32" s="7"/>
      <c r="BA32" s="7"/>
      <c r="BB32" s="7"/>
      <c r="BC32" s="7">
        <v>1</v>
      </c>
      <c r="BD32" s="7">
        <v>1</v>
      </c>
      <c r="BE32" s="7"/>
      <c r="BF32" s="7">
        <v>8</v>
      </c>
      <c r="BG32" s="1" t="s">
        <v>291</v>
      </c>
      <c r="BH32" s="1">
        <v>5</v>
      </c>
      <c r="BI32" s="1"/>
      <c r="BJ32" s="1"/>
      <c r="BK32" s="1"/>
      <c r="BL32" s="1"/>
      <c r="BM32" s="1">
        <v>10</v>
      </c>
      <c r="BN32" s="1">
        <v>7</v>
      </c>
      <c r="BO32" s="1">
        <v>2</v>
      </c>
      <c r="BP32" s="1">
        <v>5</v>
      </c>
      <c r="BQ32" s="1">
        <v>3</v>
      </c>
      <c r="BR32" s="1">
        <v>3</v>
      </c>
      <c r="BS32" s="1"/>
      <c r="BT32" s="1"/>
      <c r="BU32" s="1" t="s">
        <v>292</v>
      </c>
      <c r="BV32" s="1"/>
      <c r="BW32" s="1"/>
      <c r="BX32" s="1"/>
      <c r="BY32" s="1"/>
    </row>
    <row r="33" spans="1:77" ht="15">
      <c r="A33" s="1">
        <v>32</v>
      </c>
      <c r="B33" s="1" t="s">
        <v>293</v>
      </c>
      <c r="C33" s="1" t="s">
        <v>294</v>
      </c>
      <c r="D33" s="1"/>
      <c r="E33" s="1" t="s">
        <v>295</v>
      </c>
      <c r="F33" s="1" t="s">
        <v>296</v>
      </c>
      <c r="G33" s="1" t="s">
        <v>297</v>
      </c>
      <c r="H33" s="4" t="str">
        <f>IF(COUNTIF(口上デイリーリスト!$B$2:$B1000, C33) &gt; 0, "あり", IF(COUNTIF(口上デイリーリスト!$G$2:$G1000, "*"&amp;C33&amp;"*") &gt; 0, "なし(登場)", "なし"))</f>
        <v>あり</v>
      </c>
      <c r="I33" s="5" t="str">
        <f>IF(COUNTIF(固有スキル表!$C$2:$C1000, C33) &gt; 0, "あり", "なし")</f>
        <v>あり</v>
      </c>
      <c r="J33" s="1">
        <v>2500</v>
      </c>
      <c r="K33" s="1">
        <v>1500</v>
      </c>
      <c r="L33" s="1">
        <v>2400</v>
      </c>
      <c r="M33" s="1" t="s">
        <v>189</v>
      </c>
      <c r="N33" s="27" t="s">
        <v>298</v>
      </c>
      <c r="O33" s="1" t="s">
        <v>119</v>
      </c>
      <c r="P33" s="1" t="s">
        <v>175</v>
      </c>
      <c r="Q33" s="1" t="s">
        <v>139</v>
      </c>
      <c r="R33" s="1" t="s">
        <v>82</v>
      </c>
      <c r="S33" s="1" t="s">
        <v>84</v>
      </c>
      <c r="T33" s="1" t="s">
        <v>85</v>
      </c>
      <c r="U33" s="1" t="s">
        <v>86</v>
      </c>
      <c r="V33" s="1" t="s">
        <v>87</v>
      </c>
      <c r="W33" s="1" t="s">
        <v>2489</v>
      </c>
      <c r="X33" s="1" t="s">
        <v>120</v>
      </c>
      <c r="Y33" s="1">
        <v>67</v>
      </c>
      <c r="Z33" s="1">
        <v>64</v>
      </c>
      <c r="AA33" s="1">
        <v>69</v>
      </c>
      <c r="AB33" s="1">
        <v>72</v>
      </c>
      <c r="AC33" s="1">
        <f t="shared" si="0"/>
        <v>272</v>
      </c>
      <c r="AD33" s="1">
        <v>25</v>
      </c>
      <c r="AE33" s="1">
        <v>22</v>
      </c>
      <c r="AF33" s="7"/>
      <c r="AG33" s="7">
        <f t="shared" si="1"/>
        <v>319</v>
      </c>
      <c r="AH33" s="7">
        <v>72</v>
      </c>
      <c r="AI33" s="7">
        <v>3</v>
      </c>
      <c r="AJ33" s="7"/>
      <c r="AK33" s="7">
        <v>3</v>
      </c>
      <c r="AL33" s="7">
        <v>2</v>
      </c>
      <c r="AM33" s="7">
        <v>2</v>
      </c>
      <c r="AN33" s="7">
        <v>1</v>
      </c>
      <c r="AO33" s="7">
        <v>2</v>
      </c>
      <c r="AP33" s="7">
        <v>2</v>
      </c>
      <c r="AQ33" s="7">
        <v>1</v>
      </c>
      <c r="AR33" s="7">
        <v>2</v>
      </c>
      <c r="AS33" s="7"/>
      <c r="AT33" s="7"/>
      <c r="AU33" s="7"/>
      <c r="AV33" s="7">
        <v>1</v>
      </c>
      <c r="AW33" s="7">
        <v>2</v>
      </c>
      <c r="AX33" s="7"/>
      <c r="AY33" s="7"/>
      <c r="AZ33" s="7"/>
      <c r="BA33" s="7"/>
      <c r="BB33" s="7"/>
      <c r="BC33" s="7"/>
      <c r="BD33" s="7">
        <v>2</v>
      </c>
      <c r="BE33" s="7"/>
      <c r="BF33" s="7">
        <v>4</v>
      </c>
      <c r="BG33" s="1" t="s">
        <v>2501</v>
      </c>
      <c r="BH33" s="1">
        <v>15</v>
      </c>
      <c r="BI33" s="1"/>
      <c r="BJ33" s="1"/>
      <c r="BK33" s="1"/>
      <c r="BL33" s="1"/>
      <c r="BM33" s="1">
        <v>5</v>
      </c>
      <c r="BN33" s="1">
        <v>1</v>
      </c>
      <c r="BO33" s="1">
        <v>1</v>
      </c>
      <c r="BP33" s="1"/>
      <c r="BQ33" s="1"/>
      <c r="BR33" s="1"/>
      <c r="BS33" s="1"/>
      <c r="BT33" s="1"/>
      <c r="BU33" s="1" t="s">
        <v>299</v>
      </c>
      <c r="BV33" s="1"/>
      <c r="BW33" s="1"/>
      <c r="BX33" s="1"/>
      <c r="BY33" s="1"/>
    </row>
    <row r="34" spans="1:77" ht="15">
      <c r="A34" s="1">
        <v>33</v>
      </c>
      <c r="B34" s="1" t="s">
        <v>300</v>
      </c>
      <c r="C34" s="1" t="s">
        <v>301</v>
      </c>
      <c r="D34" s="1"/>
      <c r="E34" s="1" t="s">
        <v>300</v>
      </c>
      <c r="F34" s="1" t="s">
        <v>301</v>
      </c>
      <c r="G34" s="1" t="s">
        <v>302</v>
      </c>
      <c r="H34" s="4" t="str">
        <f>IF(COUNTIF(口上デイリーリスト!$B$2:$B1000, C34) &gt; 0, "あり", IF(COUNTIF(口上デイリーリスト!$G$2:$G1000, "*"&amp;C34&amp;"*") &gt; 0, "なし(登場)", "なし"))</f>
        <v>なし</v>
      </c>
      <c r="I34" s="5" t="str">
        <f>IF(COUNTIF(固有スキル表!$C$2:$C1000, C34) &gt; 0, "あり", "なし")</f>
        <v>あり</v>
      </c>
      <c r="J34" s="1">
        <v>2100</v>
      </c>
      <c r="K34" s="1">
        <v>1300</v>
      </c>
      <c r="L34" s="1">
        <v>1900</v>
      </c>
      <c r="M34" s="1" t="s">
        <v>111</v>
      </c>
      <c r="N34" s="8" t="s">
        <v>2496</v>
      </c>
      <c r="O34" s="1" t="s">
        <v>119</v>
      </c>
      <c r="P34" s="1" t="s">
        <v>104</v>
      </c>
      <c r="Q34" s="1" t="s">
        <v>113</v>
      </c>
      <c r="R34" s="1" t="s">
        <v>113</v>
      </c>
      <c r="S34" s="1" t="s">
        <v>105</v>
      </c>
      <c r="T34" s="1" t="s">
        <v>84</v>
      </c>
      <c r="U34" s="1" t="s">
        <v>96</v>
      </c>
      <c r="V34" s="1" t="s">
        <v>165</v>
      </c>
      <c r="W34" s="1" t="s">
        <v>2489</v>
      </c>
      <c r="X34" s="1" t="s">
        <v>120</v>
      </c>
      <c r="Y34" s="1">
        <v>43</v>
      </c>
      <c r="Z34" s="1">
        <v>22</v>
      </c>
      <c r="AA34" s="1">
        <v>38</v>
      </c>
      <c r="AB34" s="1">
        <v>35</v>
      </c>
      <c r="AC34" s="1">
        <f t="shared" si="0"/>
        <v>138</v>
      </c>
      <c r="AD34" s="1">
        <v>22</v>
      </c>
      <c r="AE34" s="1">
        <v>2</v>
      </c>
      <c r="AF34" s="7"/>
      <c r="AG34" s="7">
        <f t="shared" si="1"/>
        <v>162</v>
      </c>
      <c r="AH34" s="7">
        <v>81</v>
      </c>
      <c r="AI34" s="7">
        <v>0</v>
      </c>
      <c r="AJ34" s="7">
        <v>1</v>
      </c>
      <c r="AK34" s="7"/>
      <c r="AL34" s="7"/>
      <c r="AM34" s="7">
        <v>1</v>
      </c>
      <c r="AN34" s="7"/>
      <c r="AO34" s="7">
        <v>1</v>
      </c>
      <c r="AP34" s="7"/>
      <c r="AQ34" s="7"/>
      <c r="AR34" s="7"/>
      <c r="AS34" s="7"/>
      <c r="AT34" s="7"/>
      <c r="AU34" s="7"/>
      <c r="AV34" s="7"/>
      <c r="AW34" s="7"/>
      <c r="AX34" s="7"/>
      <c r="AY34" s="7"/>
      <c r="AZ34" s="7"/>
      <c r="BA34" s="7"/>
      <c r="BB34" s="7"/>
      <c r="BC34" s="7"/>
      <c r="BD34" s="7">
        <v>1</v>
      </c>
      <c r="BE34" s="7"/>
      <c r="BF34" s="7">
        <v>0</v>
      </c>
      <c r="BG34" s="1" t="s">
        <v>303</v>
      </c>
      <c r="BH34" s="1"/>
      <c r="BI34" s="1"/>
      <c r="BJ34" s="1"/>
      <c r="BK34" s="1"/>
      <c r="BL34" s="1"/>
      <c r="BM34" s="1"/>
      <c r="BN34" s="1"/>
      <c r="BO34" s="1">
        <v>1</v>
      </c>
      <c r="BP34" s="1"/>
      <c r="BQ34" s="1"/>
      <c r="BR34" s="1"/>
      <c r="BS34" s="1"/>
      <c r="BT34" s="1"/>
      <c r="BU34" s="1" t="s">
        <v>304</v>
      </c>
      <c r="BV34" s="1"/>
      <c r="BW34" s="1"/>
      <c r="BX34" s="1"/>
      <c r="BY34" s="1"/>
    </row>
    <row r="35" spans="1:77" ht="15">
      <c r="A35" s="1">
        <v>34</v>
      </c>
      <c r="B35" s="1" t="s">
        <v>305</v>
      </c>
      <c r="C35" s="1" t="s">
        <v>306</v>
      </c>
      <c r="D35" s="1"/>
      <c r="E35" s="1" t="s">
        <v>307</v>
      </c>
      <c r="F35" s="1" t="s">
        <v>308</v>
      </c>
      <c r="G35" s="1" t="s">
        <v>101</v>
      </c>
      <c r="H35" s="4" t="str">
        <f>IF(COUNTIF(口上デイリーリスト!$B$2:$B1000, C35) &gt; 0, "あり", IF(COUNTIF(口上デイリーリスト!$G$2:$G1000, "*"&amp;C35&amp;"*") &gt; 0, "なし(登場)", "なし"))</f>
        <v>あり</v>
      </c>
      <c r="I35" s="5" t="str">
        <f>IF(COUNTIF(固有スキル表!$C$2:$C1000, C35) &gt; 0, "あり", "なし")</f>
        <v>あり</v>
      </c>
      <c r="J35" s="1">
        <v>2700</v>
      </c>
      <c r="K35" s="1">
        <v>1500</v>
      </c>
      <c r="L35" s="1">
        <v>2600</v>
      </c>
      <c r="M35" s="1" t="s">
        <v>169</v>
      </c>
      <c r="N35" s="28" t="s">
        <v>309</v>
      </c>
      <c r="O35" s="1" t="s">
        <v>103</v>
      </c>
      <c r="P35" s="1" t="s">
        <v>244</v>
      </c>
      <c r="Q35" s="1" t="s">
        <v>84</v>
      </c>
      <c r="R35" s="1" t="s">
        <v>83</v>
      </c>
      <c r="S35" s="1" t="s">
        <v>129</v>
      </c>
      <c r="T35" s="1" t="s">
        <v>84</v>
      </c>
      <c r="U35" s="1" t="s">
        <v>86</v>
      </c>
      <c r="V35" s="1" t="s">
        <v>87</v>
      </c>
      <c r="W35" s="1" t="s">
        <v>2489</v>
      </c>
      <c r="X35" s="1" t="s">
        <v>120</v>
      </c>
      <c r="Y35" s="1">
        <v>88</v>
      </c>
      <c r="Z35" s="1">
        <v>46</v>
      </c>
      <c r="AA35" s="1">
        <v>19</v>
      </c>
      <c r="AB35" s="1">
        <v>30</v>
      </c>
      <c r="AC35" s="1">
        <f t="shared" si="0"/>
        <v>183</v>
      </c>
      <c r="AD35" s="1">
        <v>14</v>
      </c>
      <c r="AE35" s="1">
        <v>17</v>
      </c>
      <c r="AF35" s="7"/>
      <c r="AG35" s="7">
        <f t="shared" si="1"/>
        <v>214</v>
      </c>
      <c r="AH35" s="7">
        <v>75</v>
      </c>
      <c r="AI35" s="7">
        <v>3</v>
      </c>
      <c r="AJ35" s="7"/>
      <c r="AK35" s="7">
        <v>2</v>
      </c>
      <c r="AL35" s="7">
        <v>1</v>
      </c>
      <c r="AM35" s="7">
        <v>1</v>
      </c>
      <c r="AN35" s="7"/>
      <c r="AO35" s="7">
        <v>2</v>
      </c>
      <c r="AP35" s="7">
        <v>1</v>
      </c>
      <c r="AQ35" s="7"/>
      <c r="AR35" s="7">
        <v>2</v>
      </c>
      <c r="AS35" s="7"/>
      <c r="AT35" s="7"/>
      <c r="AU35" s="7"/>
      <c r="AV35" s="7"/>
      <c r="AW35" s="7">
        <v>1</v>
      </c>
      <c r="AX35" s="7"/>
      <c r="AY35" s="7"/>
      <c r="AZ35" s="7"/>
      <c r="BA35" s="7"/>
      <c r="BB35" s="7"/>
      <c r="BC35" s="7"/>
      <c r="BD35" s="7">
        <v>6</v>
      </c>
      <c r="BE35" s="7"/>
      <c r="BF35" s="7">
        <v>4</v>
      </c>
      <c r="BG35" s="1" t="s">
        <v>2502</v>
      </c>
      <c r="BH35" s="1">
        <v>35</v>
      </c>
      <c r="BI35" s="1"/>
      <c r="BJ35" s="1"/>
      <c r="BK35" s="1"/>
      <c r="BL35" s="1"/>
      <c r="BM35" s="1">
        <v>10</v>
      </c>
      <c r="BN35" s="1">
        <v>1</v>
      </c>
      <c r="BO35" s="1"/>
      <c r="BP35" s="1"/>
      <c r="BQ35" s="1"/>
      <c r="BR35" s="1"/>
      <c r="BS35" s="1"/>
      <c r="BT35" s="1"/>
      <c r="BU35" s="1" t="s">
        <v>310</v>
      </c>
      <c r="BV35" s="1"/>
      <c r="BW35" s="1"/>
      <c r="BX35" s="1"/>
      <c r="BY35" s="1"/>
    </row>
    <row r="36" spans="1:77" ht="15">
      <c r="A36" s="1">
        <v>35</v>
      </c>
      <c r="B36" s="1" t="s">
        <v>311</v>
      </c>
      <c r="C36" s="1" t="s">
        <v>312</v>
      </c>
      <c r="D36" s="1"/>
      <c r="E36" s="1" t="s">
        <v>313</v>
      </c>
      <c r="F36" s="1" t="s">
        <v>314</v>
      </c>
      <c r="G36" s="1" t="s">
        <v>315</v>
      </c>
      <c r="H36" s="4" t="str">
        <f>IF(COUNTIF(口上デイリーリスト!$B$2:$B1000, C36) &gt; 0, "あり", IF(COUNTIF(口上デイリーリスト!$G$2:$G1000, "*"&amp;C36&amp;"*") &gt; 0, "なし(登場)", "なし"))</f>
        <v>あり</v>
      </c>
      <c r="I36" s="5" t="str">
        <f>IF(COUNTIF(固有スキル表!$C$2:$C1000, C36) &gt; 0, "あり", "なし")</f>
        <v>あり</v>
      </c>
      <c r="J36" s="1">
        <v>2500</v>
      </c>
      <c r="K36" s="1">
        <v>1600</v>
      </c>
      <c r="L36" s="1">
        <v>2900</v>
      </c>
      <c r="M36" s="1" t="s">
        <v>162</v>
      </c>
      <c r="N36" s="29" t="s">
        <v>316</v>
      </c>
      <c r="O36" s="1" t="s">
        <v>103</v>
      </c>
      <c r="P36" s="1" t="s">
        <v>128</v>
      </c>
      <c r="Q36" s="1" t="s">
        <v>148</v>
      </c>
      <c r="R36" s="1" t="s">
        <v>84</v>
      </c>
      <c r="S36" s="1" t="s">
        <v>129</v>
      </c>
      <c r="T36" s="1" t="s">
        <v>130</v>
      </c>
      <c r="U36" s="1" t="s">
        <v>131</v>
      </c>
      <c r="V36" s="1" t="s">
        <v>132</v>
      </c>
      <c r="W36" s="1" t="s">
        <v>2489</v>
      </c>
      <c r="X36" s="1" t="s">
        <v>120</v>
      </c>
      <c r="Y36" s="1">
        <v>68</v>
      </c>
      <c r="Z36" s="1">
        <v>78</v>
      </c>
      <c r="AA36" s="1">
        <v>52</v>
      </c>
      <c r="AB36" s="1">
        <v>57</v>
      </c>
      <c r="AC36" s="1">
        <f t="shared" si="0"/>
        <v>255</v>
      </c>
      <c r="AD36" s="1">
        <v>40</v>
      </c>
      <c r="AE36" s="1">
        <v>22</v>
      </c>
      <c r="AF36" s="7"/>
      <c r="AG36" s="7">
        <f t="shared" si="1"/>
        <v>317</v>
      </c>
      <c r="AH36" s="7">
        <v>12</v>
      </c>
      <c r="AI36" s="7">
        <v>3</v>
      </c>
      <c r="AJ36" s="7"/>
      <c r="AK36" s="7">
        <v>2</v>
      </c>
      <c r="AL36" s="7">
        <v>1</v>
      </c>
      <c r="AM36" s="7">
        <v>2</v>
      </c>
      <c r="AN36" s="7"/>
      <c r="AO36" s="7">
        <v>3</v>
      </c>
      <c r="AP36" s="7"/>
      <c r="AQ36" s="7"/>
      <c r="AR36" s="7">
        <v>1</v>
      </c>
      <c r="AS36" s="7"/>
      <c r="AT36" s="7"/>
      <c r="AU36" s="7"/>
      <c r="AV36" s="7"/>
      <c r="AW36" s="7">
        <v>2</v>
      </c>
      <c r="AX36" s="7"/>
      <c r="AY36" s="7"/>
      <c r="AZ36" s="7"/>
      <c r="BA36" s="7"/>
      <c r="BB36" s="7"/>
      <c r="BC36" s="7"/>
      <c r="BD36" s="7"/>
      <c r="BE36" s="7"/>
      <c r="BF36" s="7">
        <v>3</v>
      </c>
      <c r="BG36" s="1" t="s">
        <v>317</v>
      </c>
      <c r="BH36" s="1">
        <v>70</v>
      </c>
      <c r="BI36" s="1">
        <v>100</v>
      </c>
      <c r="BJ36" s="1"/>
      <c r="BK36" s="1"/>
      <c r="BL36" s="1"/>
      <c r="BM36" s="1">
        <v>5</v>
      </c>
      <c r="BN36" s="1">
        <v>3</v>
      </c>
      <c r="BO36" s="1"/>
      <c r="BP36" s="1">
        <v>7</v>
      </c>
      <c r="BQ36" s="1"/>
      <c r="BR36" s="1">
        <v>2</v>
      </c>
      <c r="BS36" s="1"/>
      <c r="BT36" s="1"/>
      <c r="BU36" s="1" t="s">
        <v>318</v>
      </c>
      <c r="BV36" s="1"/>
      <c r="BW36" s="1"/>
      <c r="BX36" s="1"/>
      <c r="BY36" s="1"/>
    </row>
    <row r="37" spans="1:77" ht="15">
      <c r="A37" s="1">
        <v>36</v>
      </c>
      <c r="B37" s="1" t="s">
        <v>319</v>
      </c>
      <c r="C37" s="1" t="s">
        <v>320</v>
      </c>
      <c r="D37" s="1"/>
      <c r="E37" s="1" t="s">
        <v>319</v>
      </c>
      <c r="F37" s="1" t="s">
        <v>321</v>
      </c>
      <c r="G37" s="1" t="s">
        <v>322</v>
      </c>
      <c r="H37" s="4" t="str">
        <f>IF(COUNTIF(口上デイリーリスト!$B$2:$B1000, C37) &gt; 0, "あり", IF(COUNTIF(口上デイリーリスト!$G$2:$G1000, "*"&amp;C37&amp;"*") &gt; 0, "なし(登場)", "なし"))</f>
        <v>あり</v>
      </c>
      <c r="I37" s="5" t="str">
        <f>IF(COUNTIF(固有スキル表!$C$2:$C1000, C37) &gt; 0, "あり", "なし")</f>
        <v>あり</v>
      </c>
      <c r="J37" s="1">
        <v>2500</v>
      </c>
      <c r="K37" s="1">
        <v>2000</v>
      </c>
      <c r="L37" s="1">
        <v>3500</v>
      </c>
      <c r="M37" s="1" t="s">
        <v>189</v>
      </c>
      <c r="N37" s="30" t="s">
        <v>323</v>
      </c>
      <c r="O37" s="1" t="s">
        <v>119</v>
      </c>
      <c r="P37" s="1" t="s">
        <v>190</v>
      </c>
      <c r="Q37" s="1" t="s">
        <v>83</v>
      </c>
      <c r="R37" s="1" t="s">
        <v>113</v>
      </c>
      <c r="S37" s="1" t="s">
        <v>114</v>
      </c>
      <c r="T37" s="1" t="s">
        <v>84</v>
      </c>
      <c r="U37" s="1" t="s">
        <v>96</v>
      </c>
      <c r="V37" s="1" t="s">
        <v>87</v>
      </c>
      <c r="W37" s="1" t="s">
        <v>2489</v>
      </c>
      <c r="X37" s="1" t="s">
        <v>120</v>
      </c>
      <c r="Y37" s="1">
        <v>82</v>
      </c>
      <c r="Z37" s="1">
        <v>82</v>
      </c>
      <c r="AA37" s="1">
        <v>77</v>
      </c>
      <c r="AB37" s="1">
        <v>82</v>
      </c>
      <c r="AC37" s="1">
        <f t="shared" si="0"/>
        <v>323</v>
      </c>
      <c r="AD37" s="1">
        <v>21</v>
      </c>
      <c r="AE37" s="1">
        <v>12</v>
      </c>
      <c r="AF37" s="7"/>
      <c r="AG37" s="7">
        <f t="shared" si="1"/>
        <v>356</v>
      </c>
      <c r="AH37" s="7">
        <v>1</v>
      </c>
      <c r="AI37" s="7">
        <v>2</v>
      </c>
      <c r="AJ37" s="7">
        <v>1</v>
      </c>
      <c r="AK37" s="7"/>
      <c r="AL37" s="7">
        <v>4</v>
      </c>
      <c r="AM37" s="7"/>
      <c r="AN37" s="7"/>
      <c r="AO37" s="7"/>
      <c r="AP37" s="7"/>
      <c r="AQ37" s="7">
        <v>2</v>
      </c>
      <c r="AR37" s="7"/>
      <c r="AS37" s="7">
        <v>1</v>
      </c>
      <c r="AT37" s="7"/>
      <c r="AU37" s="7">
        <v>2</v>
      </c>
      <c r="AV37" s="7"/>
      <c r="AW37" s="7"/>
      <c r="AX37" s="7"/>
      <c r="AY37" s="7"/>
      <c r="AZ37" s="7"/>
      <c r="BA37" s="7"/>
      <c r="BB37" s="7"/>
      <c r="BC37" s="7">
        <v>4</v>
      </c>
      <c r="BD37" s="7"/>
      <c r="BE37" s="7"/>
      <c r="BF37" s="7">
        <v>2</v>
      </c>
      <c r="BG37" s="1" t="s">
        <v>324</v>
      </c>
      <c r="BH37" s="1"/>
      <c r="BI37" s="1"/>
      <c r="BJ37" s="1"/>
      <c r="BK37" s="1"/>
      <c r="BL37" s="1"/>
      <c r="BM37" s="1"/>
      <c r="BN37" s="1"/>
      <c r="BO37" s="1"/>
      <c r="BP37" s="1"/>
      <c r="BQ37" s="1"/>
      <c r="BR37" s="1"/>
      <c r="BS37" s="1"/>
      <c r="BT37" s="1"/>
      <c r="BU37" s="1" t="s">
        <v>325</v>
      </c>
      <c r="BV37" s="1"/>
      <c r="BW37" s="1"/>
      <c r="BX37" s="1"/>
      <c r="BY37" s="1"/>
    </row>
    <row r="38" spans="1:77" ht="15">
      <c r="A38" s="1">
        <v>37</v>
      </c>
      <c r="B38" s="1" t="s">
        <v>326</v>
      </c>
      <c r="C38" s="1" t="s">
        <v>327</v>
      </c>
      <c r="D38" s="1"/>
      <c r="E38" s="1" t="s">
        <v>328</v>
      </c>
      <c r="F38" s="1" t="s">
        <v>329</v>
      </c>
      <c r="G38" s="1" t="s">
        <v>330</v>
      </c>
      <c r="H38" s="4" t="str">
        <f>IF(COUNTIF(口上デイリーリスト!$B$2:$B1000, C38) &gt; 0, "あり", IF(COUNTIF(口上デイリーリスト!$G$2:$G1000, "*"&amp;C38&amp;"*") &gt; 0, "なし(登場)", "なし"))</f>
        <v>なし(登場)</v>
      </c>
      <c r="I38" s="5" t="str">
        <f>IF(COUNTIF(固有スキル表!$C$2:$C1000, C38) &gt; 0, "あり", "なし")</f>
        <v>あり</v>
      </c>
      <c r="J38" s="1">
        <v>2400</v>
      </c>
      <c r="K38" s="1">
        <v>1400</v>
      </c>
      <c r="L38" s="1">
        <v>2200</v>
      </c>
      <c r="M38" s="1" t="s">
        <v>30</v>
      </c>
      <c r="N38" s="8" t="s">
        <v>2496</v>
      </c>
      <c r="O38" s="1" t="s">
        <v>103</v>
      </c>
      <c r="P38" s="1" t="s">
        <v>95</v>
      </c>
      <c r="Q38" s="1" t="s">
        <v>82</v>
      </c>
      <c r="R38" s="1" t="s">
        <v>83</v>
      </c>
      <c r="S38" s="1" t="s">
        <v>114</v>
      </c>
      <c r="T38" s="1" t="s">
        <v>85</v>
      </c>
      <c r="U38" s="1" t="s">
        <v>96</v>
      </c>
      <c r="V38" s="1" t="s">
        <v>97</v>
      </c>
      <c r="W38" s="1" t="s">
        <v>2489</v>
      </c>
      <c r="X38" s="1" t="s">
        <v>120</v>
      </c>
      <c r="Y38" s="1">
        <v>21</v>
      </c>
      <c r="Z38" s="1">
        <v>51</v>
      </c>
      <c r="AA38" s="1">
        <v>40</v>
      </c>
      <c r="AB38" s="1">
        <v>51</v>
      </c>
      <c r="AC38" s="1">
        <f t="shared" si="0"/>
        <v>163</v>
      </c>
      <c r="AD38" s="1">
        <v>41</v>
      </c>
      <c r="AE38" s="1">
        <v>20</v>
      </c>
      <c r="AF38" s="7"/>
      <c r="AG38" s="7">
        <f t="shared" si="1"/>
        <v>224</v>
      </c>
      <c r="AH38" s="7">
        <v>24</v>
      </c>
      <c r="AI38" s="7">
        <v>2</v>
      </c>
      <c r="AJ38" s="7">
        <v>1</v>
      </c>
      <c r="AK38" s="7">
        <v>1</v>
      </c>
      <c r="AL38" s="7"/>
      <c r="AM38" s="7">
        <v>2</v>
      </c>
      <c r="AN38" s="7"/>
      <c r="AO38" s="7">
        <v>1</v>
      </c>
      <c r="AP38" s="7">
        <v>1</v>
      </c>
      <c r="AQ38" s="7">
        <v>1</v>
      </c>
      <c r="AR38" s="7"/>
      <c r="AS38" s="7">
        <v>2</v>
      </c>
      <c r="AT38" s="7"/>
      <c r="AU38" s="7"/>
      <c r="AV38" s="7">
        <v>1</v>
      </c>
      <c r="AW38" s="7"/>
      <c r="AX38" s="7"/>
      <c r="AY38" s="7"/>
      <c r="AZ38" s="7"/>
      <c r="BA38" s="7"/>
      <c r="BB38" s="7"/>
      <c r="BC38" s="7"/>
      <c r="BD38" s="7"/>
      <c r="BE38" s="7"/>
      <c r="BF38" s="7">
        <v>3</v>
      </c>
      <c r="BG38" s="1" t="s">
        <v>2503</v>
      </c>
      <c r="BH38" s="1"/>
      <c r="BI38" s="1"/>
      <c r="BJ38" s="1"/>
      <c r="BK38" s="1"/>
      <c r="BL38" s="1"/>
      <c r="BM38" s="1">
        <v>5</v>
      </c>
      <c r="BN38" s="1"/>
      <c r="BO38" s="1"/>
      <c r="BP38" s="1"/>
      <c r="BQ38" s="1"/>
      <c r="BR38" s="1"/>
      <c r="BS38" s="1"/>
      <c r="BT38" s="1"/>
      <c r="BU38" s="1" t="s">
        <v>332</v>
      </c>
      <c r="BV38" s="1"/>
      <c r="BW38" s="1"/>
      <c r="BX38" s="1"/>
      <c r="BY38" s="1"/>
    </row>
    <row r="39" spans="1:77" ht="15">
      <c r="A39" s="1">
        <v>38</v>
      </c>
      <c r="B39" s="1" t="s">
        <v>326</v>
      </c>
      <c r="C39" s="1" t="s">
        <v>333</v>
      </c>
      <c r="D39" s="1"/>
      <c r="E39" s="1" t="s">
        <v>328</v>
      </c>
      <c r="F39" s="1" t="s">
        <v>334</v>
      </c>
      <c r="G39" s="1" t="s">
        <v>330</v>
      </c>
      <c r="H39" s="4" t="str">
        <f>IF(COUNTIF(口上デイリーリスト!$B$2:$B1000, C39) &gt; 0, "あり", IF(COUNTIF(口上デイリーリスト!$G$2:$G1000, "*"&amp;C39&amp;"*") &gt; 0, "なし(登場)", "なし"))</f>
        <v>あり</v>
      </c>
      <c r="I39" s="5" t="str">
        <f>IF(COUNTIF(固有スキル表!$C$2:$C1000, C39) &gt; 0, "あり", "なし")</f>
        <v>あり</v>
      </c>
      <c r="J39" s="1">
        <v>2500</v>
      </c>
      <c r="K39" s="1">
        <v>1400</v>
      </c>
      <c r="L39" s="1">
        <v>2200</v>
      </c>
      <c r="M39" s="1" t="s">
        <v>30</v>
      </c>
      <c r="N39" s="31" t="s">
        <v>331</v>
      </c>
      <c r="O39" s="1" t="s">
        <v>103</v>
      </c>
      <c r="P39" s="1" t="s">
        <v>128</v>
      </c>
      <c r="Q39" s="1" t="s">
        <v>148</v>
      </c>
      <c r="R39" s="1" t="s">
        <v>148</v>
      </c>
      <c r="S39" s="1" t="s">
        <v>84</v>
      </c>
      <c r="T39" s="1" t="s">
        <v>149</v>
      </c>
      <c r="U39" s="1" t="s">
        <v>140</v>
      </c>
      <c r="V39" s="1" t="s">
        <v>132</v>
      </c>
      <c r="W39" s="1" t="s">
        <v>2489</v>
      </c>
      <c r="X39" s="1" t="s">
        <v>120</v>
      </c>
      <c r="Y39" s="1">
        <v>28</v>
      </c>
      <c r="Z39" s="1">
        <v>49</v>
      </c>
      <c r="AA39" s="1">
        <v>40</v>
      </c>
      <c r="AB39" s="1">
        <v>52</v>
      </c>
      <c r="AC39" s="1">
        <f t="shared" si="0"/>
        <v>169</v>
      </c>
      <c r="AD39" s="1">
        <v>28</v>
      </c>
      <c r="AE39" s="1">
        <v>55</v>
      </c>
      <c r="AF39" s="7"/>
      <c r="AG39" s="7">
        <f t="shared" si="1"/>
        <v>252</v>
      </c>
      <c r="AH39" s="7">
        <v>23</v>
      </c>
      <c r="AI39" s="7">
        <v>3</v>
      </c>
      <c r="AJ39" s="7">
        <v>1</v>
      </c>
      <c r="AK39" s="7"/>
      <c r="AL39" s="7">
        <v>1</v>
      </c>
      <c r="AM39" s="7"/>
      <c r="AN39" s="7">
        <v>2</v>
      </c>
      <c r="AO39" s="7">
        <v>1</v>
      </c>
      <c r="AP39" s="7">
        <v>1</v>
      </c>
      <c r="AQ39" s="7">
        <v>1</v>
      </c>
      <c r="AR39" s="7"/>
      <c r="AS39" s="7">
        <v>2</v>
      </c>
      <c r="AT39" s="7"/>
      <c r="AU39" s="7"/>
      <c r="AV39" s="7">
        <v>1</v>
      </c>
      <c r="AW39" s="7"/>
      <c r="AX39" s="7"/>
      <c r="AY39" s="7"/>
      <c r="AZ39" s="7"/>
      <c r="BA39" s="7"/>
      <c r="BB39" s="7"/>
      <c r="BC39" s="7"/>
      <c r="BD39" s="7"/>
      <c r="BE39" s="7"/>
      <c r="BF39" s="7">
        <v>3</v>
      </c>
      <c r="BG39" s="1" t="s">
        <v>335</v>
      </c>
      <c r="BH39" s="1">
        <v>20</v>
      </c>
      <c r="BI39" s="1"/>
      <c r="BJ39" s="1"/>
      <c r="BK39" s="1"/>
      <c r="BL39" s="1"/>
      <c r="BM39" s="1">
        <v>15</v>
      </c>
      <c r="BN39" s="1">
        <v>10</v>
      </c>
      <c r="BO39" s="1"/>
      <c r="BP39" s="1">
        <v>3</v>
      </c>
      <c r="BQ39" s="1"/>
      <c r="BR39" s="1">
        <v>5</v>
      </c>
      <c r="BS39" s="1"/>
      <c r="BT39" s="1"/>
      <c r="BU39" s="1" t="s">
        <v>336</v>
      </c>
      <c r="BV39" s="1"/>
      <c r="BW39" s="1"/>
      <c r="BX39" s="1"/>
      <c r="BY39" s="1"/>
    </row>
    <row r="40" spans="1:77" ht="15">
      <c r="A40" s="1">
        <v>39</v>
      </c>
      <c r="B40" s="1" t="s">
        <v>337</v>
      </c>
      <c r="C40" s="1" t="s">
        <v>338</v>
      </c>
      <c r="D40" s="1"/>
      <c r="E40" s="1" t="s">
        <v>339</v>
      </c>
      <c r="F40" s="1" t="s">
        <v>340</v>
      </c>
      <c r="G40" s="1" t="s">
        <v>330</v>
      </c>
      <c r="H40" s="4" t="str">
        <f>IF(COUNTIF(口上デイリーリスト!$B$2:$B1000, C40) &gt; 0, "あり", IF(COUNTIF(口上デイリーリスト!$G$2:$G1000, "*"&amp;C40&amp;"*") &gt; 0, "なし(登場)", "なし"))</f>
        <v>あり</v>
      </c>
      <c r="I40" s="5" t="str">
        <f>IF(COUNTIF(固有スキル表!$C$2:$C1000, C40) &gt; 0, "あり", "なし")</f>
        <v>あり</v>
      </c>
      <c r="J40" s="1">
        <v>2200</v>
      </c>
      <c r="K40" s="1">
        <v>2000</v>
      </c>
      <c r="L40" s="1">
        <v>3500</v>
      </c>
      <c r="M40" s="1" t="s">
        <v>189</v>
      </c>
      <c r="N40" s="32" t="s">
        <v>341</v>
      </c>
      <c r="O40" s="1" t="s">
        <v>103</v>
      </c>
      <c r="P40" s="1" t="s">
        <v>284</v>
      </c>
      <c r="Q40" s="1" t="s">
        <v>342</v>
      </c>
      <c r="R40" s="1" t="s">
        <v>148</v>
      </c>
      <c r="S40" s="1" t="s">
        <v>84</v>
      </c>
      <c r="T40" s="1" t="s">
        <v>84</v>
      </c>
      <c r="U40" s="1" t="s">
        <v>140</v>
      </c>
      <c r="V40" s="1" t="s">
        <v>132</v>
      </c>
      <c r="W40" s="1" t="s">
        <v>2489</v>
      </c>
      <c r="X40" s="1" t="s">
        <v>120</v>
      </c>
      <c r="Y40" s="1">
        <v>36</v>
      </c>
      <c r="Z40" s="1">
        <v>48</v>
      </c>
      <c r="AA40" s="1">
        <v>55</v>
      </c>
      <c r="AB40" s="1">
        <v>67</v>
      </c>
      <c r="AC40" s="1">
        <f t="shared" si="0"/>
        <v>206</v>
      </c>
      <c r="AD40" s="1">
        <v>28</v>
      </c>
      <c r="AE40" s="1">
        <v>29</v>
      </c>
      <c r="AF40" s="7"/>
      <c r="AG40" s="7">
        <f t="shared" si="1"/>
        <v>263</v>
      </c>
      <c r="AH40" s="7">
        <v>26</v>
      </c>
      <c r="AI40" s="7">
        <v>2</v>
      </c>
      <c r="AJ40" s="7">
        <v>1</v>
      </c>
      <c r="AK40" s="7">
        <v>2</v>
      </c>
      <c r="AL40" s="7"/>
      <c r="AM40" s="7">
        <v>1</v>
      </c>
      <c r="AN40" s="7">
        <v>1</v>
      </c>
      <c r="AO40" s="7">
        <v>2</v>
      </c>
      <c r="AP40" s="7">
        <v>1</v>
      </c>
      <c r="AQ40" s="7">
        <v>1</v>
      </c>
      <c r="AR40" s="7"/>
      <c r="AS40" s="7">
        <v>1</v>
      </c>
      <c r="AT40" s="7"/>
      <c r="AU40" s="7">
        <v>1</v>
      </c>
      <c r="AV40" s="7"/>
      <c r="AW40" s="7"/>
      <c r="AX40" s="7"/>
      <c r="AY40" s="7"/>
      <c r="AZ40" s="7"/>
      <c r="BA40" s="7"/>
      <c r="BB40" s="7"/>
      <c r="BC40" s="7">
        <v>4</v>
      </c>
      <c r="BD40" s="7"/>
      <c r="BE40" s="7"/>
      <c r="BF40" s="7">
        <v>3</v>
      </c>
      <c r="BG40" s="1" t="s">
        <v>343</v>
      </c>
      <c r="BH40" s="1"/>
      <c r="BI40" s="1">
        <v>10</v>
      </c>
      <c r="BJ40" s="1"/>
      <c r="BK40" s="1"/>
      <c r="BL40" s="1">
        <v>5</v>
      </c>
      <c r="BM40" s="1">
        <v>2</v>
      </c>
      <c r="BN40" s="1"/>
      <c r="BO40" s="1">
        <v>255</v>
      </c>
      <c r="BP40" s="1">
        <v>10</v>
      </c>
      <c r="BQ40" s="1">
        <v>4</v>
      </c>
      <c r="BR40" s="1"/>
      <c r="BS40" s="1"/>
      <c r="BT40" s="1"/>
      <c r="BU40" s="1" t="s">
        <v>344</v>
      </c>
      <c r="BV40" s="1"/>
      <c r="BW40" s="1"/>
      <c r="BX40" s="1"/>
      <c r="BY40" s="1"/>
    </row>
    <row r="41" spans="1:77" ht="15">
      <c r="A41" s="1">
        <v>40</v>
      </c>
      <c r="B41" s="1" t="s">
        <v>345</v>
      </c>
      <c r="C41" s="1" t="s">
        <v>346</v>
      </c>
      <c r="D41" s="1"/>
      <c r="E41" s="1" t="s">
        <v>347</v>
      </c>
      <c r="F41" s="1" t="s">
        <v>348</v>
      </c>
      <c r="G41" s="1" t="s">
        <v>349</v>
      </c>
      <c r="H41" s="4" t="str">
        <f>IF(COUNTIF(口上デイリーリスト!$B$2:$B1000, C41) &gt; 0, "あり", IF(COUNTIF(口上デイリーリスト!$G$2:$G1000, "*"&amp;C41&amp;"*") &gt; 0, "なし(登場)", "なし"))</f>
        <v>あり</v>
      </c>
      <c r="I41" s="5" t="str">
        <f>IF(COUNTIF(固有スキル表!$C$2:$C1000, C41) &gt; 0, "あり", "なし")</f>
        <v>あり</v>
      </c>
      <c r="J41" s="1">
        <v>2500</v>
      </c>
      <c r="K41" s="1">
        <v>1300</v>
      </c>
      <c r="L41" s="1">
        <v>2000</v>
      </c>
      <c r="M41" s="1" t="s">
        <v>111</v>
      </c>
      <c r="N41" s="33" t="s">
        <v>350</v>
      </c>
      <c r="O41" s="1" t="s">
        <v>119</v>
      </c>
      <c r="P41" s="1" t="s">
        <v>128</v>
      </c>
      <c r="Q41" s="1" t="s">
        <v>82</v>
      </c>
      <c r="R41" s="1" t="s">
        <v>139</v>
      </c>
      <c r="S41" s="1" t="s">
        <v>114</v>
      </c>
      <c r="T41" s="1" t="s">
        <v>130</v>
      </c>
      <c r="U41" s="1" t="s">
        <v>140</v>
      </c>
      <c r="V41" s="1" t="s">
        <v>132</v>
      </c>
      <c r="W41" s="1" t="s">
        <v>2489</v>
      </c>
      <c r="X41" s="1" t="s">
        <v>120</v>
      </c>
      <c r="Y41" s="1">
        <v>51</v>
      </c>
      <c r="Z41" s="1">
        <v>51</v>
      </c>
      <c r="AA41" s="1">
        <v>73</v>
      </c>
      <c r="AB41" s="1">
        <v>71</v>
      </c>
      <c r="AC41" s="1">
        <f t="shared" si="0"/>
        <v>246</v>
      </c>
      <c r="AD41" s="1">
        <v>31</v>
      </c>
      <c r="AE41" s="1">
        <v>23</v>
      </c>
      <c r="AF41" s="7"/>
      <c r="AG41" s="7">
        <f t="shared" si="1"/>
        <v>300</v>
      </c>
      <c r="AH41" s="7">
        <v>58</v>
      </c>
      <c r="AI41" s="7">
        <v>2</v>
      </c>
      <c r="AJ41" s="7"/>
      <c r="AK41" s="7"/>
      <c r="AL41" s="7">
        <v>2</v>
      </c>
      <c r="AM41" s="7">
        <v>1</v>
      </c>
      <c r="AN41" s="7">
        <v>2</v>
      </c>
      <c r="AO41" s="7">
        <v>2</v>
      </c>
      <c r="AP41" s="7"/>
      <c r="AQ41" s="7">
        <v>1</v>
      </c>
      <c r="AR41" s="7"/>
      <c r="AS41" s="7">
        <v>1</v>
      </c>
      <c r="AT41" s="7"/>
      <c r="AU41" s="7">
        <v>2</v>
      </c>
      <c r="AV41" s="7"/>
      <c r="AW41" s="7"/>
      <c r="AX41" s="7"/>
      <c r="AY41" s="7"/>
      <c r="AZ41" s="7"/>
      <c r="BA41" s="7"/>
      <c r="BB41" s="7"/>
      <c r="BC41" s="7">
        <v>1</v>
      </c>
      <c r="BD41" s="7"/>
      <c r="BE41" s="7"/>
      <c r="BF41" s="7">
        <v>3</v>
      </c>
      <c r="BG41" s="1" t="s">
        <v>351</v>
      </c>
      <c r="BH41" s="1"/>
      <c r="BI41" s="1"/>
      <c r="BJ41" s="1"/>
      <c r="BK41" s="1"/>
      <c r="BL41" s="1"/>
      <c r="BM41" s="1"/>
      <c r="BN41" s="1"/>
      <c r="BO41" s="1"/>
      <c r="BP41" s="1"/>
      <c r="BQ41" s="1"/>
      <c r="BR41" s="1"/>
      <c r="BS41" s="1"/>
      <c r="BT41" s="1"/>
      <c r="BU41" s="1" t="s">
        <v>352</v>
      </c>
      <c r="BV41" s="9"/>
      <c r="BW41" s="9"/>
      <c r="BX41" s="9"/>
      <c r="BY41" s="34"/>
    </row>
    <row r="42" spans="1:77" ht="15">
      <c r="A42" s="1">
        <v>41</v>
      </c>
      <c r="B42" s="1" t="s">
        <v>353</v>
      </c>
      <c r="C42" s="1" t="s">
        <v>354</v>
      </c>
      <c r="D42" s="1"/>
      <c r="E42" s="1" t="s">
        <v>355</v>
      </c>
      <c r="F42" s="1" t="s">
        <v>356</v>
      </c>
      <c r="G42" s="1" t="s">
        <v>297</v>
      </c>
      <c r="H42" s="4" t="str">
        <f>IF(COUNTIF(口上デイリーリスト!$B$2:$B1000, C42) &gt; 0, "あり", IF(COUNTIF(口上デイリーリスト!$G$2:$G1000, "*"&amp;C42&amp;"*") &gt; 0, "なし(登場)", "なし"))</f>
        <v>あり</v>
      </c>
      <c r="I42" s="5" t="str">
        <f>IF(COUNTIF(固有スキル表!$C$2:$C1000, C42) &gt; 0, "あり", "なし")</f>
        <v>あり</v>
      </c>
      <c r="J42" s="1">
        <v>2600</v>
      </c>
      <c r="K42" s="1">
        <v>1300</v>
      </c>
      <c r="L42" s="1">
        <v>2600</v>
      </c>
      <c r="M42" s="1" t="s">
        <v>185</v>
      </c>
      <c r="N42" s="35" t="s">
        <v>357</v>
      </c>
      <c r="O42" s="1" t="s">
        <v>119</v>
      </c>
      <c r="P42" s="1" t="s">
        <v>190</v>
      </c>
      <c r="Q42" s="1" t="s">
        <v>83</v>
      </c>
      <c r="R42" s="1" t="s">
        <v>83</v>
      </c>
      <c r="S42" s="1" t="s">
        <v>84</v>
      </c>
      <c r="T42" s="1" t="s">
        <v>85</v>
      </c>
      <c r="U42" s="1" t="s">
        <v>86</v>
      </c>
      <c r="V42" s="1" t="s">
        <v>87</v>
      </c>
      <c r="W42" s="1" t="s">
        <v>2489</v>
      </c>
      <c r="X42" s="1" t="s">
        <v>120</v>
      </c>
      <c r="Y42" s="1">
        <v>59</v>
      </c>
      <c r="Z42" s="1">
        <v>86</v>
      </c>
      <c r="AA42" s="1">
        <v>58</v>
      </c>
      <c r="AB42" s="1">
        <v>51</v>
      </c>
      <c r="AC42" s="1">
        <f t="shared" si="0"/>
        <v>254</v>
      </c>
      <c r="AD42" s="1">
        <v>21</v>
      </c>
      <c r="AE42" s="1">
        <v>23</v>
      </c>
      <c r="AF42" s="7"/>
      <c r="AG42" s="7">
        <f t="shared" si="1"/>
        <v>298</v>
      </c>
      <c r="AH42" s="7">
        <v>46</v>
      </c>
      <c r="AI42" s="7">
        <v>2</v>
      </c>
      <c r="AJ42" s="7">
        <v>1</v>
      </c>
      <c r="AK42" s="7">
        <v>1</v>
      </c>
      <c r="AL42" s="7"/>
      <c r="AM42" s="7">
        <v>1</v>
      </c>
      <c r="AN42" s="7">
        <v>2</v>
      </c>
      <c r="AO42" s="7">
        <v>1</v>
      </c>
      <c r="AP42" s="7">
        <v>1</v>
      </c>
      <c r="AQ42" s="7">
        <v>2</v>
      </c>
      <c r="AR42" s="7"/>
      <c r="AS42" s="7">
        <v>1</v>
      </c>
      <c r="AT42" s="7"/>
      <c r="AU42" s="7"/>
      <c r="AV42" s="7">
        <v>2</v>
      </c>
      <c r="AW42" s="7"/>
      <c r="AX42" s="7"/>
      <c r="AY42" s="7"/>
      <c r="AZ42" s="7"/>
      <c r="BA42" s="7"/>
      <c r="BB42" s="7"/>
      <c r="BC42" s="7"/>
      <c r="BD42" s="7"/>
      <c r="BE42" s="7"/>
      <c r="BF42" s="7">
        <v>4</v>
      </c>
      <c r="BG42" s="1" t="s">
        <v>358</v>
      </c>
      <c r="BH42" s="1"/>
      <c r="BI42" s="1"/>
      <c r="BJ42" s="1"/>
      <c r="BK42" s="1"/>
      <c r="BL42" s="1"/>
      <c r="BM42" s="1">
        <v>1</v>
      </c>
      <c r="BN42" s="1"/>
      <c r="BO42" s="1"/>
      <c r="BP42" s="1"/>
      <c r="BQ42" s="1"/>
      <c r="BR42" s="1"/>
      <c r="BS42" s="1"/>
      <c r="BT42" s="1"/>
      <c r="BU42" s="1" t="s">
        <v>359</v>
      </c>
      <c r="BV42" s="1"/>
      <c r="BW42" s="1"/>
      <c r="BX42" s="1"/>
      <c r="BY42" s="1"/>
    </row>
    <row r="43" spans="1:77" ht="15">
      <c r="A43" s="1">
        <v>42</v>
      </c>
      <c r="B43" s="1" t="s">
        <v>360</v>
      </c>
      <c r="C43" s="1" t="s">
        <v>361</v>
      </c>
      <c r="D43" s="1"/>
      <c r="E43" s="1" t="s">
        <v>362</v>
      </c>
      <c r="F43" s="1" t="s">
        <v>363</v>
      </c>
      <c r="G43" s="1" t="s">
        <v>77</v>
      </c>
      <c r="H43" s="4" t="str">
        <f>IF(COUNTIF(口上デイリーリスト!$B$2:$B1000, C43) &gt; 0, "あり", IF(COUNTIF(口上デイリーリスト!$G$2:$G1000, "*"&amp;C43&amp;"*") &gt; 0, "なし(登場)", "なし"))</f>
        <v>あり</v>
      </c>
      <c r="I43" s="5" t="str">
        <f>IF(COUNTIF(固有スキル表!$C$2:$C1000, C43) &gt; 0, "あり", "なし")</f>
        <v>あり</v>
      </c>
      <c r="J43" s="1">
        <v>2400</v>
      </c>
      <c r="K43" s="1">
        <v>1400</v>
      </c>
      <c r="L43" s="1">
        <v>2800</v>
      </c>
      <c r="M43" s="1" t="s">
        <v>102</v>
      </c>
      <c r="N43" s="36" t="s">
        <v>364</v>
      </c>
      <c r="O43" s="1" t="s">
        <v>2505</v>
      </c>
      <c r="P43" s="1" t="s">
        <v>95</v>
      </c>
      <c r="Q43" s="1" t="s">
        <v>82</v>
      </c>
      <c r="R43" s="1" t="s">
        <v>83</v>
      </c>
      <c r="S43" s="1" t="s">
        <v>84</v>
      </c>
      <c r="T43" s="1" t="s">
        <v>84</v>
      </c>
      <c r="U43" s="1" t="s">
        <v>86</v>
      </c>
      <c r="V43" s="1" t="s">
        <v>132</v>
      </c>
      <c r="W43" s="1" t="s">
        <v>2489</v>
      </c>
      <c r="X43" s="1" t="s">
        <v>120</v>
      </c>
      <c r="Y43" s="1">
        <v>69</v>
      </c>
      <c r="Z43" s="1">
        <v>64</v>
      </c>
      <c r="AA43" s="1">
        <v>52</v>
      </c>
      <c r="AB43" s="1">
        <v>60</v>
      </c>
      <c r="AC43" s="1">
        <f t="shared" si="0"/>
        <v>245</v>
      </c>
      <c r="AD43" s="1">
        <v>25</v>
      </c>
      <c r="AE43" s="1">
        <v>41</v>
      </c>
      <c r="AF43" s="7"/>
      <c r="AG43" s="7">
        <f t="shared" si="1"/>
        <v>311</v>
      </c>
      <c r="AH43" s="7">
        <v>78</v>
      </c>
      <c r="AI43" s="7">
        <v>3</v>
      </c>
      <c r="AJ43" s="7">
        <v>1</v>
      </c>
      <c r="AK43" s="7">
        <v>1</v>
      </c>
      <c r="AL43" s="7"/>
      <c r="AM43" s="7">
        <v>2</v>
      </c>
      <c r="AN43" s="7"/>
      <c r="AO43" s="7">
        <v>2</v>
      </c>
      <c r="AP43" s="7"/>
      <c r="AQ43" s="7">
        <v>1</v>
      </c>
      <c r="AR43" s="7"/>
      <c r="AS43" s="7"/>
      <c r="AT43" s="7"/>
      <c r="AU43" s="7">
        <v>2</v>
      </c>
      <c r="AV43" s="7">
        <v>1</v>
      </c>
      <c r="AW43" s="7"/>
      <c r="AX43" s="7"/>
      <c r="AY43" s="7"/>
      <c r="AZ43" s="7"/>
      <c r="BA43" s="7"/>
      <c r="BB43" s="7"/>
      <c r="BC43" s="7">
        <v>1</v>
      </c>
      <c r="BD43" s="7"/>
      <c r="BE43" s="7"/>
      <c r="BF43" s="7">
        <v>1</v>
      </c>
      <c r="BG43" s="1" t="s">
        <v>365</v>
      </c>
      <c r="BH43" s="1"/>
      <c r="BI43" s="1"/>
      <c r="BJ43" s="1"/>
      <c r="BK43" s="1"/>
      <c r="BL43" s="1"/>
      <c r="BM43" s="1"/>
      <c r="BN43" s="1"/>
      <c r="BO43" s="1"/>
      <c r="BP43" s="1"/>
      <c r="BQ43" s="1"/>
      <c r="BR43" s="1"/>
      <c r="BS43" s="1"/>
      <c r="BT43" s="1"/>
      <c r="BU43" s="1" t="s">
        <v>366</v>
      </c>
      <c r="BV43" s="1"/>
      <c r="BW43" s="1"/>
      <c r="BX43" s="1"/>
      <c r="BY43" s="1"/>
    </row>
    <row r="44" spans="1:77" ht="15">
      <c r="A44" s="1">
        <v>43</v>
      </c>
      <c r="B44" s="1" t="s">
        <v>367</v>
      </c>
      <c r="C44" s="1" t="s">
        <v>368</v>
      </c>
      <c r="D44" s="1"/>
      <c r="E44" s="1" t="s">
        <v>369</v>
      </c>
      <c r="F44" s="1" t="s">
        <v>370</v>
      </c>
      <c r="G44" s="1" t="s">
        <v>330</v>
      </c>
      <c r="H44" s="4" t="str">
        <f>IF(COUNTIF(口上デイリーリスト!$B$2:$B1000, C44) &gt; 0, "あり", IF(COUNTIF(口上デイリーリスト!$G$2:$G1000, "*"&amp;C44&amp;"*") &gt; 0, "なし(登場)", "なし"))</f>
        <v>あり</v>
      </c>
      <c r="I44" s="5" t="str">
        <f>IF(COUNTIF(固有スキル表!$C$2:$C1000, C44) &gt; 0, "あり", "なし")</f>
        <v>あり</v>
      </c>
      <c r="J44" s="1">
        <v>2700</v>
      </c>
      <c r="K44" s="1">
        <v>2000</v>
      </c>
      <c r="L44" s="1">
        <v>2700</v>
      </c>
      <c r="M44" s="1" t="s">
        <v>162</v>
      </c>
      <c r="N44" s="37" t="s">
        <v>371</v>
      </c>
      <c r="O44" s="1" t="s">
        <v>2504</v>
      </c>
      <c r="P44" s="1" t="s">
        <v>128</v>
      </c>
      <c r="Q44" s="1" t="s">
        <v>148</v>
      </c>
      <c r="R44" s="1" t="s">
        <v>84</v>
      </c>
      <c r="S44" s="1" t="s">
        <v>464</v>
      </c>
      <c r="T44" s="1" t="s">
        <v>84</v>
      </c>
      <c r="U44" s="1" t="s">
        <v>140</v>
      </c>
      <c r="V44" s="1" t="s">
        <v>87</v>
      </c>
      <c r="W44" s="1" t="s">
        <v>2489</v>
      </c>
      <c r="X44" s="1" t="s">
        <v>120</v>
      </c>
      <c r="Y44" s="1">
        <v>87</v>
      </c>
      <c r="Z44" s="1">
        <v>47</v>
      </c>
      <c r="AA44" s="1">
        <v>62</v>
      </c>
      <c r="AB44" s="1">
        <v>80</v>
      </c>
      <c r="AC44" s="1">
        <f t="shared" si="0"/>
        <v>276</v>
      </c>
      <c r="AD44" s="1">
        <v>21</v>
      </c>
      <c r="AE44" s="1">
        <v>22</v>
      </c>
      <c r="AF44" s="7"/>
      <c r="AG44" s="7">
        <f t="shared" si="1"/>
        <v>319</v>
      </c>
      <c r="AH44" s="7">
        <v>83</v>
      </c>
      <c r="AI44" s="7">
        <v>3</v>
      </c>
      <c r="AJ44" s="7"/>
      <c r="AK44" s="7">
        <v>2</v>
      </c>
      <c r="AL44" s="7"/>
      <c r="AM44" s="7">
        <v>2</v>
      </c>
      <c r="AN44" s="7"/>
      <c r="AO44" s="7">
        <v>3</v>
      </c>
      <c r="AP44" s="7">
        <v>2</v>
      </c>
      <c r="AQ44" s="7"/>
      <c r="AR44" s="7">
        <v>2</v>
      </c>
      <c r="AS44" s="7">
        <v>1</v>
      </c>
      <c r="AT44" s="7"/>
      <c r="AU44" s="7"/>
      <c r="AV44" s="7"/>
      <c r="AW44" s="7">
        <v>1</v>
      </c>
      <c r="AX44" s="7"/>
      <c r="AY44" s="7"/>
      <c r="AZ44" s="7"/>
      <c r="BA44" s="7"/>
      <c r="BB44" s="7"/>
      <c r="BC44" s="7"/>
      <c r="BD44" s="7">
        <v>2</v>
      </c>
      <c r="BE44" s="7"/>
      <c r="BF44" s="7">
        <v>4</v>
      </c>
      <c r="BG44" s="1" t="s">
        <v>372</v>
      </c>
      <c r="BH44" s="1">
        <v>50</v>
      </c>
      <c r="BI44" s="1"/>
      <c r="BJ44" s="1"/>
      <c r="BK44" s="1"/>
      <c r="BL44" s="1"/>
      <c r="BM44" s="1">
        <v>21</v>
      </c>
      <c r="BN44" s="1">
        <v>8</v>
      </c>
      <c r="BO44" s="1"/>
      <c r="BP44" s="1">
        <v>6</v>
      </c>
      <c r="BQ44" s="1">
        <v>2</v>
      </c>
      <c r="BR44" s="1">
        <v>4</v>
      </c>
      <c r="BS44" s="1"/>
      <c r="BT44" s="1"/>
      <c r="BU44" s="9" t="s">
        <v>373</v>
      </c>
      <c r="BV44" s="1"/>
      <c r="BW44" s="1"/>
      <c r="BX44" s="1"/>
      <c r="BY44" s="1"/>
    </row>
    <row r="45" spans="1:77" ht="15">
      <c r="A45" s="1">
        <v>44</v>
      </c>
      <c r="B45" s="1" t="s">
        <v>374</v>
      </c>
      <c r="C45" s="1" t="s">
        <v>375</v>
      </c>
      <c r="D45" s="1"/>
      <c r="E45" s="1" t="s">
        <v>376</v>
      </c>
      <c r="F45" s="1" t="s">
        <v>377</v>
      </c>
      <c r="G45" s="1" t="s">
        <v>330</v>
      </c>
      <c r="H45" s="4" t="str">
        <f>IF(COUNTIF(口上デイリーリスト!$B$2:$B1000, C45) &gt; 0, "あり", IF(COUNTIF(口上デイリーリスト!$G$2:$G1000, "*"&amp;C45&amp;"*") &gt; 0, "なし(登場)", "なし"))</f>
        <v>あり</v>
      </c>
      <c r="I45" s="5" t="str">
        <f>IF(COUNTIF(固有スキル表!$C$2:$C1000, C45) &gt; 0, "あり", "なし")</f>
        <v>あり</v>
      </c>
      <c r="J45" s="1">
        <v>2600</v>
      </c>
      <c r="K45" s="1">
        <v>1600</v>
      </c>
      <c r="L45" s="1">
        <v>2600</v>
      </c>
      <c r="M45" s="1" t="s">
        <v>185</v>
      </c>
      <c r="N45" s="38" t="s">
        <v>378</v>
      </c>
      <c r="O45" s="1" t="s">
        <v>2505</v>
      </c>
      <c r="P45" s="1" t="s">
        <v>244</v>
      </c>
      <c r="Q45" s="1" t="s">
        <v>83</v>
      </c>
      <c r="R45" s="1" t="s">
        <v>113</v>
      </c>
      <c r="S45" s="1" t="s">
        <v>105</v>
      </c>
      <c r="T45" s="1" t="s">
        <v>84</v>
      </c>
      <c r="U45" s="1" t="s">
        <v>96</v>
      </c>
      <c r="V45" s="1" t="s">
        <v>97</v>
      </c>
      <c r="W45" s="1" t="s">
        <v>2489</v>
      </c>
      <c r="X45" s="1" t="s">
        <v>120</v>
      </c>
      <c r="Y45" s="1">
        <v>71</v>
      </c>
      <c r="Z45" s="1">
        <v>81</v>
      </c>
      <c r="AA45" s="1">
        <v>75</v>
      </c>
      <c r="AB45" s="1">
        <v>87</v>
      </c>
      <c r="AC45" s="1">
        <f t="shared" si="0"/>
        <v>314</v>
      </c>
      <c r="AD45" s="1">
        <v>41</v>
      </c>
      <c r="AE45" s="1">
        <v>25</v>
      </c>
      <c r="AF45" s="7">
        <v>35</v>
      </c>
      <c r="AG45" s="7">
        <f t="shared" si="1"/>
        <v>415</v>
      </c>
      <c r="AH45" s="7">
        <v>83</v>
      </c>
      <c r="AI45" s="7">
        <v>3</v>
      </c>
      <c r="AJ45" s="7">
        <v>1</v>
      </c>
      <c r="AK45" s="7">
        <v>2</v>
      </c>
      <c r="AL45" s="7">
        <v>2</v>
      </c>
      <c r="AM45" s="7">
        <v>2</v>
      </c>
      <c r="AN45" s="7">
        <v>3</v>
      </c>
      <c r="AO45" s="7">
        <v>3</v>
      </c>
      <c r="AP45" s="7">
        <v>3</v>
      </c>
      <c r="AQ45" s="7">
        <v>1</v>
      </c>
      <c r="AR45" s="7">
        <v>2</v>
      </c>
      <c r="AS45" s="7">
        <v>2</v>
      </c>
      <c r="AT45" s="7"/>
      <c r="AU45" s="7"/>
      <c r="AV45" s="7"/>
      <c r="AW45" s="7">
        <v>2</v>
      </c>
      <c r="AX45" s="7"/>
      <c r="AY45" s="7"/>
      <c r="AZ45" s="7"/>
      <c r="BA45" s="7">
        <v>4</v>
      </c>
      <c r="BB45" s="7"/>
      <c r="BC45" s="7"/>
      <c r="BD45" s="7">
        <v>3</v>
      </c>
      <c r="BE45" s="7"/>
      <c r="BF45" s="7">
        <v>4</v>
      </c>
      <c r="BG45" s="1" t="s">
        <v>379</v>
      </c>
      <c r="BH45" s="1">
        <v>10</v>
      </c>
      <c r="BI45" s="1"/>
      <c r="BJ45" s="1"/>
      <c r="BK45" s="1"/>
      <c r="BL45" s="1"/>
      <c r="BM45" s="1">
        <v>4</v>
      </c>
      <c r="BN45" s="1">
        <v>1</v>
      </c>
      <c r="BO45" s="1">
        <v>1</v>
      </c>
      <c r="BP45" s="1">
        <v>7</v>
      </c>
      <c r="BQ45" s="1">
        <v>4</v>
      </c>
      <c r="BR45" s="1">
        <v>1</v>
      </c>
      <c r="BS45" s="1">
        <v>2</v>
      </c>
      <c r="BT45" s="1">
        <v>1</v>
      </c>
      <c r="BU45" s="1" t="s">
        <v>380</v>
      </c>
      <c r="BV45" s="1"/>
      <c r="BW45" s="1"/>
      <c r="BX45" s="1"/>
      <c r="BY45" s="1"/>
    </row>
    <row r="46" spans="1:77" ht="15">
      <c r="A46" s="1">
        <v>45</v>
      </c>
      <c r="B46" s="1" t="s">
        <v>381</v>
      </c>
      <c r="C46" s="1" t="s">
        <v>381</v>
      </c>
      <c r="D46" s="1" t="s">
        <v>382</v>
      </c>
      <c r="E46" s="1" t="s">
        <v>381</v>
      </c>
      <c r="F46" s="1" t="s">
        <v>381</v>
      </c>
      <c r="G46" s="1" t="s">
        <v>110</v>
      </c>
      <c r="H46" s="4" t="str">
        <f>IF(COUNTIF(口上デイリーリスト!$B$2:$B1000, C46) &gt; 0, "あり", IF(COUNTIF(口上デイリーリスト!$G$2:$G1000, "*"&amp;C46&amp;"*") &gt; 0, "なし(登場)", "なし"))</f>
        <v>あり</v>
      </c>
      <c r="I46" s="5" t="str">
        <f>IF(COUNTIF(固有スキル表!$C$2:$C1000, C46) &gt; 0, "あり", "なし")</f>
        <v>あり</v>
      </c>
      <c r="J46" s="1">
        <v>2200</v>
      </c>
      <c r="K46" s="1">
        <v>1200</v>
      </c>
      <c r="L46" s="1">
        <v>1700</v>
      </c>
      <c r="M46" s="1" t="s">
        <v>102</v>
      </c>
      <c r="N46" s="38" t="s">
        <v>378</v>
      </c>
      <c r="O46" s="1" t="s">
        <v>119</v>
      </c>
      <c r="P46" s="1" t="s">
        <v>104</v>
      </c>
      <c r="Q46" s="1" t="s">
        <v>113</v>
      </c>
      <c r="R46" s="1" t="s">
        <v>113</v>
      </c>
      <c r="S46" s="1" t="s">
        <v>105</v>
      </c>
      <c r="T46" s="1" t="s">
        <v>84</v>
      </c>
      <c r="U46" s="1" t="s">
        <v>96</v>
      </c>
      <c r="V46" s="1" t="s">
        <v>165</v>
      </c>
      <c r="W46" s="1" t="s">
        <v>2489</v>
      </c>
      <c r="X46" s="1" t="s">
        <v>120</v>
      </c>
      <c r="Y46" s="1">
        <v>26</v>
      </c>
      <c r="Z46" s="1">
        <v>34</v>
      </c>
      <c r="AA46" s="1">
        <v>16</v>
      </c>
      <c r="AB46" s="1">
        <v>21</v>
      </c>
      <c r="AC46" s="1">
        <f t="shared" si="0"/>
        <v>97</v>
      </c>
      <c r="AD46" s="1">
        <v>16</v>
      </c>
      <c r="AE46" s="1">
        <v>31</v>
      </c>
      <c r="AF46" s="7"/>
      <c r="AG46" s="7">
        <f t="shared" si="1"/>
        <v>144</v>
      </c>
      <c r="AH46" s="7">
        <v>46</v>
      </c>
      <c r="AI46" s="7">
        <v>0</v>
      </c>
      <c r="AJ46" s="7">
        <v>1</v>
      </c>
      <c r="AK46" s="7"/>
      <c r="AL46" s="7"/>
      <c r="AM46" s="7"/>
      <c r="AN46" s="7"/>
      <c r="AO46" s="7"/>
      <c r="AP46" s="7"/>
      <c r="AQ46" s="7"/>
      <c r="AR46" s="7"/>
      <c r="AS46" s="7">
        <v>2</v>
      </c>
      <c r="AT46" s="7"/>
      <c r="AU46" s="7"/>
      <c r="AV46" s="7"/>
      <c r="AW46" s="7"/>
      <c r="AX46" s="7"/>
      <c r="AY46" s="7"/>
      <c r="AZ46" s="7"/>
      <c r="BA46" s="7"/>
      <c r="BB46" s="7"/>
      <c r="BC46" s="7"/>
      <c r="BD46" s="7"/>
      <c r="BE46" s="7"/>
      <c r="BF46" s="7">
        <v>0</v>
      </c>
      <c r="BG46" s="1" t="s">
        <v>383</v>
      </c>
      <c r="BH46" s="1"/>
      <c r="BI46" s="1"/>
      <c r="BJ46" s="1"/>
      <c r="BK46" s="1"/>
      <c r="BL46" s="1"/>
      <c r="BM46" s="1"/>
      <c r="BN46" s="1"/>
      <c r="BO46" s="1"/>
      <c r="BP46" s="1"/>
      <c r="BQ46" s="1"/>
      <c r="BR46" s="1"/>
      <c r="BS46" s="1"/>
      <c r="BT46" s="1"/>
      <c r="BU46" s="1" t="s">
        <v>384</v>
      </c>
      <c r="BV46" s="9"/>
      <c r="BW46" s="9"/>
      <c r="BX46" s="9"/>
      <c r="BY46" s="9"/>
    </row>
    <row r="47" spans="1:77" ht="15">
      <c r="A47" s="1">
        <v>46</v>
      </c>
      <c r="B47" s="1" t="s">
        <v>385</v>
      </c>
      <c r="C47" s="1" t="s">
        <v>385</v>
      </c>
      <c r="D47" s="1" t="s">
        <v>386</v>
      </c>
      <c r="E47" s="1" t="s">
        <v>385</v>
      </c>
      <c r="F47" s="1" t="s">
        <v>385</v>
      </c>
      <c r="G47" s="1" t="s">
        <v>110</v>
      </c>
      <c r="H47" s="4" t="str">
        <f>IF(COUNTIF(口上デイリーリスト!$B$2:$B1000, C47) &gt; 0, "あり", IF(COUNTIF(口上デイリーリスト!$G$2:$G1000, "*"&amp;C47&amp;"*") &gt; 0, "なし(登場)", "なし"))</f>
        <v>なし(登場)</v>
      </c>
      <c r="I47" s="5" t="str">
        <f>IF(COUNTIF(固有スキル表!$C$2:$C1000, C47) &gt; 0, "あり", "なし")</f>
        <v>あり</v>
      </c>
      <c r="J47" s="1">
        <v>2200</v>
      </c>
      <c r="K47" s="1">
        <v>1200</v>
      </c>
      <c r="L47" s="1">
        <v>1800</v>
      </c>
      <c r="M47" s="1" t="s">
        <v>189</v>
      </c>
      <c r="N47" s="8" t="s">
        <v>94</v>
      </c>
      <c r="O47" s="1" t="s">
        <v>103</v>
      </c>
      <c r="P47" s="1" t="s">
        <v>104</v>
      </c>
      <c r="Q47" s="1" t="s">
        <v>113</v>
      </c>
      <c r="R47" s="1" t="s">
        <v>113</v>
      </c>
      <c r="S47" s="1" t="s">
        <v>105</v>
      </c>
      <c r="T47" s="1" t="s">
        <v>130</v>
      </c>
      <c r="U47" s="1" t="s">
        <v>96</v>
      </c>
      <c r="V47" s="1" t="s">
        <v>87</v>
      </c>
      <c r="W47" s="1" t="s">
        <v>2489</v>
      </c>
      <c r="X47" s="1" t="s">
        <v>120</v>
      </c>
      <c r="Y47" s="1">
        <v>21</v>
      </c>
      <c r="Z47" s="1">
        <v>37</v>
      </c>
      <c r="AA47" s="1">
        <v>19</v>
      </c>
      <c r="AB47" s="1">
        <v>29</v>
      </c>
      <c r="AC47" s="1">
        <f t="shared" si="0"/>
        <v>106</v>
      </c>
      <c r="AD47" s="1">
        <v>17</v>
      </c>
      <c r="AE47" s="1">
        <v>28</v>
      </c>
      <c r="AF47" s="7"/>
      <c r="AG47" s="7">
        <f t="shared" si="1"/>
        <v>151</v>
      </c>
      <c r="AH47" s="7">
        <v>44</v>
      </c>
      <c r="AI47" s="7">
        <v>1</v>
      </c>
      <c r="AJ47" s="7"/>
      <c r="AK47" s="7"/>
      <c r="AL47" s="7"/>
      <c r="AM47" s="7">
        <v>1</v>
      </c>
      <c r="AN47" s="7"/>
      <c r="AO47" s="7"/>
      <c r="AP47" s="7"/>
      <c r="AQ47" s="7"/>
      <c r="AR47" s="7"/>
      <c r="AS47" s="7">
        <v>2</v>
      </c>
      <c r="AT47" s="7"/>
      <c r="AU47" s="7"/>
      <c r="AV47" s="7"/>
      <c r="AW47" s="7"/>
      <c r="AX47" s="7"/>
      <c r="AY47" s="7"/>
      <c r="AZ47" s="7"/>
      <c r="BA47" s="7"/>
      <c r="BB47" s="7"/>
      <c r="BC47" s="7"/>
      <c r="BD47" s="7"/>
      <c r="BE47" s="7"/>
      <c r="BF47" s="7">
        <v>1</v>
      </c>
      <c r="BG47" s="1" t="s">
        <v>387</v>
      </c>
      <c r="BH47" s="1"/>
      <c r="BI47" s="1"/>
      <c r="BJ47" s="1"/>
      <c r="BK47" s="1"/>
      <c r="BL47" s="1"/>
      <c r="BM47" s="1"/>
      <c r="BN47" s="1"/>
      <c r="BO47" s="1"/>
      <c r="BP47" s="1"/>
      <c r="BQ47" s="1"/>
      <c r="BR47" s="1"/>
      <c r="BS47" s="1"/>
      <c r="BT47" s="1"/>
      <c r="BU47" s="1" t="s">
        <v>388</v>
      </c>
      <c r="BV47" s="1"/>
      <c r="BW47" s="1"/>
      <c r="BX47" s="1"/>
      <c r="BY47" s="1"/>
    </row>
    <row r="48" spans="1:77" ht="15">
      <c r="A48" s="1">
        <v>47</v>
      </c>
      <c r="B48" s="1" t="s">
        <v>389</v>
      </c>
      <c r="C48" s="1" t="s">
        <v>389</v>
      </c>
      <c r="D48" s="1" t="s">
        <v>390</v>
      </c>
      <c r="E48" s="1" t="s">
        <v>389</v>
      </c>
      <c r="F48" s="1" t="s">
        <v>389</v>
      </c>
      <c r="G48" s="1" t="s">
        <v>110</v>
      </c>
      <c r="H48" s="4" t="str">
        <f>IF(COUNTIF(口上デイリーリスト!$B$2:$B1000, C48) &gt; 0, "あり", IF(COUNTIF(口上デイリーリスト!$G$2:$G1000, "*"&amp;C48&amp;"*") &gt; 0, "なし(登場)", "なし"))</f>
        <v>なし(登場)</v>
      </c>
      <c r="I48" s="5" t="str">
        <f>IF(COUNTIF(固有スキル表!$C$2:$C1000, C48) &gt; 0, "あり", "なし")</f>
        <v>あり</v>
      </c>
      <c r="J48" s="1">
        <v>2200</v>
      </c>
      <c r="K48" s="1">
        <v>1200</v>
      </c>
      <c r="L48" s="1">
        <v>2100</v>
      </c>
      <c r="M48" s="1" t="s">
        <v>137</v>
      </c>
      <c r="N48" s="27" t="s">
        <v>298</v>
      </c>
      <c r="O48" s="1" t="s">
        <v>80</v>
      </c>
      <c r="P48" s="1" t="s">
        <v>175</v>
      </c>
      <c r="Q48" s="1" t="s">
        <v>83</v>
      </c>
      <c r="R48" s="1" t="s">
        <v>83</v>
      </c>
      <c r="S48" s="1" t="s">
        <v>105</v>
      </c>
      <c r="T48" s="1" t="s">
        <v>85</v>
      </c>
      <c r="U48" s="1" t="s">
        <v>96</v>
      </c>
      <c r="V48" s="1" t="s">
        <v>97</v>
      </c>
      <c r="W48" s="1" t="s">
        <v>2489</v>
      </c>
      <c r="X48" s="1" t="s">
        <v>120</v>
      </c>
      <c r="Y48" s="1">
        <v>21</v>
      </c>
      <c r="Z48" s="1">
        <v>31</v>
      </c>
      <c r="AA48" s="1">
        <v>26</v>
      </c>
      <c r="AB48" s="1">
        <v>21</v>
      </c>
      <c r="AC48" s="1">
        <f t="shared" si="0"/>
        <v>99</v>
      </c>
      <c r="AD48" s="1">
        <v>25</v>
      </c>
      <c r="AE48" s="1">
        <v>35</v>
      </c>
      <c r="AF48" s="7"/>
      <c r="AG48" s="7">
        <f t="shared" si="1"/>
        <v>159</v>
      </c>
      <c r="AH48" s="7">
        <v>58</v>
      </c>
      <c r="AI48" s="7">
        <v>2</v>
      </c>
      <c r="AJ48" s="7">
        <v>1</v>
      </c>
      <c r="AK48" s="7"/>
      <c r="AL48" s="7"/>
      <c r="AM48" s="7">
        <v>1</v>
      </c>
      <c r="AN48" s="7">
        <v>1</v>
      </c>
      <c r="AO48" s="7">
        <v>1</v>
      </c>
      <c r="AP48" s="7"/>
      <c r="AQ48" s="7">
        <v>1</v>
      </c>
      <c r="AR48" s="7"/>
      <c r="AS48" s="7">
        <v>3</v>
      </c>
      <c r="AT48" s="7"/>
      <c r="AU48" s="7"/>
      <c r="AV48" s="7">
        <v>1</v>
      </c>
      <c r="AW48" s="7"/>
      <c r="AX48" s="7"/>
      <c r="AY48" s="7"/>
      <c r="AZ48" s="7"/>
      <c r="BA48" s="7"/>
      <c r="BB48" s="7"/>
      <c r="BC48" s="7"/>
      <c r="BD48" s="7"/>
      <c r="BE48" s="7"/>
      <c r="BF48" s="7">
        <v>2</v>
      </c>
      <c r="BG48" s="1" t="s">
        <v>391</v>
      </c>
      <c r="BH48" s="1"/>
      <c r="BI48" s="1"/>
      <c r="BJ48" s="1"/>
      <c r="BK48" s="1"/>
      <c r="BL48" s="1"/>
      <c r="BM48" s="1"/>
      <c r="BN48" s="1"/>
      <c r="BO48" s="1"/>
      <c r="BP48" s="1"/>
      <c r="BQ48" s="1"/>
      <c r="BR48" s="1"/>
      <c r="BS48" s="1"/>
      <c r="BT48" s="1"/>
      <c r="BU48" s="1" t="s">
        <v>392</v>
      </c>
      <c r="BV48" s="1"/>
      <c r="BW48" s="1"/>
      <c r="BX48" s="1"/>
      <c r="BY48" s="1"/>
    </row>
    <row r="49" spans="1:77" ht="15">
      <c r="A49" s="1">
        <v>48</v>
      </c>
      <c r="B49" s="1" t="s">
        <v>393</v>
      </c>
      <c r="C49" s="1" t="s">
        <v>394</v>
      </c>
      <c r="D49" s="1"/>
      <c r="E49" s="1" t="s">
        <v>395</v>
      </c>
      <c r="F49" s="1" t="s">
        <v>396</v>
      </c>
      <c r="G49" s="1" t="s">
        <v>77</v>
      </c>
      <c r="H49" s="4" t="str">
        <f>IF(COUNTIF(口上デイリーリスト!$B$2:$B1000, C49) &gt; 0, "あり", IF(COUNTIF(口上デイリーリスト!$G$2:$G1000, "*"&amp;C49&amp;"*") &gt; 0, "なし(登場)", "なし"))</f>
        <v>あり</v>
      </c>
      <c r="I49" s="5" t="str">
        <f>IF(COUNTIF(固有スキル表!$C$2:$C1000, C49) &gt; 0, "あり", "なし")</f>
        <v>あり</v>
      </c>
      <c r="J49" s="1">
        <v>1700</v>
      </c>
      <c r="K49" s="1">
        <v>2000</v>
      </c>
      <c r="L49" s="1">
        <v>2700</v>
      </c>
      <c r="M49" s="1" t="s">
        <v>111</v>
      </c>
      <c r="N49" s="39" t="s">
        <v>397</v>
      </c>
      <c r="O49" s="1" t="s">
        <v>119</v>
      </c>
      <c r="P49" s="1" t="s">
        <v>81</v>
      </c>
      <c r="Q49" s="1" t="s">
        <v>83</v>
      </c>
      <c r="R49" s="1" t="s">
        <v>113</v>
      </c>
      <c r="S49" s="1" t="s">
        <v>114</v>
      </c>
      <c r="T49" s="1" t="s">
        <v>204</v>
      </c>
      <c r="U49" s="1" t="s">
        <v>96</v>
      </c>
      <c r="V49" s="1" t="s">
        <v>97</v>
      </c>
      <c r="W49" s="1" t="s">
        <v>2489</v>
      </c>
      <c r="X49" s="1" t="s">
        <v>120</v>
      </c>
      <c r="Y49" s="1">
        <v>3</v>
      </c>
      <c r="Z49" s="1">
        <v>27</v>
      </c>
      <c r="AA49" s="1">
        <v>85</v>
      </c>
      <c r="AB49" s="1">
        <v>83</v>
      </c>
      <c r="AC49" s="1">
        <f t="shared" si="0"/>
        <v>198</v>
      </c>
      <c r="AD49" s="1">
        <v>12</v>
      </c>
      <c r="AE49" s="1">
        <v>21</v>
      </c>
      <c r="AF49" s="7"/>
      <c r="AG49" s="7">
        <f t="shared" si="1"/>
        <v>231</v>
      </c>
      <c r="AH49" s="7">
        <v>25</v>
      </c>
      <c r="AI49" s="7">
        <v>5</v>
      </c>
      <c r="AJ49" s="7">
        <v>1</v>
      </c>
      <c r="AK49" s="7"/>
      <c r="AL49" s="7"/>
      <c r="AM49" s="7">
        <v>1</v>
      </c>
      <c r="AN49" s="7">
        <v>2</v>
      </c>
      <c r="AO49" s="7">
        <v>1</v>
      </c>
      <c r="AP49" s="7">
        <v>4</v>
      </c>
      <c r="AQ49" s="7"/>
      <c r="AR49" s="7"/>
      <c r="AS49" s="7">
        <v>3</v>
      </c>
      <c r="AT49" s="7"/>
      <c r="AU49" s="7"/>
      <c r="AV49" s="7">
        <v>1</v>
      </c>
      <c r="AW49" s="7"/>
      <c r="AX49" s="7"/>
      <c r="AY49" s="7"/>
      <c r="AZ49" s="7"/>
      <c r="BA49" s="7"/>
      <c r="BB49" s="7"/>
      <c r="BC49" s="7"/>
      <c r="BD49" s="7"/>
      <c r="BE49" s="7">
        <v>3</v>
      </c>
      <c r="BF49" s="7">
        <v>2</v>
      </c>
      <c r="BG49" s="1" t="s">
        <v>398</v>
      </c>
      <c r="BH49" s="1"/>
      <c r="BI49" s="1"/>
      <c r="BJ49" s="1"/>
      <c r="BK49" s="1"/>
      <c r="BL49" s="1"/>
      <c r="BM49" s="1"/>
      <c r="BN49" s="1"/>
      <c r="BO49" s="1">
        <v>9</v>
      </c>
      <c r="BP49" s="1"/>
      <c r="BQ49" s="1"/>
      <c r="BR49" s="1"/>
      <c r="BS49" s="1"/>
      <c r="BT49" s="1"/>
      <c r="BU49" s="1" t="s">
        <v>399</v>
      </c>
      <c r="BV49" s="1"/>
      <c r="BW49" s="1"/>
      <c r="BX49" s="1"/>
      <c r="BY49" s="1"/>
    </row>
    <row r="50" spans="1:77" ht="15">
      <c r="A50" s="1">
        <v>49</v>
      </c>
      <c r="B50" s="1" t="s">
        <v>400</v>
      </c>
      <c r="C50" s="1" t="s">
        <v>401</v>
      </c>
      <c r="D50" s="1"/>
      <c r="E50" s="1" t="s">
        <v>402</v>
      </c>
      <c r="F50" s="1" t="s">
        <v>403</v>
      </c>
      <c r="G50" s="1" t="s">
        <v>77</v>
      </c>
      <c r="H50" s="4" t="str">
        <f>IF(COUNTIF(口上デイリーリスト!$B$2:$B1000, C50) &gt; 0, "あり", IF(COUNTIF(口上デイリーリスト!$G$2:$G1000, "*"&amp;C50&amp;"*") &gt; 0, "なし(登場)", "なし"))</f>
        <v>あり</v>
      </c>
      <c r="I50" s="5" t="str">
        <f>IF(COUNTIF(固有スキル表!$C$2:$C1000, C50) &gt; 0, "あり", "なし")</f>
        <v>あり</v>
      </c>
      <c r="J50" s="1">
        <v>2400</v>
      </c>
      <c r="K50" s="1">
        <v>1200</v>
      </c>
      <c r="L50" s="1">
        <v>2100</v>
      </c>
      <c r="M50" s="1" t="s">
        <v>137</v>
      </c>
      <c r="N50" s="40" t="s">
        <v>404</v>
      </c>
      <c r="O50" s="1" t="s">
        <v>103</v>
      </c>
      <c r="P50" s="1" t="s">
        <v>175</v>
      </c>
      <c r="Q50" s="1" t="s">
        <v>82</v>
      </c>
      <c r="R50" s="1" t="s">
        <v>82</v>
      </c>
      <c r="S50" s="1" t="s">
        <v>84</v>
      </c>
      <c r="T50" s="1" t="s">
        <v>84</v>
      </c>
      <c r="U50" s="1" t="s">
        <v>86</v>
      </c>
      <c r="V50" s="1" t="s">
        <v>87</v>
      </c>
      <c r="W50" s="1" t="s">
        <v>2489</v>
      </c>
      <c r="X50" s="1" t="s">
        <v>120</v>
      </c>
      <c r="Y50" s="1">
        <v>10</v>
      </c>
      <c r="Z50" s="1">
        <v>10</v>
      </c>
      <c r="AA50" s="1">
        <v>76</v>
      </c>
      <c r="AB50" s="1">
        <v>57</v>
      </c>
      <c r="AC50" s="1">
        <f t="shared" si="0"/>
        <v>153</v>
      </c>
      <c r="AD50" s="1">
        <v>24</v>
      </c>
      <c r="AE50" s="1">
        <v>28</v>
      </c>
      <c r="AF50" s="7"/>
      <c r="AG50" s="7">
        <f t="shared" si="1"/>
        <v>205</v>
      </c>
      <c r="AH50" s="7">
        <v>50</v>
      </c>
      <c r="AI50" s="7">
        <v>2</v>
      </c>
      <c r="AJ50" s="7">
        <v>1</v>
      </c>
      <c r="AK50" s="7">
        <v>2</v>
      </c>
      <c r="AL50" s="7"/>
      <c r="AM50" s="7"/>
      <c r="AN50" s="7">
        <v>1</v>
      </c>
      <c r="AO50" s="7">
        <v>2</v>
      </c>
      <c r="AP50" s="7">
        <v>1</v>
      </c>
      <c r="AQ50" s="7"/>
      <c r="AR50" s="7">
        <v>2</v>
      </c>
      <c r="AS50" s="7">
        <v>1</v>
      </c>
      <c r="AT50" s="7"/>
      <c r="AU50" s="7"/>
      <c r="AV50" s="7"/>
      <c r="AW50" s="7"/>
      <c r="AX50" s="7"/>
      <c r="AY50" s="7"/>
      <c r="AZ50" s="7"/>
      <c r="BA50" s="7"/>
      <c r="BB50" s="7"/>
      <c r="BC50" s="7"/>
      <c r="BD50" s="7"/>
      <c r="BE50" s="7"/>
      <c r="BF50" s="7">
        <v>5</v>
      </c>
      <c r="BG50" s="1" t="s">
        <v>405</v>
      </c>
      <c r="BH50" s="1">
        <v>10</v>
      </c>
      <c r="BI50" s="1"/>
      <c r="BJ50" s="1"/>
      <c r="BK50" s="1"/>
      <c r="BL50" s="1"/>
      <c r="BM50" s="1">
        <v>5</v>
      </c>
      <c r="BN50" s="1"/>
      <c r="BO50" s="1"/>
      <c r="BP50" s="1">
        <v>2</v>
      </c>
      <c r="BQ50" s="1"/>
      <c r="BR50" s="1"/>
      <c r="BS50" s="1"/>
      <c r="BT50" s="1"/>
      <c r="BU50" s="1" t="s">
        <v>406</v>
      </c>
      <c r="BV50" s="1"/>
      <c r="BW50" s="1"/>
      <c r="BX50" s="1"/>
      <c r="BY50" s="1"/>
    </row>
    <row r="51" spans="1:77" ht="15">
      <c r="A51" s="1">
        <v>50</v>
      </c>
      <c r="B51" s="1" t="s">
        <v>407</v>
      </c>
      <c r="C51" s="1" t="s">
        <v>408</v>
      </c>
      <c r="D51" s="1" t="s">
        <v>409</v>
      </c>
      <c r="E51" s="1" t="s">
        <v>407</v>
      </c>
      <c r="F51" s="1" t="s">
        <v>408</v>
      </c>
      <c r="G51" s="1" t="s">
        <v>77</v>
      </c>
      <c r="H51" s="4" t="str">
        <f>IF(COUNTIF(口上デイリーリスト!$B$2:$B1000, C51) &gt; 0, "あり", IF(COUNTIF(口上デイリーリスト!$G$2:$G1000, "*"&amp;C51&amp;"*") &gt; 0, "なし(登場)", "なし"))</f>
        <v>あり</v>
      </c>
      <c r="I51" s="5" t="str">
        <f>IF(COUNTIF(固有スキル表!$C$2:$C1000, C51) &gt; 0, "あり", "なし")</f>
        <v>あり</v>
      </c>
      <c r="J51" s="1">
        <v>2400</v>
      </c>
      <c r="K51" s="1">
        <v>1200</v>
      </c>
      <c r="L51" s="1">
        <v>2200</v>
      </c>
      <c r="M51" s="1" t="s">
        <v>111</v>
      </c>
      <c r="N51" s="8" t="s">
        <v>94</v>
      </c>
      <c r="O51" s="1" t="s">
        <v>80</v>
      </c>
      <c r="P51" s="1" t="s">
        <v>81</v>
      </c>
      <c r="Q51" s="1" t="s">
        <v>148</v>
      </c>
      <c r="R51" s="1" t="s">
        <v>84</v>
      </c>
      <c r="S51" s="1" t="s">
        <v>84</v>
      </c>
      <c r="T51" s="1" t="s">
        <v>149</v>
      </c>
      <c r="U51" s="1" t="s">
        <v>140</v>
      </c>
      <c r="V51" s="1" t="s">
        <v>150</v>
      </c>
      <c r="W51" s="1" t="s">
        <v>2489</v>
      </c>
      <c r="X51" s="1" t="s">
        <v>120</v>
      </c>
      <c r="Y51" s="1">
        <v>11</v>
      </c>
      <c r="Z51" s="1">
        <v>12</v>
      </c>
      <c r="AA51" s="1">
        <v>76</v>
      </c>
      <c r="AB51" s="1">
        <v>56</v>
      </c>
      <c r="AC51" s="1">
        <f t="shared" si="0"/>
        <v>155</v>
      </c>
      <c r="AD51" s="1">
        <v>25</v>
      </c>
      <c r="AE51" s="1">
        <v>24</v>
      </c>
      <c r="AF51" s="7"/>
      <c r="AG51" s="7">
        <f t="shared" si="1"/>
        <v>204</v>
      </c>
      <c r="AH51" s="7">
        <v>47</v>
      </c>
      <c r="AI51" s="7">
        <v>3</v>
      </c>
      <c r="AJ51" s="7"/>
      <c r="AK51" s="7">
        <v>2</v>
      </c>
      <c r="AL51" s="7">
        <v>1</v>
      </c>
      <c r="AM51" s="7">
        <v>2</v>
      </c>
      <c r="AN51" s="7"/>
      <c r="AO51" s="7">
        <v>1</v>
      </c>
      <c r="AP51" s="7">
        <v>1</v>
      </c>
      <c r="AQ51" s="7">
        <v>1</v>
      </c>
      <c r="AR51" s="7">
        <v>1</v>
      </c>
      <c r="AS51" s="7">
        <v>2</v>
      </c>
      <c r="AT51" s="7"/>
      <c r="AU51" s="7"/>
      <c r="AV51" s="7"/>
      <c r="AW51" s="7"/>
      <c r="AX51" s="7"/>
      <c r="AY51" s="7"/>
      <c r="AZ51" s="7"/>
      <c r="BA51" s="7"/>
      <c r="BB51" s="7"/>
      <c r="BC51" s="7">
        <v>2</v>
      </c>
      <c r="BD51" s="7"/>
      <c r="BE51" s="7"/>
      <c r="BF51" s="7">
        <v>3</v>
      </c>
      <c r="BG51" s="1" t="s">
        <v>410</v>
      </c>
      <c r="BH51" s="1">
        <v>10</v>
      </c>
      <c r="BI51" s="1"/>
      <c r="BJ51" s="1"/>
      <c r="BK51" s="1"/>
      <c r="BL51" s="1"/>
      <c r="BM51" s="1"/>
      <c r="BN51" s="1"/>
      <c r="BO51" s="1">
        <v>1</v>
      </c>
      <c r="BP51" s="1">
        <v>1</v>
      </c>
      <c r="BQ51" s="1"/>
      <c r="BR51" s="1"/>
      <c r="BS51" s="1"/>
      <c r="BT51" s="1"/>
      <c r="BU51" s="1" t="s">
        <v>411</v>
      </c>
      <c r="BV51" s="1"/>
      <c r="BW51" s="1"/>
      <c r="BX51" s="1"/>
      <c r="BY51" s="1"/>
    </row>
    <row r="52" spans="1:77" ht="15">
      <c r="A52" s="1">
        <v>51</v>
      </c>
      <c r="B52" s="1" t="s">
        <v>412</v>
      </c>
      <c r="C52" s="1" t="s">
        <v>413</v>
      </c>
      <c r="D52" s="1"/>
      <c r="E52" s="1" t="s">
        <v>414</v>
      </c>
      <c r="F52" s="1" t="s">
        <v>415</v>
      </c>
      <c r="G52" s="1" t="s">
        <v>101</v>
      </c>
      <c r="H52" s="4" t="str">
        <f>IF(COUNTIF(口上デイリーリスト!$B$2:$B1000, C52) &gt; 0, "あり", IF(COUNTIF(口上デイリーリスト!$G$2:$G1000, "*"&amp;C52&amp;"*") &gt; 0, "なし(登場)", "なし"))</f>
        <v>あり</v>
      </c>
      <c r="I52" s="5" t="str">
        <f>IF(COUNTIF(固有スキル表!$C$2:$C1000, C52) &gt; 0, "あり", "なし")</f>
        <v>あり</v>
      </c>
      <c r="J52" s="1">
        <v>2500</v>
      </c>
      <c r="K52" s="1">
        <v>1400</v>
      </c>
      <c r="L52" s="1">
        <v>2700</v>
      </c>
      <c r="M52" s="1" t="s">
        <v>102</v>
      </c>
      <c r="N52" s="41" t="s">
        <v>416</v>
      </c>
      <c r="O52" s="1" t="s">
        <v>103</v>
      </c>
      <c r="P52" s="1" t="s">
        <v>95</v>
      </c>
      <c r="Q52" s="1" t="s">
        <v>139</v>
      </c>
      <c r="R52" s="1" t="s">
        <v>82</v>
      </c>
      <c r="S52" s="1" t="s">
        <v>84</v>
      </c>
      <c r="T52" s="1" t="s">
        <v>130</v>
      </c>
      <c r="U52" s="1" t="s">
        <v>140</v>
      </c>
      <c r="V52" s="1" t="s">
        <v>132</v>
      </c>
      <c r="W52" s="1" t="s">
        <v>2489</v>
      </c>
      <c r="X52" s="1" t="s">
        <v>120</v>
      </c>
      <c r="Y52" s="1">
        <v>64</v>
      </c>
      <c r="Z52" s="1">
        <v>75</v>
      </c>
      <c r="AA52" s="1">
        <v>67</v>
      </c>
      <c r="AB52" s="1">
        <v>61</v>
      </c>
      <c r="AC52" s="1">
        <f t="shared" si="0"/>
        <v>267</v>
      </c>
      <c r="AD52" s="1">
        <v>21</v>
      </c>
      <c r="AE52" s="1">
        <v>20</v>
      </c>
      <c r="AF52" s="7"/>
      <c r="AG52" s="7">
        <f t="shared" si="1"/>
        <v>308</v>
      </c>
      <c r="AH52" s="7">
        <v>12</v>
      </c>
      <c r="AI52" s="7">
        <v>2</v>
      </c>
      <c r="AJ52" s="7">
        <v>1</v>
      </c>
      <c r="AK52" s="7"/>
      <c r="AL52" s="7"/>
      <c r="AM52" s="7">
        <v>1</v>
      </c>
      <c r="AN52" s="7">
        <v>1</v>
      </c>
      <c r="AO52" s="7"/>
      <c r="AP52" s="7">
        <v>1</v>
      </c>
      <c r="AQ52" s="7">
        <v>2</v>
      </c>
      <c r="AR52" s="7"/>
      <c r="AS52" s="7"/>
      <c r="AT52" s="7"/>
      <c r="AU52" s="7">
        <v>1</v>
      </c>
      <c r="AV52" s="7"/>
      <c r="AW52" s="7"/>
      <c r="AX52" s="7"/>
      <c r="AY52" s="7"/>
      <c r="AZ52" s="7"/>
      <c r="BA52" s="7"/>
      <c r="BB52" s="7"/>
      <c r="BC52" s="7">
        <v>1</v>
      </c>
      <c r="BD52" s="7"/>
      <c r="BE52" s="7"/>
      <c r="BF52" s="7">
        <v>3</v>
      </c>
      <c r="BG52" s="1" t="s">
        <v>417</v>
      </c>
      <c r="BH52" s="1"/>
      <c r="BI52" s="1"/>
      <c r="BJ52" s="1"/>
      <c r="BK52" s="1"/>
      <c r="BL52" s="1"/>
      <c r="BM52" s="1">
        <v>2</v>
      </c>
      <c r="BN52" s="1"/>
      <c r="BO52" s="1"/>
      <c r="BP52" s="1"/>
      <c r="BQ52" s="1"/>
      <c r="BR52" s="1"/>
      <c r="BS52" s="1"/>
      <c r="BT52" s="1"/>
      <c r="BU52" s="1" t="s">
        <v>418</v>
      </c>
      <c r="BV52" s="1"/>
      <c r="BW52" s="1"/>
      <c r="BX52" s="1"/>
      <c r="BY52" s="1"/>
    </row>
    <row r="53" spans="1:77" ht="15">
      <c r="A53" s="1">
        <v>52</v>
      </c>
      <c r="B53" s="1" t="s">
        <v>419</v>
      </c>
      <c r="C53" s="1" t="s">
        <v>420</v>
      </c>
      <c r="D53" s="1"/>
      <c r="E53" s="1" t="s">
        <v>421</v>
      </c>
      <c r="F53" s="1" t="s">
        <v>422</v>
      </c>
      <c r="G53" s="1" t="s">
        <v>423</v>
      </c>
      <c r="H53" s="4" t="str">
        <f>IF(COUNTIF(口上デイリーリスト!$B$2:$B1000, C53) &gt; 0, "あり", IF(COUNTIF(口上デイリーリスト!$G$2:$G1000, "*"&amp;C53&amp;"*") &gt; 0, "なし(登場)", "なし"))</f>
        <v>あり</v>
      </c>
      <c r="I53" s="5" t="str">
        <f>IF(COUNTIF(固有スキル表!$C$2:$C1000, C53) &gt; 0, "あり", "なし")</f>
        <v>あり</v>
      </c>
      <c r="J53" s="1">
        <v>2900</v>
      </c>
      <c r="K53" s="1">
        <v>1400</v>
      </c>
      <c r="L53" s="1">
        <v>2600</v>
      </c>
      <c r="M53" s="1" t="s">
        <v>162</v>
      </c>
      <c r="N53" s="41" t="s">
        <v>416</v>
      </c>
      <c r="O53" s="1" t="s">
        <v>80</v>
      </c>
      <c r="P53" s="1" t="s">
        <v>164</v>
      </c>
      <c r="Q53" s="1" t="s">
        <v>83</v>
      </c>
      <c r="R53" s="1" t="s">
        <v>113</v>
      </c>
      <c r="S53" s="1" t="s">
        <v>84</v>
      </c>
      <c r="T53" s="1" t="s">
        <v>85</v>
      </c>
      <c r="U53" s="1" t="s">
        <v>424</v>
      </c>
      <c r="V53" s="1" t="s">
        <v>87</v>
      </c>
      <c r="W53" s="1" t="s">
        <v>2489</v>
      </c>
      <c r="X53" s="1" t="s">
        <v>120</v>
      </c>
      <c r="Y53" s="1">
        <v>79</v>
      </c>
      <c r="Z53" s="1">
        <v>90</v>
      </c>
      <c r="AA53" s="1">
        <v>49</v>
      </c>
      <c r="AB53" s="1">
        <v>66</v>
      </c>
      <c r="AC53" s="1">
        <f t="shared" si="0"/>
        <v>284</v>
      </c>
      <c r="AD53" s="1">
        <v>12</v>
      </c>
      <c r="AE53" s="1">
        <v>6</v>
      </c>
      <c r="AF53" s="7"/>
      <c r="AG53" s="7">
        <f t="shared" si="1"/>
        <v>302</v>
      </c>
      <c r="AH53" s="7">
        <v>85</v>
      </c>
      <c r="AI53" s="7">
        <v>1</v>
      </c>
      <c r="AJ53" s="7"/>
      <c r="AK53" s="7"/>
      <c r="AL53" s="7">
        <v>3</v>
      </c>
      <c r="AM53" s="7">
        <v>1</v>
      </c>
      <c r="AN53" s="7"/>
      <c r="AO53" s="7">
        <v>2</v>
      </c>
      <c r="AP53" s="7"/>
      <c r="AQ53" s="7"/>
      <c r="AR53" s="7"/>
      <c r="AS53" s="7">
        <v>1</v>
      </c>
      <c r="AT53" s="7"/>
      <c r="AU53" s="7">
        <v>1</v>
      </c>
      <c r="AV53" s="7"/>
      <c r="AW53" s="7"/>
      <c r="AX53" s="7"/>
      <c r="AY53" s="7"/>
      <c r="AZ53" s="7"/>
      <c r="BA53" s="7"/>
      <c r="BB53" s="7"/>
      <c r="BC53" s="7">
        <v>4</v>
      </c>
      <c r="BD53" s="7"/>
      <c r="BE53" s="7"/>
      <c r="BF53" s="7">
        <v>2</v>
      </c>
      <c r="BG53" s="1" t="s">
        <v>425</v>
      </c>
      <c r="BH53" s="1">
        <v>5</v>
      </c>
      <c r="BI53" s="1"/>
      <c r="BJ53" s="1"/>
      <c r="BK53" s="1"/>
      <c r="BL53" s="1"/>
      <c r="BM53" s="1"/>
      <c r="BN53" s="1"/>
      <c r="BO53" s="1"/>
      <c r="BP53" s="1"/>
      <c r="BQ53" s="1"/>
      <c r="BR53" s="1"/>
      <c r="BS53" s="1"/>
      <c r="BT53" s="1"/>
      <c r="BU53" s="9" t="s">
        <v>426</v>
      </c>
      <c r="BV53" s="1"/>
      <c r="BW53" s="1"/>
      <c r="BX53" s="1"/>
      <c r="BY53" s="1"/>
    </row>
    <row r="54" spans="1:77" ht="15">
      <c r="A54" s="1">
        <v>53</v>
      </c>
      <c r="B54" s="1" t="s">
        <v>427</v>
      </c>
      <c r="C54" s="1" t="s">
        <v>428</v>
      </c>
      <c r="D54" s="1"/>
      <c r="E54" s="1" t="s">
        <v>429</v>
      </c>
      <c r="F54" s="1" t="s">
        <v>430</v>
      </c>
      <c r="G54" s="1" t="s">
        <v>431</v>
      </c>
      <c r="H54" s="4" t="str">
        <f>IF(COUNTIF(口上デイリーリスト!$B$2:$B1000, C54) &gt; 0, "あり", IF(COUNTIF(口上デイリーリスト!$G$2:$G1000, "*"&amp;C54&amp;"*") &gt; 0, "なし(登場)", "なし"))</f>
        <v>あり</v>
      </c>
      <c r="I54" s="5" t="str">
        <f>IF(COUNTIF(固有スキル表!$C$2:$C1000, C54) &gt; 0, "あり", "なし")</f>
        <v>あり</v>
      </c>
      <c r="J54" s="1">
        <v>2600</v>
      </c>
      <c r="K54" s="1">
        <v>1400</v>
      </c>
      <c r="L54" s="1">
        <v>2900</v>
      </c>
      <c r="M54" s="1" t="s">
        <v>137</v>
      </c>
      <c r="N54" s="42" t="s">
        <v>432</v>
      </c>
      <c r="O54" s="1" t="s">
        <v>80</v>
      </c>
      <c r="P54" s="1" t="s">
        <v>128</v>
      </c>
      <c r="Q54" s="1" t="s">
        <v>148</v>
      </c>
      <c r="R54" s="1" t="s">
        <v>148</v>
      </c>
      <c r="S54" s="1" t="s">
        <v>84</v>
      </c>
      <c r="T54" s="1" t="s">
        <v>130</v>
      </c>
      <c r="U54" s="1" t="s">
        <v>140</v>
      </c>
      <c r="V54" s="1" t="s">
        <v>132</v>
      </c>
      <c r="W54" s="1" t="s">
        <v>2489</v>
      </c>
      <c r="X54" s="1" t="s">
        <v>120</v>
      </c>
      <c r="Y54" s="1">
        <v>71</v>
      </c>
      <c r="Z54" s="1">
        <v>76</v>
      </c>
      <c r="AA54" s="1">
        <v>80</v>
      </c>
      <c r="AB54" s="1">
        <v>83</v>
      </c>
      <c r="AC54" s="1">
        <f t="shared" si="0"/>
        <v>310</v>
      </c>
      <c r="AD54" s="1">
        <v>43</v>
      </c>
      <c r="AE54" s="1">
        <v>44</v>
      </c>
      <c r="AF54" s="7"/>
      <c r="AG54" s="7">
        <f t="shared" si="1"/>
        <v>397</v>
      </c>
      <c r="AH54" s="7">
        <v>22</v>
      </c>
      <c r="AI54" s="7">
        <v>4</v>
      </c>
      <c r="AJ54" s="7">
        <v>2</v>
      </c>
      <c r="AK54" s="7">
        <v>3</v>
      </c>
      <c r="AL54" s="7">
        <v>2</v>
      </c>
      <c r="AM54" s="7">
        <v>2</v>
      </c>
      <c r="AN54" s="7">
        <v>1</v>
      </c>
      <c r="AO54" s="7">
        <v>3</v>
      </c>
      <c r="AP54" s="7">
        <v>2</v>
      </c>
      <c r="AQ54" s="7">
        <v>1</v>
      </c>
      <c r="AR54" s="7">
        <v>2</v>
      </c>
      <c r="AS54" s="7">
        <v>1</v>
      </c>
      <c r="AT54" s="7"/>
      <c r="AU54" s="7">
        <v>2</v>
      </c>
      <c r="AV54" s="7"/>
      <c r="AW54" s="7">
        <v>2</v>
      </c>
      <c r="AX54" s="7"/>
      <c r="AY54" s="7"/>
      <c r="AZ54" s="7"/>
      <c r="BA54" s="7"/>
      <c r="BB54" s="7"/>
      <c r="BC54" s="7"/>
      <c r="BD54" s="7"/>
      <c r="BE54" s="7"/>
      <c r="BF54" s="7">
        <v>4</v>
      </c>
      <c r="BG54" s="1" t="s">
        <v>433</v>
      </c>
      <c r="BH54" s="1">
        <v>30</v>
      </c>
      <c r="BI54" s="1"/>
      <c r="BJ54" s="1"/>
      <c r="BK54" s="1"/>
      <c r="BL54" s="1"/>
      <c r="BM54" s="1">
        <v>25</v>
      </c>
      <c r="BN54" s="1">
        <v>20</v>
      </c>
      <c r="BO54" s="1"/>
      <c r="BP54" s="1">
        <v>15</v>
      </c>
      <c r="BQ54" s="1">
        <v>10</v>
      </c>
      <c r="BR54" s="1">
        <v>15</v>
      </c>
      <c r="BS54" s="1"/>
      <c r="BT54" s="1"/>
      <c r="BU54" s="1" t="s">
        <v>434</v>
      </c>
      <c r="BV54" s="9"/>
      <c r="BW54" s="9"/>
      <c r="BX54" s="9"/>
      <c r="BY54" s="34"/>
    </row>
    <row r="55" spans="1:77" ht="15">
      <c r="A55" s="1">
        <v>54</v>
      </c>
      <c r="B55" s="1" t="s">
        <v>427</v>
      </c>
      <c r="C55" s="1" t="s">
        <v>435</v>
      </c>
      <c r="D55" s="1"/>
      <c r="E55" s="1" t="s">
        <v>429</v>
      </c>
      <c r="F55" s="1" t="s">
        <v>436</v>
      </c>
      <c r="G55" s="1" t="s">
        <v>431</v>
      </c>
      <c r="H55" s="4" t="str">
        <f>IF(COUNTIF(口上デイリーリスト!$B$2:$B1000, C55) &gt; 0, "あり", IF(COUNTIF(口上デイリーリスト!$G$2:$G1000, "*"&amp;C55&amp;"*") &gt; 0, "なし(登場)", "なし"))</f>
        <v>あり</v>
      </c>
      <c r="I55" s="5" t="str">
        <f>IF(COUNTIF(固有スキル表!$C$2:$C1000, C55) &gt; 0, "あり", "なし")</f>
        <v>あり</v>
      </c>
      <c r="J55" s="1">
        <v>2700</v>
      </c>
      <c r="K55" s="1">
        <v>1400</v>
      </c>
      <c r="L55" s="1">
        <v>2900</v>
      </c>
      <c r="M55" s="1" t="s">
        <v>102</v>
      </c>
      <c r="N55" s="23" t="s">
        <v>249</v>
      </c>
      <c r="O55" s="1" t="s">
        <v>80</v>
      </c>
      <c r="P55" s="1" t="s">
        <v>190</v>
      </c>
      <c r="Q55" s="1" t="s">
        <v>83</v>
      </c>
      <c r="R55" s="1" t="s">
        <v>139</v>
      </c>
      <c r="S55" s="1" t="s">
        <v>84</v>
      </c>
      <c r="T55" s="1" t="s">
        <v>85</v>
      </c>
      <c r="U55" s="1" t="s">
        <v>86</v>
      </c>
      <c r="V55" s="1" t="s">
        <v>97</v>
      </c>
      <c r="W55" s="1" t="s">
        <v>2489</v>
      </c>
      <c r="X55" s="1" t="s">
        <v>120</v>
      </c>
      <c r="Y55" s="1">
        <v>90</v>
      </c>
      <c r="Z55" s="1">
        <v>77</v>
      </c>
      <c r="AA55" s="1">
        <v>70</v>
      </c>
      <c r="AB55" s="1">
        <v>73</v>
      </c>
      <c r="AC55" s="1">
        <f t="shared" si="0"/>
        <v>310</v>
      </c>
      <c r="AD55" s="1">
        <v>25</v>
      </c>
      <c r="AE55" s="1">
        <v>27</v>
      </c>
      <c r="AF55" s="7"/>
      <c r="AG55" s="7">
        <f t="shared" si="1"/>
        <v>362</v>
      </c>
      <c r="AH55" s="7">
        <v>68</v>
      </c>
      <c r="AI55" s="7">
        <v>2</v>
      </c>
      <c r="AJ55" s="7">
        <v>1</v>
      </c>
      <c r="AK55" s="7"/>
      <c r="AL55" s="7"/>
      <c r="AM55" s="7">
        <v>1</v>
      </c>
      <c r="AN55" s="7"/>
      <c r="AO55" s="7"/>
      <c r="AP55" s="7"/>
      <c r="AQ55" s="7">
        <v>1</v>
      </c>
      <c r="AR55" s="7"/>
      <c r="AS55" s="7"/>
      <c r="AT55" s="7"/>
      <c r="AU55" s="7"/>
      <c r="AV55" s="7"/>
      <c r="AW55" s="7"/>
      <c r="AX55" s="7"/>
      <c r="AY55" s="7"/>
      <c r="AZ55" s="7"/>
      <c r="BA55" s="7"/>
      <c r="BB55" s="7"/>
      <c r="BC55" s="7"/>
      <c r="BD55" s="7"/>
      <c r="BE55" s="7">
        <v>3</v>
      </c>
      <c r="BF55" s="7">
        <v>2</v>
      </c>
      <c r="BG55" s="1" t="s">
        <v>437</v>
      </c>
      <c r="BH55" s="1">
        <v>50</v>
      </c>
      <c r="BI55" s="1"/>
      <c r="BJ55" s="1"/>
      <c r="BK55" s="1"/>
      <c r="BL55" s="1"/>
      <c r="BM55" s="1">
        <v>3</v>
      </c>
      <c r="BN55" s="1">
        <v>1</v>
      </c>
      <c r="BO55" s="1"/>
      <c r="BP55" s="1">
        <v>3</v>
      </c>
      <c r="BQ55" s="1">
        <v>1</v>
      </c>
      <c r="BR55" s="1"/>
      <c r="BS55" s="1"/>
      <c r="BT55" s="1"/>
      <c r="BU55" s="9" t="s">
        <v>438</v>
      </c>
      <c r="BV55" s="1"/>
      <c r="BW55" s="1"/>
      <c r="BX55" s="1"/>
      <c r="BY55" s="1"/>
    </row>
    <row r="56" spans="1:77" ht="15">
      <c r="A56" s="1">
        <v>55</v>
      </c>
      <c r="B56" s="1" t="s">
        <v>269</v>
      </c>
      <c r="C56" s="1" t="s">
        <v>269</v>
      </c>
      <c r="D56" s="1"/>
      <c r="E56" s="1" t="s">
        <v>269</v>
      </c>
      <c r="F56" s="1" t="s">
        <v>269</v>
      </c>
      <c r="G56" s="1" t="s">
        <v>270</v>
      </c>
      <c r="H56" s="4" t="str">
        <f>IF(COUNTIF(口上デイリーリスト!$B$2:$B1000, C56) &gt; 0, "あり", IF(COUNTIF(口上デイリーリスト!$G$2:$G1000, "*"&amp;C56&amp;"*") &gt; 0, "なし(登場)", "なし"))</f>
        <v>あり</v>
      </c>
      <c r="I56" s="5" t="str">
        <f>IF(COUNTIF(固有スキル表!$C$2:$C1000, C56) &gt; 0, "あり", "なし")</f>
        <v>あり</v>
      </c>
      <c r="J56" s="1">
        <v>2300</v>
      </c>
      <c r="K56" s="1">
        <v>1300</v>
      </c>
      <c r="L56" s="1">
        <v>1700</v>
      </c>
      <c r="M56" s="1" t="s">
        <v>185</v>
      </c>
      <c r="N56" s="43" t="s">
        <v>439</v>
      </c>
      <c r="O56" s="1" t="s">
        <v>119</v>
      </c>
      <c r="P56" s="1" t="s">
        <v>164</v>
      </c>
      <c r="Q56" s="1" t="s">
        <v>83</v>
      </c>
      <c r="R56" s="1" t="s">
        <v>83</v>
      </c>
      <c r="S56" s="1" t="s">
        <v>114</v>
      </c>
      <c r="T56" s="1" t="s">
        <v>85</v>
      </c>
      <c r="U56" s="1" t="s">
        <v>96</v>
      </c>
      <c r="V56" s="1" t="s">
        <v>97</v>
      </c>
      <c r="W56" s="1" t="s">
        <v>2489</v>
      </c>
      <c r="X56" s="1" t="s">
        <v>120</v>
      </c>
      <c r="Y56" s="1">
        <v>38</v>
      </c>
      <c r="Z56" s="1">
        <v>53</v>
      </c>
      <c r="AA56" s="1">
        <v>35</v>
      </c>
      <c r="AB56" s="1">
        <v>31</v>
      </c>
      <c r="AC56" s="1">
        <f t="shared" si="0"/>
        <v>157</v>
      </c>
      <c r="AD56" s="1">
        <v>21</v>
      </c>
      <c r="AE56" s="1">
        <v>26</v>
      </c>
      <c r="AF56" s="7"/>
      <c r="AG56" s="7">
        <f t="shared" si="1"/>
        <v>204</v>
      </c>
      <c r="AH56" s="7">
        <v>22</v>
      </c>
      <c r="AI56" s="7">
        <v>2</v>
      </c>
      <c r="AJ56" s="7">
        <v>1</v>
      </c>
      <c r="AK56" s="7"/>
      <c r="AL56" s="7"/>
      <c r="AM56" s="7"/>
      <c r="AN56" s="7"/>
      <c r="AO56" s="7"/>
      <c r="AP56" s="7"/>
      <c r="AQ56" s="7">
        <v>1</v>
      </c>
      <c r="AR56" s="7"/>
      <c r="AS56" s="7"/>
      <c r="AT56" s="7"/>
      <c r="AU56" s="7"/>
      <c r="AV56" s="7"/>
      <c r="AW56" s="7"/>
      <c r="AX56" s="7"/>
      <c r="AY56" s="7"/>
      <c r="AZ56" s="7"/>
      <c r="BA56" s="7"/>
      <c r="BB56" s="7"/>
      <c r="BC56" s="7">
        <v>1</v>
      </c>
      <c r="BD56" s="7"/>
      <c r="BE56" s="7"/>
      <c r="BF56" s="7">
        <v>3</v>
      </c>
      <c r="BG56" s="1" t="s">
        <v>440</v>
      </c>
      <c r="BH56" s="1"/>
      <c r="BI56" s="1"/>
      <c r="BJ56" s="1"/>
      <c r="BK56" s="1"/>
      <c r="BL56" s="1"/>
      <c r="BM56" s="1"/>
      <c r="BN56" s="1"/>
      <c r="BO56" s="1"/>
      <c r="BP56" s="1"/>
      <c r="BQ56" s="1"/>
      <c r="BR56" s="1"/>
      <c r="BS56" s="1"/>
      <c r="BT56" s="1"/>
      <c r="BU56" s="1" t="s">
        <v>441</v>
      </c>
      <c r="BV56" s="1"/>
      <c r="BW56" s="1"/>
      <c r="BX56" s="1"/>
      <c r="BY56" s="1"/>
    </row>
    <row r="57" spans="1:77" ht="15">
      <c r="A57" s="1">
        <v>56</v>
      </c>
      <c r="B57" s="1" t="s">
        <v>442</v>
      </c>
      <c r="C57" s="1" t="s">
        <v>442</v>
      </c>
      <c r="D57" s="1"/>
      <c r="E57" s="1" t="s">
        <v>442</v>
      </c>
      <c r="F57" s="1" t="s">
        <v>442</v>
      </c>
      <c r="G57" s="1" t="s">
        <v>110</v>
      </c>
      <c r="H57" s="4" t="str">
        <f>IF(COUNTIF(口上デイリーリスト!$B$2:$B1000, C57) &gt; 0, "あり", IF(COUNTIF(口上デイリーリスト!$G$2:$G1000, "*"&amp;C57&amp;"*") &gt; 0, "なし(登場)", "なし"))</f>
        <v>なし</v>
      </c>
      <c r="I57" s="5" t="str">
        <f>IF(COUNTIF(固有スキル表!$C$2:$C1000, C57) &gt; 0, "あり", "なし")</f>
        <v>あり</v>
      </c>
      <c r="J57" s="1">
        <v>2400</v>
      </c>
      <c r="K57" s="1">
        <v>1200</v>
      </c>
      <c r="L57" s="1">
        <v>1800</v>
      </c>
      <c r="M57" s="1" t="s">
        <v>2497</v>
      </c>
      <c r="N57" s="8" t="s">
        <v>2496</v>
      </c>
      <c r="O57" s="1" t="s">
        <v>146</v>
      </c>
      <c r="P57" s="1" t="s">
        <v>244</v>
      </c>
      <c r="Q57" s="1" t="s">
        <v>113</v>
      </c>
      <c r="R57" s="1" t="s">
        <v>113</v>
      </c>
      <c r="S57" s="1" t="s">
        <v>105</v>
      </c>
      <c r="T57" s="1" t="s">
        <v>85</v>
      </c>
      <c r="U57" s="1" t="s">
        <v>96</v>
      </c>
      <c r="V57" s="1" t="s">
        <v>97</v>
      </c>
      <c r="W57" s="1" t="s">
        <v>2489</v>
      </c>
      <c r="X57" s="1" t="s">
        <v>120</v>
      </c>
      <c r="Y57" s="1">
        <v>18</v>
      </c>
      <c r="Z57" s="1">
        <v>17</v>
      </c>
      <c r="AA57" s="1">
        <v>26</v>
      </c>
      <c r="AB57" s="1">
        <v>20</v>
      </c>
      <c r="AC57" s="1">
        <f t="shared" si="0"/>
        <v>81</v>
      </c>
      <c r="AD57" s="1">
        <v>20</v>
      </c>
      <c r="AE57" s="1">
        <v>17</v>
      </c>
      <c r="AF57" s="7"/>
      <c r="AG57" s="7">
        <f t="shared" si="1"/>
        <v>118</v>
      </c>
      <c r="AH57" s="7">
        <v>23</v>
      </c>
      <c r="AI57" s="7">
        <v>2</v>
      </c>
      <c r="AJ57" s="7">
        <v>1</v>
      </c>
      <c r="AK57" s="7"/>
      <c r="AL57" s="7"/>
      <c r="AM57" s="7"/>
      <c r="AN57" s="7"/>
      <c r="AO57" s="7"/>
      <c r="AP57" s="7"/>
      <c r="AQ57" s="7">
        <v>1</v>
      </c>
      <c r="AR57" s="7"/>
      <c r="AS57" s="7">
        <v>2</v>
      </c>
      <c r="AT57" s="7"/>
      <c r="AU57" s="7"/>
      <c r="AV57" s="7"/>
      <c r="AW57" s="7"/>
      <c r="AX57" s="7"/>
      <c r="AY57" s="7"/>
      <c r="AZ57" s="7"/>
      <c r="BA57" s="7"/>
      <c r="BB57" s="7"/>
      <c r="BC57" s="7"/>
      <c r="BD57" s="7"/>
      <c r="BE57" s="7"/>
      <c r="BF57" s="7">
        <v>3</v>
      </c>
      <c r="BG57" s="1" t="s">
        <v>443</v>
      </c>
      <c r="BH57" s="1"/>
      <c r="BI57" s="1"/>
      <c r="BJ57" s="1"/>
      <c r="BK57" s="1"/>
      <c r="BL57" s="1"/>
      <c r="BM57" s="1"/>
      <c r="BN57" s="1"/>
      <c r="BO57" s="1"/>
      <c r="BP57" s="1"/>
      <c r="BQ57" s="1"/>
      <c r="BR57" s="1"/>
      <c r="BS57" s="1"/>
      <c r="BT57" s="1"/>
      <c r="BU57" s="1" t="s">
        <v>444</v>
      </c>
      <c r="BV57" s="1"/>
      <c r="BW57" s="1"/>
      <c r="BX57" s="1"/>
      <c r="BY57" s="1"/>
    </row>
    <row r="58" spans="1:77" ht="15">
      <c r="A58" s="1">
        <v>57</v>
      </c>
      <c r="B58" s="1" t="s">
        <v>445</v>
      </c>
      <c r="C58" s="1" t="s">
        <v>445</v>
      </c>
      <c r="D58" s="1"/>
      <c r="E58" s="1" t="s">
        <v>445</v>
      </c>
      <c r="F58" s="1" t="s">
        <v>445</v>
      </c>
      <c r="G58" s="1" t="s">
        <v>101</v>
      </c>
      <c r="H58" s="4" t="str">
        <f>IF(COUNTIF(口上デイリーリスト!$B$2:$B1000, C58) &gt; 0, "あり", IF(COUNTIF(口上デイリーリスト!$G$2:$G1000, "*"&amp;C58&amp;"*") &gt; 0, "なし(登場)", "なし"))</f>
        <v>あり</v>
      </c>
      <c r="I58" s="5" t="str">
        <f>IF(COUNTIF(固有スキル表!$C$2:$C1000, C58) &gt; 0, "あり", "なし")</f>
        <v>あり</v>
      </c>
      <c r="J58" s="1">
        <v>2000</v>
      </c>
      <c r="K58" s="1">
        <v>1200</v>
      </c>
      <c r="L58" s="1">
        <v>2200</v>
      </c>
      <c r="M58" s="1" t="s">
        <v>102</v>
      </c>
      <c r="N58" s="22" t="s">
        <v>243</v>
      </c>
      <c r="O58" s="1" t="s">
        <v>119</v>
      </c>
      <c r="P58" s="1" t="s">
        <v>244</v>
      </c>
      <c r="Q58" s="1" t="s">
        <v>83</v>
      </c>
      <c r="R58" s="1" t="s">
        <v>113</v>
      </c>
      <c r="S58" s="1" t="s">
        <v>105</v>
      </c>
      <c r="T58" s="1" t="s">
        <v>446</v>
      </c>
      <c r="U58" s="1" t="s">
        <v>96</v>
      </c>
      <c r="V58" s="1" t="s">
        <v>165</v>
      </c>
      <c r="W58" s="1" t="s">
        <v>2489</v>
      </c>
      <c r="X58" s="1" t="s">
        <v>120</v>
      </c>
      <c r="Y58" s="1">
        <v>31</v>
      </c>
      <c r="Z58" s="1">
        <v>21</v>
      </c>
      <c r="AA58" s="1">
        <v>42</v>
      </c>
      <c r="AB58" s="1">
        <v>33</v>
      </c>
      <c r="AC58" s="1">
        <f t="shared" si="0"/>
        <v>127</v>
      </c>
      <c r="AD58" s="1">
        <v>15</v>
      </c>
      <c r="AE58" s="1">
        <v>27</v>
      </c>
      <c r="AF58" s="7"/>
      <c r="AG58" s="7">
        <f t="shared" si="1"/>
        <v>169</v>
      </c>
      <c r="AH58" s="7">
        <v>60</v>
      </c>
      <c r="AI58" s="7">
        <v>1</v>
      </c>
      <c r="AJ58" s="7">
        <v>1</v>
      </c>
      <c r="AK58" s="7"/>
      <c r="AL58" s="7">
        <v>1</v>
      </c>
      <c r="AM58" s="7"/>
      <c r="AN58" s="7"/>
      <c r="AO58" s="7">
        <v>2</v>
      </c>
      <c r="AP58" s="7"/>
      <c r="AQ58" s="7"/>
      <c r="AR58" s="7"/>
      <c r="AS58" s="7"/>
      <c r="AT58" s="7"/>
      <c r="AU58" s="7"/>
      <c r="AV58" s="7"/>
      <c r="AW58" s="7"/>
      <c r="AX58" s="7"/>
      <c r="AY58" s="7"/>
      <c r="AZ58" s="7"/>
      <c r="BA58" s="7"/>
      <c r="BB58" s="7"/>
      <c r="BC58" s="7"/>
      <c r="BD58" s="7"/>
      <c r="BE58" s="7"/>
      <c r="BF58" s="7">
        <v>3</v>
      </c>
      <c r="BG58" s="1" t="s">
        <v>447</v>
      </c>
      <c r="BH58" s="1"/>
      <c r="BI58" s="1"/>
      <c r="BJ58" s="1"/>
      <c r="BK58" s="1"/>
      <c r="BL58" s="1"/>
      <c r="BM58" s="1"/>
      <c r="BN58" s="1"/>
      <c r="BO58" s="1"/>
      <c r="BP58" s="1"/>
      <c r="BQ58" s="1"/>
      <c r="BR58" s="1"/>
      <c r="BS58" s="1"/>
      <c r="BT58" s="1"/>
      <c r="BU58" s="9" t="s">
        <v>448</v>
      </c>
      <c r="BV58" s="1"/>
      <c r="BW58" s="1"/>
      <c r="BX58" s="1"/>
      <c r="BY58" s="1"/>
    </row>
    <row r="59" spans="1:77" ht="15">
      <c r="A59" s="1">
        <v>58</v>
      </c>
      <c r="B59" s="1" t="s">
        <v>449</v>
      </c>
      <c r="C59" s="1" t="s">
        <v>450</v>
      </c>
      <c r="D59" s="1"/>
      <c r="E59" s="1" t="s">
        <v>451</v>
      </c>
      <c r="F59" s="1" t="s">
        <v>450</v>
      </c>
      <c r="G59" s="1" t="s">
        <v>101</v>
      </c>
      <c r="H59" s="4" t="str">
        <f>IF(COUNTIF(口上デイリーリスト!$B$2:$B1000, C59) &gt; 0, "あり", IF(COUNTIF(口上デイリーリスト!$G$2:$G1000, "*"&amp;C59&amp;"*") &gt; 0, "なし(登場)", "なし"))</f>
        <v>あり</v>
      </c>
      <c r="I59" s="5" t="str">
        <f>IF(COUNTIF(固有スキル表!$C$2:$C1000, C59) &gt; 0, "あり", "なし")</f>
        <v>あり</v>
      </c>
      <c r="J59" s="1">
        <v>2500</v>
      </c>
      <c r="K59" s="1">
        <v>1400</v>
      </c>
      <c r="L59" s="1">
        <v>2200</v>
      </c>
      <c r="M59" s="1" t="s">
        <v>30</v>
      </c>
      <c r="N59" s="8" t="s">
        <v>94</v>
      </c>
      <c r="O59" s="1" t="s">
        <v>103</v>
      </c>
      <c r="P59" s="1" t="s">
        <v>128</v>
      </c>
      <c r="Q59" s="1" t="s">
        <v>83</v>
      </c>
      <c r="R59" s="1" t="s">
        <v>83</v>
      </c>
      <c r="S59" s="1" t="s">
        <v>114</v>
      </c>
      <c r="T59" s="1" t="s">
        <v>85</v>
      </c>
      <c r="U59" s="1" t="s">
        <v>96</v>
      </c>
      <c r="V59" s="1" t="s">
        <v>132</v>
      </c>
      <c r="W59" s="1" t="s">
        <v>2489</v>
      </c>
      <c r="X59" s="1" t="s">
        <v>120</v>
      </c>
      <c r="Y59" s="1">
        <v>32</v>
      </c>
      <c r="Z59" s="1">
        <v>28</v>
      </c>
      <c r="AA59" s="1">
        <v>35</v>
      </c>
      <c r="AB59" s="1">
        <v>36</v>
      </c>
      <c r="AC59" s="1">
        <f t="shared" si="0"/>
        <v>131</v>
      </c>
      <c r="AD59" s="1">
        <v>56</v>
      </c>
      <c r="AE59" s="1">
        <v>53</v>
      </c>
      <c r="AF59" s="7"/>
      <c r="AG59" s="7">
        <f t="shared" si="1"/>
        <v>240</v>
      </c>
      <c r="AH59" s="7">
        <v>62</v>
      </c>
      <c r="AI59" s="7">
        <v>2</v>
      </c>
      <c r="AJ59" s="7"/>
      <c r="AK59" s="7">
        <v>1</v>
      </c>
      <c r="AL59" s="7">
        <v>2</v>
      </c>
      <c r="AM59" s="7">
        <v>1</v>
      </c>
      <c r="AN59" s="7"/>
      <c r="AO59" s="7">
        <v>2</v>
      </c>
      <c r="AP59" s="7"/>
      <c r="AQ59" s="7">
        <v>1</v>
      </c>
      <c r="AR59" s="7">
        <v>1</v>
      </c>
      <c r="AS59" s="7">
        <v>1</v>
      </c>
      <c r="AT59" s="7"/>
      <c r="AU59" s="7">
        <v>1</v>
      </c>
      <c r="AV59" s="7"/>
      <c r="AW59" s="7"/>
      <c r="AX59" s="7"/>
      <c r="AY59" s="7"/>
      <c r="AZ59" s="7"/>
      <c r="BA59" s="7"/>
      <c r="BB59" s="7"/>
      <c r="BC59" s="7"/>
      <c r="BD59" s="7"/>
      <c r="BE59" s="7"/>
      <c r="BF59" s="7">
        <v>4</v>
      </c>
      <c r="BG59" s="1" t="s">
        <v>2507</v>
      </c>
      <c r="BH59" s="1">
        <v>5</v>
      </c>
      <c r="BI59" s="1"/>
      <c r="BJ59" s="1"/>
      <c r="BK59" s="1"/>
      <c r="BL59" s="1"/>
      <c r="BM59" s="1">
        <v>5</v>
      </c>
      <c r="BN59" s="1">
        <v>2</v>
      </c>
      <c r="BO59" s="1"/>
      <c r="BP59" s="1"/>
      <c r="BQ59" s="1"/>
      <c r="BR59" s="1">
        <v>1</v>
      </c>
      <c r="BS59" s="1"/>
      <c r="BT59" s="1"/>
      <c r="BU59" s="1" t="s">
        <v>453</v>
      </c>
      <c r="BV59" s="1"/>
      <c r="BW59" s="1"/>
      <c r="BX59" s="1"/>
      <c r="BY59" s="1"/>
    </row>
    <row r="60" spans="1:77" ht="15">
      <c r="A60" s="1">
        <v>59</v>
      </c>
      <c r="B60" s="1" t="s">
        <v>454</v>
      </c>
      <c r="C60" s="1" t="s">
        <v>455</v>
      </c>
      <c r="D60" s="1"/>
      <c r="E60" s="1" t="s">
        <v>456</v>
      </c>
      <c r="F60" s="1" t="s">
        <v>455</v>
      </c>
      <c r="G60" s="1" t="s">
        <v>101</v>
      </c>
      <c r="H60" s="4" t="str">
        <f>IF(COUNTIF(口上デイリーリスト!$B$2:$B1000, C60) &gt; 0, "あり", IF(COUNTIF(口上デイリーリスト!$G$2:$G1000, "*"&amp;C60&amp;"*") &gt; 0, "なし(登場)", "なし"))</f>
        <v>あり</v>
      </c>
      <c r="I60" s="5" t="str">
        <f>IF(COUNTIF(固有スキル表!$C$2:$C1000, C60) &gt; 0, "あり", "なし")</f>
        <v>あり</v>
      </c>
      <c r="J60" s="1">
        <v>2400</v>
      </c>
      <c r="K60" s="1">
        <v>1400</v>
      </c>
      <c r="L60" s="1">
        <v>2600</v>
      </c>
      <c r="M60" s="1" t="s">
        <v>185</v>
      </c>
      <c r="N60" s="8" t="s">
        <v>94</v>
      </c>
      <c r="O60" s="1" t="s">
        <v>119</v>
      </c>
      <c r="P60" s="1" t="s">
        <v>250</v>
      </c>
      <c r="Q60" s="1" t="s">
        <v>139</v>
      </c>
      <c r="R60" s="1" t="s">
        <v>82</v>
      </c>
      <c r="S60" s="1" t="s">
        <v>84</v>
      </c>
      <c r="T60" s="1" t="s">
        <v>85</v>
      </c>
      <c r="U60" s="1" t="s">
        <v>96</v>
      </c>
      <c r="V60" s="1" t="s">
        <v>97</v>
      </c>
      <c r="W60" s="1" t="s">
        <v>2489</v>
      </c>
      <c r="X60" s="1" t="s">
        <v>120</v>
      </c>
      <c r="Y60" s="1">
        <v>47</v>
      </c>
      <c r="Z60" s="1">
        <v>54</v>
      </c>
      <c r="AA60" s="1">
        <v>67</v>
      </c>
      <c r="AB60" s="1">
        <v>42</v>
      </c>
      <c r="AC60" s="1">
        <f t="shared" si="0"/>
        <v>210</v>
      </c>
      <c r="AD60" s="1">
        <v>21</v>
      </c>
      <c r="AE60" s="1">
        <v>45</v>
      </c>
      <c r="AF60" s="7"/>
      <c r="AG60" s="7">
        <f t="shared" si="1"/>
        <v>276</v>
      </c>
      <c r="AH60" s="7">
        <v>52</v>
      </c>
      <c r="AI60" s="7">
        <v>3</v>
      </c>
      <c r="AJ60" s="7">
        <v>1</v>
      </c>
      <c r="AK60" s="7">
        <v>2</v>
      </c>
      <c r="AL60" s="7"/>
      <c r="AM60" s="7"/>
      <c r="AN60" s="7">
        <v>1</v>
      </c>
      <c r="AO60" s="7">
        <v>1</v>
      </c>
      <c r="AP60" s="7">
        <v>2</v>
      </c>
      <c r="AQ60" s="7"/>
      <c r="AR60" s="7"/>
      <c r="AS60" s="7">
        <v>3</v>
      </c>
      <c r="AT60" s="7"/>
      <c r="AU60" s="7"/>
      <c r="AV60" s="7"/>
      <c r="AW60" s="7"/>
      <c r="AX60" s="7"/>
      <c r="AY60" s="7"/>
      <c r="AZ60" s="7"/>
      <c r="BA60" s="7"/>
      <c r="BB60" s="7"/>
      <c r="BC60" s="7">
        <v>1</v>
      </c>
      <c r="BD60" s="7">
        <v>1</v>
      </c>
      <c r="BE60" s="7"/>
      <c r="BF60" s="7">
        <v>3</v>
      </c>
      <c r="BG60" s="1" t="s">
        <v>457</v>
      </c>
      <c r="BH60" s="1"/>
      <c r="BI60" s="1"/>
      <c r="BJ60" s="1"/>
      <c r="BK60" s="1"/>
      <c r="BL60" s="1"/>
      <c r="BM60" s="1">
        <v>2</v>
      </c>
      <c r="BN60" s="1"/>
      <c r="BO60" s="1"/>
      <c r="BP60" s="1"/>
      <c r="BQ60" s="1"/>
      <c r="BR60" s="1"/>
      <c r="BS60" s="1"/>
      <c r="BT60" s="1"/>
      <c r="BU60" s="1" t="s">
        <v>458</v>
      </c>
      <c r="BV60" s="9"/>
      <c r="BW60" s="9"/>
      <c r="BX60" s="9"/>
      <c r="BY60" s="9"/>
    </row>
    <row r="61" spans="1:77" ht="15">
      <c r="A61" s="1">
        <v>60</v>
      </c>
      <c r="B61" s="1" t="s">
        <v>459</v>
      </c>
      <c r="C61" s="1" t="s">
        <v>460</v>
      </c>
      <c r="D61" s="1"/>
      <c r="E61" s="1" t="s">
        <v>461</v>
      </c>
      <c r="F61" s="1" t="s">
        <v>462</v>
      </c>
      <c r="G61" s="1" t="s">
        <v>236</v>
      </c>
      <c r="H61" s="4" t="str">
        <f>IF(COUNTIF(口上デイリーリスト!$B$2:$B1000, C61) &gt; 0, "あり", IF(COUNTIF(口上デイリーリスト!$G$2:$G1000, "*"&amp;C61&amp;"*") &gt; 0, "なし(登場)", "なし"))</f>
        <v>あり</v>
      </c>
      <c r="I61" s="5" t="str">
        <f>IF(COUNTIF(固有スキル表!$C$2:$C1000, C61) &gt; 0, "あり", "なし")</f>
        <v>あり</v>
      </c>
      <c r="J61" s="1">
        <v>3000</v>
      </c>
      <c r="K61" s="1">
        <v>1500</v>
      </c>
      <c r="L61" s="1">
        <v>2700</v>
      </c>
      <c r="M61" s="1" t="s">
        <v>162</v>
      </c>
      <c r="N61" s="8" t="s">
        <v>94</v>
      </c>
      <c r="O61" s="1" t="s">
        <v>80</v>
      </c>
      <c r="P61" s="1" t="s">
        <v>463</v>
      </c>
      <c r="Q61" s="1" t="s">
        <v>82</v>
      </c>
      <c r="R61" s="1" t="s">
        <v>113</v>
      </c>
      <c r="S61" s="1" t="s">
        <v>464</v>
      </c>
      <c r="T61" s="1" t="s">
        <v>149</v>
      </c>
      <c r="U61" s="1" t="s">
        <v>131</v>
      </c>
      <c r="V61" s="1" t="s">
        <v>87</v>
      </c>
      <c r="W61" s="1" t="s">
        <v>2489</v>
      </c>
      <c r="X61" s="1" t="s">
        <v>120</v>
      </c>
      <c r="Y61" s="1">
        <v>91</v>
      </c>
      <c r="Z61" s="1">
        <v>41</v>
      </c>
      <c r="AA61" s="1">
        <v>33</v>
      </c>
      <c r="AB61" s="1">
        <v>62</v>
      </c>
      <c r="AC61" s="1">
        <f t="shared" si="0"/>
        <v>227</v>
      </c>
      <c r="AD61" s="1">
        <v>27</v>
      </c>
      <c r="AE61" s="1">
        <v>21</v>
      </c>
      <c r="AF61" s="7"/>
      <c r="AG61" s="7">
        <f t="shared" si="1"/>
        <v>275</v>
      </c>
      <c r="AH61" s="7">
        <v>77</v>
      </c>
      <c r="AI61" s="7">
        <v>3</v>
      </c>
      <c r="AJ61" s="7"/>
      <c r="AK61" s="7">
        <v>2</v>
      </c>
      <c r="AL61" s="7">
        <v>1</v>
      </c>
      <c r="AM61" s="7">
        <v>1</v>
      </c>
      <c r="AN61" s="7"/>
      <c r="AO61" s="7">
        <v>3</v>
      </c>
      <c r="AP61" s="7"/>
      <c r="AQ61" s="7"/>
      <c r="AR61" s="7">
        <v>1</v>
      </c>
      <c r="AS61" s="7"/>
      <c r="AT61" s="7"/>
      <c r="AU61" s="7"/>
      <c r="AV61" s="7"/>
      <c r="AW61" s="7">
        <v>1</v>
      </c>
      <c r="AX61" s="7"/>
      <c r="AY61" s="7"/>
      <c r="AZ61" s="7"/>
      <c r="BA61" s="7"/>
      <c r="BB61" s="7"/>
      <c r="BC61" s="7"/>
      <c r="BD61" s="7">
        <v>1</v>
      </c>
      <c r="BE61" s="7"/>
      <c r="BF61" s="7">
        <v>6</v>
      </c>
      <c r="BG61" s="1" t="s">
        <v>465</v>
      </c>
      <c r="BH61" s="1">
        <v>20</v>
      </c>
      <c r="BI61" s="1"/>
      <c r="BJ61" s="1"/>
      <c r="BK61" s="1"/>
      <c r="BL61" s="1"/>
      <c r="BM61" s="1">
        <v>15</v>
      </c>
      <c r="BN61" s="1">
        <v>5</v>
      </c>
      <c r="BO61" s="1"/>
      <c r="BP61" s="1">
        <v>5</v>
      </c>
      <c r="BQ61" s="1">
        <v>3</v>
      </c>
      <c r="BR61" s="1">
        <v>2</v>
      </c>
      <c r="BS61" s="1"/>
      <c r="BT61" s="1"/>
      <c r="BU61" s="9" t="s">
        <v>466</v>
      </c>
      <c r="BV61" s="1"/>
      <c r="BW61" s="1"/>
      <c r="BX61" s="1"/>
      <c r="BY61" s="1"/>
    </row>
    <row r="62" spans="1:77" ht="15">
      <c r="A62" s="1">
        <v>61</v>
      </c>
      <c r="B62" s="1" t="s">
        <v>467</v>
      </c>
      <c r="C62" s="1" t="s">
        <v>468</v>
      </c>
      <c r="D62" s="1"/>
      <c r="E62" s="1" t="s">
        <v>469</v>
      </c>
      <c r="F62" s="1" t="s">
        <v>470</v>
      </c>
      <c r="G62" s="1" t="s">
        <v>101</v>
      </c>
      <c r="H62" s="4" t="str">
        <f>IF(COUNTIF(口上デイリーリスト!$B$2:$B1000, C62) &gt; 0, "あり", IF(COUNTIF(口上デイリーリスト!$G$2:$G1000, "*"&amp;C62&amp;"*") &gt; 0, "なし(登場)", "なし"))</f>
        <v>あり</v>
      </c>
      <c r="I62" s="5" t="str">
        <f>IF(COUNTIF(固有スキル表!$C$2:$C1000, C62) &gt; 0, "あり", "なし")</f>
        <v>あり</v>
      </c>
      <c r="J62" s="1">
        <v>1900</v>
      </c>
      <c r="K62" s="1">
        <v>2000</v>
      </c>
      <c r="L62" s="1">
        <v>2800</v>
      </c>
      <c r="M62" s="1" t="s">
        <v>111</v>
      </c>
      <c r="N62" s="25" t="s">
        <v>271</v>
      </c>
      <c r="O62" s="1" t="s">
        <v>119</v>
      </c>
      <c r="P62" s="1" t="s">
        <v>284</v>
      </c>
      <c r="Q62" s="1" t="s">
        <v>83</v>
      </c>
      <c r="R62" s="1" t="s">
        <v>83</v>
      </c>
      <c r="S62" s="1" t="s">
        <v>114</v>
      </c>
      <c r="T62" s="1" t="s">
        <v>84</v>
      </c>
      <c r="U62" s="1" t="s">
        <v>96</v>
      </c>
      <c r="V62" s="1" t="s">
        <v>87</v>
      </c>
      <c r="W62" s="1" t="s">
        <v>2489</v>
      </c>
      <c r="X62" s="1" t="s">
        <v>120</v>
      </c>
      <c r="Y62" s="1">
        <v>51</v>
      </c>
      <c r="Z62" s="1">
        <v>49</v>
      </c>
      <c r="AA62" s="1">
        <v>86</v>
      </c>
      <c r="AB62" s="1">
        <v>82</v>
      </c>
      <c r="AC62" s="1">
        <f t="shared" si="0"/>
        <v>268</v>
      </c>
      <c r="AD62" s="1">
        <v>12</v>
      </c>
      <c r="AE62" s="1">
        <v>21</v>
      </c>
      <c r="AF62" s="7">
        <v>21</v>
      </c>
      <c r="AG62" s="7">
        <f t="shared" si="1"/>
        <v>322</v>
      </c>
      <c r="AH62" s="7">
        <v>63</v>
      </c>
      <c r="AI62" s="7">
        <v>4</v>
      </c>
      <c r="AJ62" s="7"/>
      <c r="AK62" s="7"/>
      <c r="AL62" s="7">
        <v>1</v>
      </c>
      <c r="AM62" s="7">
        <v>1</v>
      </c>
      <c r="AN62" s="7">
        <v>2</v>
      </c>
      <c r="AO62" s="7">
        <v>1</v>
      </c>
      <c r="AP62" s="7">
        <v>2</v>
      </c>
      <c r="AQ62" s="7">
        <v>1</v>
      </c>
      <c r="AR62" s="7"/>
      <c r="AS62" s="7">
        <v>3</v>
      </c>
      <c r="AT62" s="7"/>
      <c r="AU62" s="7"/>
      <c r="AV62" s="7">
        <v>2</v>
      </c>
      <c r="AW62" s="7"/>
      <c r="AX62" s="7"/>
      <c r="AY62" s="7"/>
      <c r="AZ62" s="7"/>
      <c r="BA62" s="7"/>
      <c r="BB62" s="7"/>
      <c r="BC62" s="7">
        <v>2</v>
      </c>
      <c r="BD62" s="7">
        <v>2</v>
      </c>
      <c r="BE62" s="7">
        <v>4</v>
      </c>
      <c r="BF62" s="7">
        <v>3</v>
      </c>
      <c r="BG62" s="1" t="s">
        <v>471</v>
      </c>
      <c r="BH62" s="1">
        <v>4</v>
      </c>
      <c r="BI62" s="1"/>
      <c r="BJ62" s="1"/>
      <c r="BK62" s="1"/>
      <c r="BL62" s="1"/>
      <c r="BM62" s="1"/>
      <c r="BN62" s="1"/>
      <c r="BO62" s="1">
        <v>1</v>
      </c>
      <c r="BP62" s="1"/>
      <c r="BQ62" s="1"/>
      <c r="BR62" s="1"/>
      <c r="BS62" s="1"/>
      <c r="BT62" s="1"/>
      <c r="BU62" s="1" t="s">
        <v>472</v>
      </c>
      <c r="BV62" s="1"/>
      <c r="BW62" s="1"/>
      <c r="BX62" s="1"/>
      <c r="BY62" s="1"/>
    </row>
    <row r="63" spans="1:77" ht="15">
      <c r="A63" s="1">
        <v>62</v>
      </c>
      <c r="B63" s="1" t="s">
        <v>473</v>
      </c>
      <c r="C63" s="1" t="s">
        <v>474</v>
      </c>
      <c r="D63" s="1"/>
      <c r="E63" s="1" t="s">
        <v>475</v>
      </c>
      <c r="F63" s="1" t="s">
        <v>476</v>
      </c>
      <c r="G63" s="1" t="s">
        <v>179</v>
      </c>
      <c r="H63" s="4" t="str">
        <f>IF(COUNTIF(口上デイリーリスト!$B$2:$B1000, C63) &gt; 0, "あり", IF(COUNTIF(口上デイリーリスト!$G$2:$G1000, "*"&amp;C63&amp;"*") &gt; 0, "なし(登場)", "なし"))</f>
        <v>あり</v>
      </c>
      <c r="I63" s="5" t="str">
        <f>IF(COUNTIF(固有スキル表!$C$2:$C1000, C63) &gt; 0, "あり", "なし")</f>
        <v>あり</v>
      </c>
      <c r="J63" s="1">
        <v>2500</v>
      </c>
      <c r="K63" s="1">
        <v>1400</v>
      </c>
      <c r="L63" s="1">
        <v>2300</v>
      </c>
      <c r="M63" s="1" t="s">
        <v>185</v>
      </c>
      <c r="N63" s="12" t="s">
        <v>127</v>
      </c>
      <c r="O63" s="1" t="s">
        <v>103</v>
      </c>
      <c r="P63" s="1" t="s">
        <v>104</v>
      </c>
      <c r="Q63" s="1" t="s">
        <v>139</v>
      </c>
      <c r="R63" s="1" t="s">
        <v>82</v>
      </c>
      <c r="S63" s="1" t="s">
        <v>84</v>
      </c>
      <c r="T63" s="1" t="s">
        <v>85</v>
      </c>
      <c r="U63" s="1" t="s">
        <v>96</v>
      </c>
      <c r="V63" s="1" t="s">
        <v>97</v>
      </c>
      <c r="W63" s="1" t="s">
        <v>2489</v>
      </c>
      <c r="X63" s="1" t="s">
        <v>120</v>
      </c>
      <c r="Y63" s="1">
        <v>67</v>
      </c>
      <c r="Z63" s="1">
        <v>58</v>
      </c>
      <c r="AA63" s="1">
        <v>63</v>
      </c>
      <c r="AB63" s="1">
        <v>52</v>
      </c>
      <c r="AC63" s="1">
        <f t="shared" si="0"/>
        <v>240</v>
      </c>
      <c r="AD63" s="1">
        <v>31</v>
      </c>
      <c r="AE63" s="1">
        <v>21</v>
      </c>
      <c r="AF63" s="7"/>
      <c r="AG63" s="7">
        <f t="shared" si="1"/>
        <v>292</v>
      </c>
      <c r="AH63" s="7">
        <v>61</v>
      </c>
      <c r="AI63" s="7">
        <v>3</v>
      </c>
      <c r="AJ63" s="7">
        <v>1</v>
      </c>
      <c r="AK63" s="7">
        <v>2</v>
      </c>
      <c r="AL63" s="7">
        <v>1</v>
      </c>
      <c r="AM63" s="7"/>
      <c r="AN63" s="7"/>
      <c r="AO63" s="7">
        <v>2</v>
      </c>
      <c r="AP63" s="7">
        <v>2</v>
      </c>
      <c r="AQ63" s="7"/>
      <c r="AR63" s="7">
        <v>2</v>
      </c>
      <c r="AS63" s="7">
        <v>2</v>
      </c>
      <c r="AT63" s="7"/>
      <c r="AU63" s="7">
        <v>3</v>
      </c>
      <c r="AV63" s="7"/>
      <c r="AW63" s="7"/>
      <c r="AX63" s="7"/>
      <c r="AY63" s="7"/>
      <c r="AZ63" s="7"/>
      <c r="BA63" s="7"/>
      <c r="BB63" s="7"/>
      <c r="BC63" s="7"/>
      <c r="BD63" s="7">
        <v>1</v>
      </c>
      <c r="BE63" s="7"/>
      <c r="BF63" s="7">
        <v>3</v>
      </c>
      <c r="BG63" s="1" t="s">
        <v>2508</v>
      </c>
      <c r="BH63" s="1">
        <v>20</v>
      </c>
      <c r="BI63" s="1">
        <v>1</v>
      </c>
      <c r="BJ63" s="1"/>
      <c r="BK63" s="1"/>
      <c r="BL63" s="1"/>
      <c r="BM63" s="1">
        <v>10</v>
      </c>
      <c r="BN63" s="1">
        <v>5</v>
      </c>
      <c r="BO63" s="1"/>
      <c r="BP63" s="1"/>
      <c r="BQ63" s="1"/>
      <c r="BR63" s="1">
        <v>3</v>
      </c>
      <c r="BS63" s="1"/>
      <c r="BT63" s="1"/>
      <c r="BU63" s="9" t="s">
        <v>477</v>
      </c>
      <c r="BV63" s="1"/>
      <c r="BW63" s="1"/>
      <c r="BX63" s="1"/>
      <c r="BY63" s="1"/>
    </row>
    <row r="64" spans="1:77" ht="15">
      <c r="A64" s="1">
        <v>63</v>
      </c>
      <c r="B64" s="1" t="s">
        <v>478</v>
      </c>
      <c r="C64" s="1" t="s">
        <v>479</v>
      </c>
      <c r="D64" s="1"/>
      <c r="E64" s="1" t="s">
        <v>480</v>
      </c>
      <c r="F64" s="1" t="s">
        <v>481</v>
      </c>
      <c r="G64" s="1" t="s">
        <v>179</v>
      </c>
      <c r="H64" s="4" t="str">
        <f>IF(COUNTIF(口上デイリーリスト!$B$2:$B1000, C64) &gt; 0, "あり", IF(COUNTIF(口上デイリーリスト!$G$2:$G1000, "*"&amp;C64&amp;"*") &gt; 0, "なし(登場)", "なし"))</f>
        <v>あり</v>
      </c>
      <c r="I64" s="5" t="str">
        <f>IF(COUNTIF(固有スキル表!$C$2:$C1000, C64) &gt; 0, "あり", "なし")</f>
        <v>あり</v>
      </c>
      <c r="J64" s="1">
        <v>2800</v>
      </c>
      <c r="K64" s="1">
        <v>1300</v>
      </c>
      <c r="L64" s="1">
        <v>1800</v>
      </c>
      <c r="M64" s="1" t="s">
        <v>169</v>
      </c>
      <c r="N64" s="44" t="s">
        <v>482</v>
      </c>
      <c r="O64" s="1" t="s">
        <v>146</v>
      </c>
      <c r="P64" s="1" t="s">
        <v>104</v>
      </c>
      <c r="Q64" s="1" t="s">
        <v>139</v>
      </c>
      <c r="R64" s="1" t="s">
        <v>82</v>
      </c>
      <c r="S64" s="1" t="s">
        <v>129</v>
      </c>
      <c r="T64" s="1" t="s">
        <v>84</v>
      </c>
      <c r="U64" s="1" t="s">
        <v>86</v>
      </c>
      <c r="V64" s="1" t="s">
        <v>87</v>
      </c>
      <c r="W64" s="1" t="s">
        <v>2489</v>
      </c>
      <c r="X64" s="1" t="s">
        <v>120</v>
      </c>
      <c r="Y64" s="1">
        <v>95</v>
      </c>
      <c r="Z64" s="1">
        <v>2</v>
      </c>
      <c r="AA64" s="1">
        <v>3</v>
      </c>
      <c r="AB64" s="1">
        <v>3</v>
      </c>
      <c r="AC64" s="1">
        <f t="shared" si="0"/>
        <v>103</v>
      </c>
      <c r="AD64" s="1">
        <v>18</v>
      </c>
      <c r="AE64" s="1">
        <v>4</v>
      </c>
      <c r="AF64" s="7"/>
      <c r="AG64" s="7">
        <f t="shared" si="1"/>
        <v>125</v>
      </c>
      <c r="AH64" s="7">
        <v>68</v>
      </c>
      <c r="AI64" s="7">
        <v>1</v>
      </c>
      <c r="AJ64" s="7"/>
      <c r="AK64" s="7">
        <v>1</v>
      </c>
      <c r="AL64" s="7"/>
      <c r="AM64" s="7">
        <v>2</v>
      </c>
      <c r="AN64" s="7">
        <v>1</v>
      </c>
      <c r="AO64" s="7">
        <v>1</v>
      </c>
      <c r="AP64" s="7"/>
      <c r="AQ64" s="7">
        <v>2</v>
      </c>
      <c r="AR64" s="7"/>
      <c r="AS64" s="7">
        <v>2</v>
      </c>
      <c r="AT64" s="7"/>
      <c r="AU64" s="7">
        <v>1</v>
      </c>
      <c r="AV64" s="7"/>
      <c r="AW64" s="7"/>
      <c r="AX64" s="7"/>
      <c r="AY64" s="7"/>
      <c r="AZ64" s="7"/>
      <c r="BA64" s="7"/>
      <c r="BB64" s="7"/>
      <c r="BC64" s="7"/>
      <c r="BD64" s="7"/>
      <c r="BE64" s="7"/>
      <c r="BF64" s="7">
        <v>2</v>
      </c>
      <c r="BG64" s="1" t="s">
        <v>483</v>
      </c>
      <c r="BH64" s="1">
        <v>1</v>
      </c>
      <c r="BI64" s="1"/>
      <c r="BJ64" s="1"/>
      <c r="BK64" s="1"/>
      <c r="BL64" s="1"/>
      <c r="BM64" s="1"/>
      <c r="BN64" s="1"/>
      <c r="BO64" s="1"/>
      <c r="BP64" s="1"/>
      <c r="BQ64" s="1"/>
      <c r="BR64" s="1"/>
      <c r="BS64" s="1"/>
      <c r="BT64" s="1"/>
      <c r="BU64" s="1" t="s">
        <v>484</v>
      </c>
      <c r="BV64" s="1"/>
      <c r="BW64" s="1"/>
      <c r="BX64" s="1"/>
      <c r="BY64" s="1"/>
    </row>
    <row r="65" spans="1:77" ht="15">
      <c r="A65" s="1">
        <v>64</v>
      </c>
      <c r="B65" s="1" t="s">
        <v>467</v>
      </c>
      <c r="C65" s="1" t="s">
        <v>485</v>
      </c>
      <c r="D65" s="1"/>
      <c r="E65" s="1" t="s">
        <v>469</v>
      </c>
      <c r="F65" s="1" t="s">
        <v>486</v>
      </c>
      <c r="G65" s="1" t="s">
        <v>101</v>
      </c>
      <c r="H65" s="4" t="str">
        <f>IF(COUNTIF(口上デイリーリスト!$B$2:$B1000, C65) &gt; 0, "あり", IF(COUNTIF(口上デイリーリスト!$G$2:$G1000, "*"&amp;C65&amp;"*") &gt; 0, "なし(登場)", "なし"))</f>
        <v>あり</v>
      </c>
      <c r="I65" s="5" t="str">
        <f>IF(COUNTIF(固有スキル表!$C$2:$C1000, C65) &gt; 0, "あり", "なし")</f>
        <v>あり</v>
      </c>
      <c r="J65" s="1">
        <v>2200</v>
      </c>
      <c r="K65" s="1">
        <v>1700</v>
      </c>
      <c r="L65" s="1">
        <v>2900</v>
      </c>
      <c r="M65" s="1" t="s">
        <v>102</v>
      </c>
      <c r="N65" s="45" t="s">
        <v>487</v>
      </c>
      <c r="O65" s="1" t="s">
        <v>119</v>
      </c>
      <c r="P65" s="1" t="s">
        <v>190</v>
      </c>
      <c r="Q65" s="1" t="s">
        <v>83</v>
      </c>
      <c r="R65" s="1" t="s">
        <v>113</v>
      </c>
      <c r="S65" s="1" t="s">
        <v>114</v>
      </c>
      <c r="T65" s="1" t="s">
        <v>85</v>
      </c>
      <c r="U65" s="1" t="s">
        <v>96</v>
      </c>
      <c r="V65" s="1" t="s">
        <v>87</v>
      </c>
      <c r="W65" s="1" t="s">
        <v>2489</v>
      </c>
      <c r="X65" s="1" t="s">
        <v>120</v>
      </c>
      <c r="Y65" s="1">
        <v>77</v>
      </c>
      <c r="Z65" s="1">
        <v>74</v>
      </c>
      <c r="AA65" s="1">
        <v>62</v>
      </c>
      <c r="AB65" s="1">
        <v>51</v>
      </c>
      <c r="AC65" s="1">
        <f t="shared" si="0"/>
        <v>264</v>
      </c>
      <c r="AD65" s="1">
        <v>21</v>
      </c>
      <c r="AE65" s="1">
        <v>3</v>
      </c>
      <c r="AF65" s="7"/>
      <c r="AG65" s="7">
        <f t="shared" si="1"/>
        <v>288</v>
      </c>
      <c r="AH65" s="7">
        <v>48</v>
      </c>
      <c r="AI65" s="7">
        <v>2</v>
      </c>
      <c r="AJ65" s="7">
        <v>1</v>
      </c>
      <c r="AK65" s="7"/>
      <c r="AL65" s="7"/>
      <c r="AM65" s="7">
        <v>1</v>
      </c>
      <c r="AN65" s="7">
        <v>2</v>
      </c>
      <c r="AO65" s="7">
        <v>2</v>
      </c>
      <c r="AP65" s="7"/>
      <c r="AQ65" s="7">
        <v>1</v>
      </c>
      <c r="AR65" s="7"/>
      <c r="AS65" s="7">
        <v>2</v>
      </c>
      <c r="AT65" s="7"/>
      <c r="AU65" s="7"/>
      <c r="AV65" s="7"/>
      <c r="AW65" s="7"/>
      <c r="AX65" s="7"/>
      <c r="AY65" s="7"/>
      <c r="AZ65" s="7"/>
      <c r="BA65" s="7"/>
      <c r="BB65" s="7"/>
      <c r="BC65" s="7">
        <v>1</v>
      </c>
      <c r="BD65" s="7"/>
      <c r="BE65" s="7"/>
      <c r="BF65" s="7">
        <v>3</v>
      </c>
      <c r="BG65" s="1" t="s">
        <v>488</v>
      </c>
      <c r="BH65" s="1"/>
      <c r="BI65" s="1"/>
      <c r="BJ65" s="1"/>
      <c r="BK65" s="1"/>
      <c r="BL65" s="1"/>
      <c r="BM65" s="1"/>
      <c r="BN65" s="1"/>
      <c r="BO65" s="1"/>
      <c r="BP65" s="1"/>
      <c r="BQ65" s="1"/>
      <c r="BR65" s="1"/>
      <c r="BS65" s="1"/>
      <c r="BT65" s="1"/>
      <c r="BU65" s="1" t="s">
        <v>489</v>
      </c>
      <c r="BV65" s="1"/>
      <c r="BW65" s="1"/>
      <c r="BX65" s="1"/>
      <c r="BY65" s="1"/>
    </row>
    <row r="66" spans="1:77" ht="15">
      <c r="A66" s="1">
        <v>65</v>
      </c>
      <c r="B66" s="1" t="s">
        <v>490</v>
      </c>
      <c r="C66" s="1" t="s">
        <v>490</v>
      </c>
      <c r="D66" s="1"/>
      <c r="E66" s="1" t="s">
        <v>491</v>
      </c>
      <c r="F66" s="1" t="s">
        <v>491</v>
      </c>
      <c r="G66" s="1" t="s">
        <v>210</v>
      </c>
      <c r="H66" s="4" t="str">
        <f>IF(COUNTIF(口上デイリーリスト!$B$2:$B1000, C66) &gt; 0, "あり", IF(COUNTIF(口上デイリーリスト!$G$2:$G1000, "*"&amp;C66&amp;"*") &gt; 0, "なし(登場)", "なし"))</f>
        <v>なし</v>
      </c>
      <c r="I66" s="5" t="str">
        <f>IF(COUNTIF(固有スキル表!$C$2:$C1000, C66) &gt; 0, "あり", "なし")</f>
        <v>あり</v>
      </c>
      <c r="J66" s="1">
        <v>2500</v>
      </c>
      <c r="K66" s="1">
        <v>1500</v>
      </c>
      <c r="L66" s="1">
        <v>2100</v>
      </c>
      <c r="M66" s="1" t="s">
        <v>169</v>
      </c>
      <c r="N66" s="15" t="s">
        <v>157</v>
      </c>
      <c r="O66" s="1" t="s">
        <v>119</v>
      </c>
      <c r="P66" s="1" t="s">
        <v>95</v>
      </c>
      <c r="Q66" s="1" t="s">
        <v>82</v>
      </c>
      <c r="R66" s="1" t="s">
        <v>83</v>
      </c>
      <c r="S66" s="1" t="s">
        <v>84</v>
      </c>
      <c r="T66" s="1" t="s">
        <v>84</v>
      </c>
      <c r="U66" s="1" t="s">
        <v>96</v>
      </c>
      <c r="V66" s="1" t="s">
        <v>87</v>
      </c>
      <c r="W66" s="1" t="s">
        <v>2489</v>
      </c>
      <c r="X66" s="1" t="s">
        <v>120</v>
      </c>
      <c r="Y66" s="1">
        <v>74</v>
      </c>
      <c r="Z66" s="1">
        <v>76</v>
      </c>
      <c r="AA66" s="1">
        <v>45</v>
      </c>
      <c r="AB66" s="1">
        <v>42</v>
      </c>
      <c r="AC66" s="1">
        <f t="shared" si="0"/>
        <v>237</v>
      </c>
      <c r="AD66" s="1">
        <v>15</v>
      </c>
      <c r="AE66" s="1">
        <v>32</v>
      </c>
      <c r="AF66" s="7"/>
      <c r="AG66" s="7">
        <f t="shared" si="1"/>
        <v>284</v>
      </c>
      <c r="AH66" s="7">
        <v>21</v>
      </c>
      <c r="AI66" s="7">
        <v>2</v>
      </c>
      <c r="AJ66" s="7">
        <v>1</v>
      </c>
      <c r="AK66" s="7"/>
      <c r="AL66" s="7"/>
      <c r="AM66" s="7">
        <v>2</v>
      </c>
      <c r="AN66" s="7">
        <v>1</v>
      </c>
      <c r="AO66" s="7">
        <v>1</v>
      </c>
      <c r="AP66" s="7"/>
      <c r="AQ66" s="7">
        <v>2</v>
      </c>
      <c r="AR66" s="7"/>
      <c r="AS66" s="7">
        <v>1</v>
      </c>
      <c r="AT66" s="7"/>
      <c r="AU66" s="7"/>
      <c r="AV66" s="7">
        <v>2</v>
      </c>
      <c r="AW66" s="7"/>
      <c r="AX66" s="7"/>
      <c r="AY66" s="7"/>
      <c r="AZ66" s="7"/>
      <c r="BA66" s="7"/>
      <c r="BB66" s="7"/>
      <c r="BC66" s="7">
        <v>1</v>
      </c>
      <c r="BD66" s="7"/>
      <c r="BE66" s="7"/>
      <c r="BF66" s="7">
        <v>1</v>
      </c>
      <c r="BG66" s="1" t="s">
        <v>492</v>
      </c>
      <c r="BH66" s="1"/>
      <c r="BI66" s="1"/>
      <c r="BJ66" s="1"/>
      <c r="BK66" s="1"/>
      <c r="BL66" s="1"/>
      <c r="BM66" s="1"/>
      <c r="BN66" s="1"/>
      <c r="BO66" s="1"/>
      <c r="BP66" s="1"/>
      <c r="BQ66" s="1"/>
      <c r="BR66" s="1"/>
      <c r="BS66" s="1"/>
      <c r="BT66" s="1"/>
      <c r="BU66" s="1" t="s">
        <v>493</v>
      </c>
      <c r="BV66" s="1"/>
      <c r="BW66" s="1"/>
      <c r="BX66" s="1"/>
      <c r="BY66" s="1"/>
    </row>
    <row r="67" spans="1:77" ht="15">
      <c r="A67" s="1">
        <v>66</v>
      </c>
      <c r="B67" s="1" t="s">
        <v>494</v>
      </c>
      <c r="C67" s="1" t="s">
        <v>494</v>
      </c>
      <c r="D67" s="1"/>
      <c r="E67" s="1" t="s">
        <v>495</v>
      </c>
      <c r="F67" s="1" t="s">
        <v>495</v>
      </c>
      <c r="G67" s="1" t="s">
        <v>302</v>
      </c>
      <c r="H67" s="4" t="str">
        <f>IF(COUNTIF(口上デイリーリスト!$B$2:$B1000, C67) &gt; 0, "あり", IF(COUNTIF(口上デイリーリスト!$G$2:$G1000, "*"&amp;C67&amp;"*") &gt; 0, "なし(登場)", "なし"))</f>
        <v>なし</v>
      </c>
      <c r="I67" s="5" t="str">
        <f>IF(COUNTIF(固有スキル表!$C$2:$C1000, C67) &gt; 0, "あり", "なし")</f>
        <v>あり</v>
      </c>
      <c r="J67" s="1">
        <v>2100</v>
      </c>
      <c r="K67" s="1">
        <v>1100</v>
      </c>
      <c r="L67" s="1">
        <v>3000</v>
      </c>
      <c r="M67" s="1" t="s">
        <v>102</v>
      </c>
      <c r="N67" s="8" t="s">
        <v>94</v>
      </c>
      <c r="O67" s="1" t="s">
        <v>103</v>
      </c>
      <c r="P67" s="1" t="s">
        <v>250</v>
      </c>
      <c r="Q67" s="1" t="s">
        <v>113</v>
      </c>
      <c r="R67" s="1" t="s">
        <v>113</v>
      </c>
      <c r="S67" s="1" t="s">
        <v>105</v>
      </c>
      <c r="T67" s="1" t="s">
        <v>84</v>
      </c>
      <c r="U67" s="1" t="s">
        <v>424</v>
      </c>
      <c r="V67" s="1" t="s">
        <v>165</v>
      </c>
      <c r="W67" s="1" t="s">
        <v>2489</v>
      </c>
      <c r="X67" s="1" t="s">
        <v>120</v>
      </c>
      <c r="Y67" s="1">
        <v>40</v>
      </c>
      <c r="Z67" s="1">
        <v>13</v>
      </c>
      <c r="AA67" s="1">
        <v>11</v>
      </c>
      <c r="AB67" s="1">
        <v>13</v>
      </c>
      <c r="AC67" s="1">
        <f t="shared" si="0"/>
        <v>77</v>
      </c>
      <c r="AD67" s="1">
        <v>16</v>
      </c>
      <c r="AE67" s="1">
        <v>15</v>
      </c>
      <c r="AF67" s="7"/>
      <c r="AG67" s="7">
        <f t="shared" si="1"/>
        <v>108</v>
      </c>
      <c r="AH67" s="7">
        <v>1</v>
      </c>
      <c r="AI67" s="7">
        <v>1</v>
      </c>
      <c r="AJ67" s="7">
        <v>1</v>
      </c>
      <c r="AK67" s="7"/>
      <c r="AL67" s="7"/>
      <c r="AM67" s="7"/>
      <c r="AN67" s="7"/>
      <c r="AO67" s="7"/>
      <c r="AP67" s="7"/>
      <c r="AQ67" s="7">
        <v>3</v>
      </c>
      <c r="AR67" s="7"/>
      <c r="AS67" s="7"/>
      <c r="AT67" s="7"/>
      <c r="AU67" s="7"/>
      <c r="AV67" s="7"/>
      <c r="AW67" s="7"/>
      <c r="AX67" s="7"/>
      <c r="AY67" s="7"/>
      <c r="AZ67" s="7"/>
      <c r="BA67" s="7"/>
      <c r="BB67" s="7"/>
      <c r="BC67" s="7"/>
      <c r="BD67" s="7"/>
      <c r="BE67" s="7"/>
      <c r="BF67" s="7">
        <v>5</v>
      </c>
      <c r="BG67" s="1" t="s">
        <v>2509</v>
      </c>
      <c r="BH67" s="1"/>
      <c r="BI67" s="1"/>
      <c r="BJ67" s="1"/>
      <c r="BK67" s="1"/>
      <c r="BL67" s="1"/>
      <c r="BM67" s="1"/>
      <c r="BN67" s="1"/>
      <c r="BO67" s="1"/>
      <c r="BP67" s="1"/>
      <c r="BQ67" s="1"/>
      <c r="BR67" s="1"/>
      <c r="BS67" s="1"/>
      <c r="BT67" s="1"/>
      <c r="BU67" s="1" t="s">
        <v>496</v>
      </c>
      <c r="BV67" s="1"/>
      <c r="BW67" s="1"/>
      <c r="BX67" s="1"/>
      <c r="BY67" s="1"/>
    </row>
    <row r="68" spans="1:77" ht="15">
      <c r="A68" s="1">
        <v>67</v>
      </c>
      <c r="B68" s="1" t="s">
        <v>497</v>
      </c>
      <c r="C68" s="1" t="s">
        <v>497</v>
      </c>
      <c r="D68" s="1"/>
      <c r="E68" s="1" t="s">
        <v>498</v>
      </c>
      <c r="F68" s="1" t="s">
        <v>498</v>
      </c>
      <c r="G68" s="1" t="s">
        <v>302</v>
      </c>
      <c r="H68" s="4" t="str">
        <f>IF(COUNTIF(口上デイリーリスト!$B$2:$B1000, C68) &gt; 0, "あり", IF(COUNTIF(口上デイリーリスト!$G$2:$G1000, "*"&amp;C68&amp;"*") &gt; 0, "なし(登場)", "なし"))</f>
        <v>なし</v>
      </c>
      <c r="I68" s="5" t="str">
        <f>IF(COUNTIF(固有スキル表!$C$2:$C1000, C68) &gt; 0, "あり", "なし")</f>
        <v>あり</v>
      </c>
      <c r="J68" s="1">
        <v>2100</v>
      </c>
      <c r="K68" s="1">
        <v>1100</v>
      </c>
      <c r="L68" s="1">
        <v>3000</v>
      </c>
      <c r="M68" s="1" t="s">
        <v>137</v>
      </c>
      <c r="N68" s="8" t="s">
        <v>94</v>
      </c>
      <c r="O68" s="1" t="s">
        <v>103</v>
      </c>
      <c r="P68" s="1" t="s">
        <v>250</v>
      </c>
      <c r="Q68" s="1" t="s">
        <v>113</v>
      </c>
      <c r="R68" s="1" t="s">
        <v>113</v>
      </c>
      <c r="S68" s="1" t="s">
        <v>105</v>
      </c>
      <c r="T68" s="1" t="s">
        <v>84</v>
      </c>
      <c r="U68" s="1" t="s">
        <v>424</v>
      </c>
      <c r="V68" s="1" t="s">
        <v>165</v>
      </c>
      <c r="W68" s="1" t="s">
        <v>2489</v>
      </c>
      <c r="X68" s="1" t="s">
        <v>120</v>
      </c>
      <c r="Y68" s="1">
        <v>10</v>
      </c>
      <c r="Z68" s="1">
        <v>39</v>
      </c>
      <c r="AA68" s="1">
        <v>48</v>
      </c>
      <c r="AB68" s="1">
        <v>15</v>
      </c>
      <c r="AC68" s="1">
        <f t="shared" si="0"/>
        <v>112</v>
      </c>
      <c r="AD68" s="1">
        <v>15</v>
      </c>
      <c r="AE68" s="1">
        <v>15</v>
      </c>
      <c r="AF68" s="7"/>
      <c r="AG68" s="7">
        <f t="shared" si="1"/>
        <v>142</v>
      </c>
      <c r="AH68" s="7">
        <v>1</v>
      </c>
      <c r="AI68" s="7">
        <v>1</v>
      </c>
      <c r="AJ68" s="7">
        <v>1</v>
      </c>
      <c r="AK68" s="7"/>
      <c r="AL68" s="7"/>
      <c r="AM68" s="7"/>
      <c r="AN68" s="7"/>
      <c r="AO68" s="7"/>
      <c r="AP68" s="7"/>
      <c r="AQ68" s="7">
        <v>3</v>
      </c>
      <c r="AR68" s="7"/>
      <c r="AS68" s="7"/>
      <c r="AT68" s="7"/>
      <c r="AU68" s="7"/>
      <c r="AV68" s="7"/>
      <c r="AW68" s="7"/>
      <c r="AX68" s="7"/>
      <c r="AY68" s="7"/>
      <c r="AZ68" s="7"/>
      <c r="BA68" s="7"/>
      <c r="BB68" s="7"/>
      <c r="BC68" s="7"/>
      <c r="BD68" s="7"/>
      <c r="BE68" s="7"/>
      <c r="BF68" s="7">
        <v>5</v>
      </c>
      <c r="BG68" s="1" t="s">
        <v>499</v>
      </c>
      <c r="BH68" s="1"/>
      <c r="BI68" s="1"/>
      <c r="BJ68" s="1"/>
      <c r="BK68" s="1"/>
      <c r="BL68" s="1">
        <v>50</v>
      </c>
      <c r="BM68" s="1"/>
      <c r="BN68" s="1"/>
      <c r="BO68" s="1">
        <v>3</v>
      </c>
      <c r="BP68" s="1">
        <v>1</v>
      </c>
      <c r="BQ68" s="1"/>
      <c r="BR68" s="1"/>
      <c r="BS68" s="1"/>
      <c r="BT68" s="1"/>
      <c r="BU68" s="9" t="s">
        <v>500</v>
      </c>
      <c r="BV68" s="1"/>
      <c r="BW68" s="1"/>
      <c r="BX68" s="1"/>
      <c r="BY68" s="1"/>
    </row>
    <row r="69" spans="1:77" ht="15">
      <c r="A69" s="1">
        <v>68</v>
      </c>
      <c r="B69" s="1" t="s">
        <v>501</v>
      </c>
      <c r="C69" s="1" t="s">
        <v>501</v>
      </c>
      <c r="D69" s="1"/>
      <c r="E69" s="1" t="s">
        <v>502</v>
      </c>
      <c r="F69" s="1" t="s">
        <v>502</v>
      </c>
      <c r="G69" s="1" t="s">
        <v>101</v>
      </c>
      <c r="H69" s="4" t="str">
        <f>IF(COUNTIF(口上デイリーリスト!$B$2:$B1000, C69) &gt; 0, "あり", IF(COUNTIF(口上デイリーリスト!$G$2:$G1000, "*"&amp;C69&amp;"*") &gt; 0, "なし(登場)", "なし"))</f>
        <v>あり</v>
      </c>
      <c r="I69" s="5" t="str">
        <f>IF(COUNTIF(固有スキル表!$C$2:$C1000, C69) &gt; 0, "あり", "なし")</f>
        <v>あり</v>
      </c>
      <c r="J69" s="1">
        <v>2600</v>
      </c>
      <c r="K69" s="1">
        <v>1200</v>
      </c>
      <c r="L69" s="1">
        <v>1800</v>
      </c>
      <c r="M69" s="1" t="s">
        <v>189</v>
      </c>
      <c r="N69" s="35" t="s">
        <v>2510</v>
      </c>
      <c r="O69" s="1" t="s">
        <v>103</v>
      </c>
      <c r="P69" s="1" t="s">
        <v>104</v>
      </c>
      <c r="Q69" s="1" t="s">
        <v>83</v>
      </c>
      <c r="R69" s="1" t="s">
        <v>83</v>
      </c>
      <c r="S69" s="1" t="s">
        <v>114</v>
      </c>
      <c r="T69" s="1" t="s">
        <v>85</v>
      </c>
      <c r="U69" s="1" t="s">
        <v>96</v>
      </c>
      <c r="V69" s="1" t="s">
        <v>87</v>
      </c>
      <c r="W69" s="1" t="s">
        <v>2489</v>
      </c>
      <c r="X69" s="1" t="s">
        <v>120</v>
      </c>
      <c r="Y69" s="1">
        <v>13</v>
      </c>
      <c r="Z69" s="1">
        <v>11</v>
      </c>
      <c r="AA69" s="1">
        <v>26</v>
      </c>
      <c r="AB69" s="1">
        <v>47</v>
      </c>
      <c r="AC69" s="1">
        <f t="shared" si="0"/>
        <v>97</v>
      </c>
      <c r="AD69" s="1">
        <v>28</v>
      </c>
      <c r="AE69" s="1">
        <v>15</v>
      </c>
      <c r="AF69" s="7"/>
      <c r="AG69" s="7">
        <f t="shared" si="1"/>
        <v>140</v>
      </c>
      <c r="AH69" s="7">
        <v>13</v>
      </c>
      <c r="AI69" s="7">
        <v>2</v>
      </c>
      <c r="AJ69" s="7">
        <v>1</v>
      </c>
      <c r="AK69" s="7"/>
      <c r="AL69" s="7"/>
      <c r="AM69" s="7">
        <v>2</v>
      </c>
      <c r="AN69" s="7">
        <v>1</v>
      </c>
      <c r="AO69" s="7">
        <v>1</v>
      </c>
      <c r="AP69" s="7"/>
      <c r="AQ69" s="7">
        <v>2</v>
      </c>
      <c r="AR69" s="7"/>
      <c r="AS69" s="7">
        <v>2</v>
      </c>
      <c r="AT69" s="7"/>
      <c r="AU69" s="7"/>
      <c r="AV69" s="7"/>
      <c r="AW69" s="7"/>
      <c r="AX69" s="7"/>
      <c r="AY69" s="7"/>
      <c r="AZ69" s="7"/>
      <c r="BA69" s="7"/>
      <c r="BB69" s="7"/>
      <c r="BC69" s="7">
        <v>1</v>
      </c>
      <c r="BD69" s="7"/>
      <c r="BE69" s="7"/>
      <c r="BF69" s="7">
        <v>3</v>
      </c>
      <c r="BG69" s="1" t="s">
        <v>503</v>
      </c>
      <c r="BH69" s="1"/>
      <c r="BI69" s="1"/>
      <c r="BJ69" s="1"/>
      <c r="BK69" s="1"/>
      <c r="BL69" s="1"/>
      <c r="BM69" s="1"/>
      <c r="BN69" s="1"/>
      <c r="BO69" s="1"/>
      <c r="BP69" s="1"/>
      <c r="BQ69" s="1"/>
      <c r="BR69" s="1"/>
      <c r="BS69" s="1"/>
      <c r="BT69" s="1"/>
      <c r="BU69" s="1" t="s">
        <v>504</v>
      </c>
      <c r="BV69" s="1"/>
      <c r="BW69" s="1"/>
      <c r="BX69" s="1"/>
      <c r="BY69" s="1"/>
    </row>
    <row r="70" spans="1:77" ht="15">
      <c r="A70" s="1">
        <v>69</v>
      </c>
      <c r="B70" s="1" t="s">
        <v>505</v>
      </c>
      <c r="C70" s="1" t="s">
        <v>506</v>
      </c>
      <c r="D70" s="1"/>
      <c r="E70" s="1" t="s">
        <v>507</v>
      </c>
      <c r="F70" s="1" t="s">
        <v>508</v>
      </c>
      <c r="G70" s="1" t="s">
        <v>257</v>
      </c>
      <c r="H70" s="4" t="str">
        <f>IF(COUNTIF(口上デイリーリスト!$B$2:$B1000, C70) &gt; 0, "あり", IF(COUNTIF(口上デイリーリスト!$G$2:$G1000, "*"&amp;C70&amp;"*") &gt; 0, "なし(登場)", "なし"))</f>
        <v>あり</v>
      </c>
      <c r="I70" s="5" t="str">
        <f>IF(COUNTIF(固有スキル表!$C$2:$C1000, C70) &gt; 0, "あり", "なし")</f>
        <v>あり</v>
      </c>
      <c r="J70" s="1">
        <v>2700</v>
      </c>
      <c r="K70" s="1">
        <v>1300</v>
      </c>
      <c r="L70" s="1">
        <v>2600</v>
      </c>
      <c r="M70" s="1" t="s">
        <v>189</v>
      </c>
      <c r="N70" s="35" t="s">
        <v>2510</v>
      </c>
      <c r="O70" s="1" t="s">
        <v>119</v>
      </c>
      <c r="P70" s="1" t="s">
        <v>463</v>
      </c>
      <c r="Q70" s="1" t="s">
        <v>84</v>
      </c>
      <c r="R70" s="1" t="s">
        <v>113</v>
      </c>
      <c r="S70" s="1" t="s">
        <v>129</v>
      </c>
      <c r="T70" s="1" t="s">
        <v>84</v>
      </c>
      <c r="U70" s="1" t="s">
        <v>86</v>
      </c>
      <c r="V70" s="1" t="s">
        <v>87</v>
      </c>
      <c r="W70" s="1" t="s">
        <v>2489</v>
      </c>
      <c r="X70" s="1" t="s">
        <v>120</v>
      </c>
      <c r="Y70" s="1">
        <v>22</v>
      </c>
      <c r="Z70" s="1">
        <v>27</v>
      </c>
      <c r="AA70" s="1">
        <v>64</v>
      </c>
      <c r="AB70" s="1">
        <v>52</v>
      </c>
      <c r="AC70" s="1">
        <f t="shared" si="0"/>
        <v>165</v>
      </c>
      <c r="AD70" s="1">
        <v>18</v>
      </c>
      <c r="AE70" s="1">
        <v>30</v>
      </c>
      <c r="AF70" s="7"/>
      <c r="AG70" s="7">
        <f t="shared" si="1"/>
        <v>213</v>
      </c>
      <c r="AH70" s="7">
        <v>75</v>
      </c>
      <c r="AI70" s="7">
        <v>3</v>
      </c>
      <c r="AJ70" s="7">
        <v>2</v>
      </c>
      <c r="AK70" s="7"/>
      <c r="AL70" s="7"/>
      <c r="AM70" s="7"/>
      <c r="AN70" s="7"/>
      <c r="AO70" s="7">
        <v>2</v>
      </c>
      <c r="AP70" s="7">
        <v>1</v>
      </c>
      <c r="AQ70" s="7"/>
      <c r="AR70" s="7"/>
      <c r="AS70" s="7"/>
      <c r="AT70" s="7"/>
      <c r="AU70" s="7"/>
      <c r="AV70" s="7"/>
      <c r="AW70" s="7"/>
      <c r="AX70" s="7">
        <v>2</v>
      </c>
      <c r="AY70" s="7"/>
      <c r="AZ70" s="7"/>
      <c r="BA70" s="7"/>
      <c r="BB70" s="7"/>
      <c r="BC70" s="7"/>
      <c r="BD70" s="7">
        <v>1</v>
      </c>
      <c r="BE70" s="7"/>
      <c r="BF70" s="7">
        <v>4</v>
      </c>
      <c r="BG70" s="1" t="s">
        <v>509</v>
      </c>
      <c r="BH70" s="1"/>
      <c r="BI70" s="1"/>
      <c r="BJ70" s="1"/>
      <c r="BK70" s="1"/>
      <c r="BL70" s="1">
        <v>10</v>
      </c>
      <c r="BM70" s="1">
        <v>3</v>
      </c>
      <c r="BN70" s="1"/>
      <c r="BO70" s="1">
        <v>1</v>
      </c>
      <c r="BP70" s="1"/>
      <c r="BQ70" s="1"/>
      <c r="BR70" s="1"/>
      <c r="BS70" s="1"/>
      <c r="BT70" s="1"/>
      <c r="BU70" s="1" t="s">
        <v>510</v>
      </c>
      <c r="BV70" s="1"/>
      <c r="BW70" s="1"/>
      <c r="BX70" s="1"/>
      <c r="BY70" s="1"/>
    </row>
    <row r="71" spans="1:77" ht="15">
      <c r="A71" s="1">
        <v>70</v>
      </c>
      <c r="B71" s="1" t="s">
        <v>206</v>
      </c>
      <c r="C71" s="1" t="s">
        <v>511</v>
      </c>
      <c r="D71" s="1"/>
      <c r="E71" s="1" t="s">
        <v>208</v>
      </c>
      <c r="F71" s="1" t="s">
        <v>512</v>
      </c>
      <c r="G71" s="1" t="s">
        <v>210</v>
      </c>
      <c r="H71" s="4" t="str">
        <f>IF(COUNTIF(口上デイリーリスト!$B$2:$B1000, C71) &gt; 0, "あり", IF(COUNTIF(口上デイリーリスト!$G$2:$G1000, "*"&amp;C71&amp;"*") &gt; 0, "なし(登場)", "なし"))</f>
        <v>あり</v>
      </c>
      <c r="I71" s="5" t="str">
        <f>IF(COUNTIF(固有スキル表!$C$2:$C1000, C71) &gt; 0, "あり", "なし")</f>
        <v>あり</v>
      </c>
      <c r="J71" s="1">
        <v>2800</v>
      </c>
      <c r="K71" s="1">
        <v>1700</v>
      </c>
      <c r="L71" s="1">
        <v>2700</v>
      </c>
      <c r="M71" s="1" t="s">
        <v>102</v>
      </c>
      <c r="N71" s="35" t="s">
        <v>357</v>
      </c>
      <c r="O71" s="1" t="s">
        <v>103</v>
      </c>
      <c r="P71" s="1" t="s">
        <v>463</v>
      </c>
      <c r="Q71" s="1" t="s">
        <v>84</v>
      </c>
      <c r="R71" s="1" t="s">
        <v>113</v>
      </c>
      <c r="S71" s="1" t="s">
        <v>84</v>
      </c>
      <c r="T71" s="1" t="s">
        <v>84</v>
      </c>
      <c r="U71" s="1" t="s">
        <v>86</v>
      </c>
      <c r="V71" s="1" t="s">
        <v>87</v>
      </c>
      <c r="W71" s="1" t="s">
        <v>2489</v>
      </c>
      <c r="X71" s="1" t="s">
        <v>120</v>
      </c>
      <c r="Y71" s="1">
        <v>77</v>
      </c>
      <c r="Z71" s="1">
        <v>71</v>
      </c>
      <c r="AA71" s="1">
        <v>55</v>
      </c>
      <c r="AB71" s="1">
        <v>49</v>
      </c>
      <c r="AC71" s="1">
        <f t="shared" si="0"/>
        <v>252</v>
      </c>
      <c r="AD71" s="1">
        <v>19</v>
      </c>
      <c r="AE71" s="1">
        <v>58</v>
      </c>
      <c r="AF71" s="7"/>
      <c r="AG71" s="7">
        <f t="shared" si="1"/>
        <v>329</v>
      </c>
      <c r="AH71" s="7">
        <v>12</v>
      </c>
      <c r="AI71" s="7">
        <v>3</v>
      </c>
      <c r="AJ71" s="7">
        <v>2</v>
      </c>
      <c r="AK71" s="7"/>
      <c r="AL71" s="7"/>
      <c r="AM71" s="7">
        <v>1</v>
      </c>
      <c r="AN71" s="7"/>
      <c r="AO71" s="7">
        <v>1</v>
      </c>
      <c r="AP71" s="7"/>
      <c r="AQ71" s="7">
        <v>2</v>
      </c>
      <c r="AR71" s="7"/>
      <c r="AS71" s="7"/>
      <c r="AT71" s="7"/>
      <c r="AU71" s="7"/>
      <c r="AV71" s="7"/>
      <c r="AW71" s="7"/>
      <c r="AX71" s="7">
        <v>1</v>
      </c>
      <c r="AY71" s="7"/>
      <c r="AZ71" s="7"/>
      <c r="BA71" s="7"/>
      <c r="BB71" s="7"/>
      <c r="BC71" s="7"/>
      <c r="BD71" s="7">
        <v>1</v>
      </c>
      <c r="BE71" s="7"/>
      <c r="BF71" s="7">
        <v>4</v>
      </c>
      <c r="BG71" s="1" t="s">
        <v>513</v>
      </c>
      <c r="BH71" s="1"/>
      <c r="BI71" s="1"/>
      <c r="BJ71" s="1"/>
      <c r="BK71" s="1"/>
      <c r="BL71" s="1"/>
      <c r="BM71" s="1"/>
      <c r="BN71" s="1"/>
      <c r="BO71" s="1">
        <v>2</v>
      </c>
      <c r="BP71" s="1"/>
      <c r="BQ71" s="1"/>
      <c r="BR71" s="1"/>
      <c r="BS71" s="1"/>
      <c r="BT71" s="1"/>
      <c r="BU71" s="1" t="s">
        <v>514</v>
      </c>
      <c r="BV71" s="1"/>
      <c r="BW71" s="1"/>
      <c r="BX71" s="1"/>
      <c r="BY71" s="1"/>
    </row>
    <row r="72" spans="1:77" ht="15">
      <c r="A72" s="1">
        <v>71</v>
      </c>
      <c r="B72" s="1" t="s">
        <v>515</v>
      </c>
      <c r="C72" s="1" t="s">
        <v>515</v>
      </c>
      <c r="D72" s="1"/>
      <c r="E72" s="1" t="s">
        <v>515</v>
      </c>
      <c r="F72" s="1" t="s">
        <v>515</v>
      </c>
      <c r="G72" s="1" t="s">
        <v>179</v>
      </c>
      <c r="H72" s="4" t="str">
        <f>IF(COUNTIF(口上デイリーリスト!$B$2:$B1000, C72) &gt; 0, "あり", IF(COUNTIF(口上デイリーリスト!$G$2:$G1000, "*"&amp;C72&amp;"*") &gt; 0, "なし(登場)", "なし"))</f>
        <v>あり</v>
      </c>
      <c r="I72" s="5" t="str">
        <f>IF(COUNTIF(固有スキル表!$C$2:$C1000, C72) &gt; 0, "あり", "なし")</f>
        <v>あり</v>
      </c>
      <c r="J72" s="1">
        <v>2300</v>
      </c>
      <c r="K72" s="1">
        <v>1400</v>
      </c>
      <c r="L72" s="1">
        <v>2800</v>
      </c>
      <c r="M72" s="1" t="s">
        <v>137</v>
      </c>
      <c r="N72" s="46" t="s">
        <v>516</v>
      </c>
      <c r="O72" s="1" t="s">
        <v>119</v>
      </c>
      <c r="P72" s="1" t="s">
        <v>175</v>
      </c>
      <c r="Q72" s="1" t="s">
        <v>82</v>
      </c>
      <c r="R72" s="1" t="s">
        <v>113</v>
      </c>
      <c r="S72" s="1" t="s">
        <v>105</v>
      </c>
      <c r="T72" s="1" t="s">
        <v>84</v>
      </c>
      <c r="U72" s="1" t="s">
        <v>96</v>
      </c>
      <c r="V72" s="1" t="s">
        <v>97</v>
      </c>
      <c r="W72" s="1" t="s">
        <v>2489</v>
      </c>
      <c r="X72" s="1" t="s">
        <v>120</v>
      </c>
      <c r="Y72" s="1">
        <v>24</v>
      </c>
      <c r="Z72" s="1">
        <v>69</v>
      </c>
      <c r="AA72" s="1">
        <v>71</v>
      </c>
      <c r="AB72" s="1">
        <v>73</v>
      </c>
      <c r="AC72" s="1">
        <f t="shared" si="0"/>
        <v>237</v>
      </c>
      <c r="AD72" s="1">
        <v>34</v>
      </c>
      <c r="AE72" s="1">
        <v>33</v>
      </c>
      <c r="AF72" s="7"/>
      <c r="AG72" s="7">
        <f t="shared" si="1"/>
        <v>304</v>
      </c>
      <c r="AH72" s="7">
        <v>54</v>
      </c>
      <c r="AI72" s="7">
        <v>3</v>
      </c>
      <c r="AJ72" s="7">
        <v>2</v>
      </c>
      <c r="AK72" s="7">
        <v>1</v>
      </c>
      <c r="AL72" s="7">
        <v>1</v>
      </c>
      <c r="AM72" s="7"/>
      <c r="AN72" s="7">
        <v>1</v>
      </c>
      <c r="AO72" s="7"/>
      <c r="AP72" s="7">
        <v>2</v>
      </c>
      <c r="AQ72" s="7">
        <v>1</v>
      </c>
      <c r="AR72" s="7"/>
      <c r="AS72" s="7">
        <v>1</v>
      </c>
      <c r="AT72" s="7"/>
      <c r="AU72" s="7"/>
      <c r="AV72" s="7">
        <v>1</v>
      </c>
      <c r="AW72" s="7"/>
      <c r="AX72" s="7"/>
      <c r="AY72" s="7"/>
      <c r="AZ72" s="7"/>
      <c r="BA72" s="7"/>
      <c r="BB72" s="7"/>
      <c r="BC72" s="7"/>
      <c r="BD72" s="7">
        <v>1</v>
      </c>
      <c r="BE72" s="7"/>
      <c r="BF72" s="7">
        <v>3</v>
      </c>
      <c r="BG72" s="1" t="s">
        <v>2511</v>
      </c>
      <c r="BH72" s="1">
        <v>10</v>
      </c>
      <c r="BI72" s="1"/>
      <c r="BJ72" s="1"/>
      <c r="BK72" s="1"/>
      <c r="BL72" s="1"/>
      <c r="BM72" s="1">
        <v>8</v>
      </c>
      <c r="BN72" s="1">
        <v>4</v>
      </c>
      <c r="BO72" s="1"/>
      <c r="BP72" s="1"/>
      <c r="BQ72" s="1"/>
      <c r="BR72" s="1">
        <v>2</v>
      </c>
      <c r="BS72" s="1"/>
      <c r="BT72" s="1"/>
      <c r="BU72" s="1" t="s">
        <v>517</v>
      </c>
      <c r="BV72" s="1"/>
      <c r="BW72" s="1"/>
      <c r="BX72" s="1"/>
      <c r="BY72" s="1"/>
    </row>
    <row r="73" spans="1:77" ht="15">
      <c r="A73" s="1">
        <v>72</v>
      </c>
      <c r="B73" s="1" t="s">
        <v>518</v>
      </c>
      <c r="C73" s="1" t="s">
        <v>519</v>
      </c>
      <c r="D73" s="1"/>
      <c r="E73" s="1" t="s">
        <v>520</v>
      </c>
      <c r="F73" s="1" t="s">
        <v>521</v>
      </c>
      <c r="G73" s="1" t="s">
        <v>522</v>
      </c>
      <c r="H73" s="4" t="str">
        <f>IF(COUNTIF(口上デイリーリスト!$B$2:$B1000, C73) &gt; 0, "あり", IF(COUNTIF(口上デイリーリスト!$G$2:$G1000, "*"&amp;C73&amp;"*") &gt; 0, "なし(登場)", "なし"))</f>
        <v>あり</v>
      </c>
      <c r="I73" s="5" t="str">
        <f>IF(COUNTIF(固有スキル表!$C$2:$C1000, C73) &gt; 0, "あり", "なし")</f>
        <v>あり</v>
      </c>
      <c r="J73" s="1">
        <v>2400</v>
      </c>
      <c r="K73" s="1">
        <v>1300</v>
      </c>
      <c r="L73" s="1">
        <v>2200</v>
      </c>
      <c r="M73" s="1" t="s">
        <v>102</v>
      </c>
      <c r="N73" s="47" t="s">
        <v>523</v>
      </c>
      <c r="O73" s="1" t="s">
        <v>119</v>
      </c>
      <c r="P73" s="1" t="s">
        <v>104</v>
      </c>
      <c r="Q73" s="1" t="s">
        <v>83</v>
      </c>
      <c r="R73" s="1" t="s">
        <v>113</v>
      </c>
      <c r="S73" s="1" t="s">
        <v>114</v>
      </c>
      <c r="T73" s="1" t="s">
        <v>204</v>
      </c>
      <c r="U73" s="1" t="s">
        <v>96</v>
      </c>
      <c r="V73" s="1" t="s">
        <v>87</v>
      </c>
      <c r="W73" s="1" t="s">
        <v>2489</v>
      </c>
      <c r="X73" s="1" t="s">
        <v>120</v>
      </c>
      <c r="Y73" s="1">
        <v>46</v>
      </c>
      <c r="Z73" s="1">
        <v>33</v>
      </c>
      <c r="AA73" s="1">
        <v>34</v>
      </c>
      <c r="AB73" s="1">
        <v>31</v>
      </c>
      <c r="AC73" s="1">
        <f t="shared" si="0"/>
        <v>144</v>
      </c>
      <c r="AD73" s="1">
        <v>15</v>
      </c>
      <c r="AE73" s="1">
        <v>15</v>
      </c>
      <c r="AF73" s="7"/>
      <c r="AG73" s="7">
        <f t="shared" si="1"/>
        <v>174</v>
      </c>
      <c r="AH73" s="7">
        <v>60</v>
      </c>
      <c r="AI73" s="7">
        <v>2</v>
      </c>
      <c r="AJ73" s="7"/>
      <c r="AK73" s="7"/>
      <c r="AL73" s="7"/>
      <c r="AM73" s="7">
        <v>1</v>
      </c>
      <c r="AN73" s="7">
        <v>1</v>
      </c>
      <c r="AO73" s="7"/>
      <c r="AP73" s="7"/>
      <c r="AQ73" s="7">
        <v>3</v>
      </c>
      <c r="AR73" s="7"/>
      <c r="AS73" s="7"/>
      <c r="AT73" s="7"/>
      <c r="AU73" s="7">
        <v>4</v>
      </c>
      <c r="AV73" s="7"/>
      <c r="AW73" s="7"/>
      <c r="AX73" s="7"/>
      <c r="AY73" s="7"/>
      <c r="AZ73" s="7"/>
      <c r="BA73" s="7"/>
      <c r="BB73" s="7"/>
      <c r="BC73" s="7">
        <v>2</v>
      </c>
      <c r="BD73" s="7"/>
      <c r="BE73" s="7"/>
      <c r="BF73" s="7">
        <v>2</v>
      </c>
      <c r="BG73" s="1" t="s">
        <v>524</v>
      </c>
      <c r="BH73" s="1"/>
      <c r="BI73" s="1"/>
      <c r="BJ73" s="1"/>
      <c r="BK73" s="1"/>
      <c r="BL73" s="1"/>
      <c r="BM73" s="1"/>
      <c r="BN73" s="1"/>
      <c r="BO73" s="1">
        <v>1</v>
      </c>
      <c r="BP73" s="1"/>
      <c r="BQ73" s="1"/>
      <c r="BR73" s="1"/>
      <c r="BS73" s="1"/>
      <c r="BT73" s="1"/>
      <c r="BU73" s="1" t="s">
        <v>525</v>
      </c>
      <c r="BV73" s="1"/>
      <c r="BW73" s="1"/>
      <c r="BX73" s="1"/>
      <c r="BY73" s="1"/>
    </row>
    <row r="74" spans="1:77" ht="15">
      <c r="A74" s="1">
        <v>73</v>
      </c>
      <c r="B74" s="1" t="s">
        <v>526</v>
      </c>
      <c r="C74" s="1" t="s">
        <v>527</v>
      </c>
      <c r="D74" s="1"/>
      <c r="E74" s="1" t="s">
        <v>528</v>
      </c>
      <c r="F74" s="1" t="s">
        <v>529</v>
      </c>
      <c r="G74" s="1" t="s">
        <v>101</v>
      </c>
      <c r="H74" s="4" t="str">
        <f>IF(COUNTIF(口上デイリーリスト!$B$2:$B1000, C74) &gt; 0, "あり", IF(COUNTIF(口上デイリーリスト!$G$2:$G1000, "*"&amp;C74&amp;"*") &gt; 0, "なし(登場)", "なし"))</f>
        <v>あり</v>
      </c>
      <c r="I74" s="5" t="str">
        <f>IF(COUNTIF(固有スキル表!$C$2:$C1000, C74) &gt; 0, "あり", "なし")</f>
        <v>あり</v>
      </c>
      <c r="J74" s="1">
        <v>2800</v>
      </c>
      <c r="K74" s="1">
        <v>1800</v>
      </c>
      <c r="L74" s="1">
        <v>2300</v>
      </c>
      <c r="M74" s="1" t="s">
        <v>169</v>
      </c>
      <c r="N74" s="48" t="s">
        <v>530</v>
      </c>
      <c r="O74" s="1" t="s">
        <v>103</v>
      </c>
      <c r="P74" s="1" t="s">
        <v>250</v>
      </c>
      <c r="Q74" s="1" t="s">
        <v>82</v>
      </c>
      <c r="R74" s="1" t="s">
        <v>83</v>
      </c>
      <c r="S74" s="1" t="s">
        <v>84</v>
      </c>
      <c r="T74" s="1" t="s">
        <v>130</v>
      </c>
      <c r="U74" s="1" t="s">
        <v>140</v>
      </c>
      <c r="V74" s="1" t="s">
        <v>132</v>
      </c>
      <c r="W74" s="1" t="s">
        <v>2489</v>
      </c>
      <c r="X74" s="1" t="s">
        <v>120</v>
      </c>
      <c r="Y74" s="1">
        <v>58</v>
      </c>
      <c r="Z74" s="1">
        <v>73</v>
      </c>
      <c r="AA74" s="1">
        <v>41</v>
      </c>
      <c r="AB74" s="1">
        <v>40</v>
      </c>
      <c r="AC74" s="1">
        <f t="shared" si="0"/>
        <v>212</v>
      </c>
      <c r="AD74" s="1">
        <v>22</v>
      </c>
      <c r="AE74" s="1">
        <v>17</v>
      </c>
      <c r="AF74" s="7"/>
      <c r="AG74" s="7">
        <f t="shared" si="1"/>
        <v>251</v>
      </c>
      <c r="AH74" s="7">
        <v>31</v>
      </c>
      <c r="AI74" s="7">
        <v>2</v>
      </c>
      <c r="AJ74" s="7"/>
      <c r="AK74" s="7">
        <v>2</v>
      </c>
      <c r="AL74" s="7"/>
      <c r="AM74" s="7">
        <v>1</v>
      </c>
      <c r="AN74" s="7">
        <v>1</v>
      </c>
      <c r="AO74" s="7">
        <v>1</v>
      </c>
      <c r="AP74" s="7"/>
      <c r="AQ74" s="7">
        <v>2</v>
      </c>
      <c r="AR74" s="7"/>
      <c r="AS74" s="7">
        <v>2</v>
      </c>
      <c r="AT74" s="7"/>
      <c r="AU74" s="7">
        <v>1</v>
      </c>
      <c r="AV74" s="7"/>
      <c r="AW74" s="7"/>
      <c r="AX74" s="7"/>
      <c r="AY74" s="7"/>
      <c r="AZ74" s="7"/>
      <c r="BA74" s="7"/>
      <c r="BB74" s="7"/>
      <c r="BC74" s="7">
        <v>1</v>
      </c>
      <c r="BD74" s="7"/>
      <c r="BE74" s="7"/>
      <c r="BF74" s="7">
        <v>5</v>
      </c>
      <c r="BG74" s="1" t="s">
        <v>531</v>
      </c>
      <c r="BH74" s="1"/>
      <c r="BI74" s="1"/>
      <c r="BJ74" s="1"/>
      <c r="BK74" s="1"/>
      <c r="BL74" s="1"/>
      <c r="BM74" s="1"/>
      <c r="BN74" s="1"/>
      <c r="BO74" s="1"/>
      <c r="BP74" s="1"/>
      <c r="BQ74" s="1"/>
      <c r="BR74" s="1"/>
      <c r="BS74" s="1"/>
      <c r="BT74" s="1"/>
      <c r="BU74" s="9" t="s">
        <v>532</v>
      </c>
      <c r="BV74" s="9"/>
      <c r="BW74" s="9"/>
      <c r="BX74" s="9"/>
      <c r="BY74" s="9"/>
    </row>
    <row r="75" spans="1:77" ht="15">
      <c r="A75" s="1">
        <v>74</v>
      </c>
      <c r="B75" s="1" t="s">
        <v>533</v>
      </c>
      <c r="C75" s="1" t="s">
        <v>533</v>
      </c>
      <c r="D75" s="1"/>
      <c r="E75" s="1" t="s">
        <v>534</v>
      </c>
      <c r="F75" s="1" t="s">
        <v>534</v>
      </c>
      <c r="G75" s="1" t="s">
        <v>101</v>
      </c>
      <c r="H75" s="4" t="str">
        <f>IF(COUNTIF(口上デイリーリスト!$B$2:$B1000, C75) &gt; 0, "あり", IF(COUNTIF(口上デイリーリスト!$G$2:$G1000, "*"&amp;C75&amp;"*") &gt; 0, "なし(登場)", "なし"))</f>
        <v>なし(登場)</v>
      </c>
      <c r="I75" s="5" t="str">
        <f>IF(COUNTIF(固有スキル表!$C$2:$C1000, C75) &gt; 0, "あり", "なし")</f>
        <v>あり</v>
      </c>
      <c r="J75" s="1">
        <v>3000</v>
      </c>
      <c r="K75" s="1">
        <v>2000</v>
      </c>
      <c r="L75" s="1">
        <v>2700</v>
      </c>
      <c r="M75" s="1" t="s">
        <v>162</v>
      </c>
      <c r="N75" s="20" t="s">
        <v>218</v>
      </c>
      <c r="O75" s="1" t="s">
        <v>535</v>
      </c>
      <c r="P75" s="1" t="s">
        <v>250</v>
      </c>
      <c r="Q75" s="1" t="s">
        <v>84</v>
      </c>
      <c r="R75" s="1" t="s">
        <v>113</v>
      </c>
      <c r="S75" s="1" t="s">
        <v>536</v>
      </c>
      <c r="T75" s="1" t="s">
        <v>84</v>
      </c>
      <c r="U75" s="1" t="s">
        <v>86</v>
      </c>
      <c r="V75" s="1" t="s">
        <v>150</v>
      </c>
      <c r="W75" s="1" t="s">
        <v>2489</v>
      </c>
      <c r="X75" s="1" t="s">
        <v>120</v>
      </c>
      <c r="Y75" s="1">
        <v>62</v>
      </c>
      <c r="Z75" s="1">
        <v>72</v>
      </c>
      <c r="AA75" s="1">
        <v>13</v>
      </c>
      <c r="AB75" s="1">
        <v>21</v>
      </c>
      <c r="AC75" s="1">
        <f t="shared" si="0"/>
        <v>168</v>
      </c>
      <c r="AD75" s="1">
        <v>12</v>
      </c>
      <c r="AE75" s="1">
        <v>31</v>
      </c>
      <c r="AF75" s="7"/>
      <c r="AG75" s="7">
        <f t="shared" si="1"/>
        <v>211</v>
      </c>
      <c r="AH75" s="7">
        <v>31</v>
      </c>
      <c r="AI75" s="7">
        <v>2</v>
      </c>
      <c r="AJ75" s="7">
        <v>2</v>
      </c>
      <c r="AK75" s="7"/>
      <c r="AL75" s="7"/>
      <c r="AM75" s="7"/>
      <c r="AN75" s="7">
        <v>1</v>
      </c>
      <c r="AO75" s="7">
        <v>2</v>
      </c>
      <c r="AP75" s="7">
        <v>2</v>
      </c>
      <c r="AQ75" s="7"/>
      <c r="AR75" s="7"/>
      <c r="AS75" s="7"/>
      <c r="AT75" s="7"/>
      <c r="AU75" s="7"/>
      <c r="AV75" s="7"/>
      <c r="AW75" s="7"/>
      <c r="AX75" s="7">
        <v>2</v>
      </c>
      <c r="AY75" s="7"/>
      <c r="AZ75" s="7"/>
      <c r="BA75" s="7"/>
      <c r="BB75" s="7"/>
      <c r="BC75" s="7"/>
      <c r="BD75" s="7"/>
      <c r="BE75" s="7"/>
      <c r="BF75" s="7">
        <v>5</v>
      </c>
      <c r="BG75" s="1" t="s">
        <v>537</v>
      </c>
      <c r="BH75" s="1"/>
      <c r="BI75" s="1"/>
      <c r="BJ75" s="1"/>
      <c r="BK75" s="1"/>
      <c r="BL75" s="1"/>
      <c r="BM75" s="1"/>
      <c r="BN75" s="1"/>
      <c r="BO75" s="1"/>
      <c r="BP75" s="1"/>
      <c r="BQ75" s="1"/>
      <c r="BR75" s="1"/>
      <c r="BS75" s="1"/>
      <c r="BT75" s="1"/>
      <c r="BU75" s="1" t="s">
        <v>538</v>
      </c>
      <c r="BV75" s="9"/>
      <c r="BW75" s="9"/>
      <c r="BX75" s="9"/>
      <c r="BY75" s="9"/>
    </row>
    <row r="76" spans="1:77" ht="15">
      <c r="A76" s="1">
        <v>75</v>
      </c>
      <c r="B76" s="1" t="s">
        <v>539</v>
      </c>
      <c r="C76" s="1" t="s">
        <v>540</v>
      </c>
      <c r="D76" s="1"/>
      <c r="E76" s="1" t="s">
        <v>541</v>
      </c>
      <c r="F76" s="1" t="s">
        <v>542</v>
      </c>
      <c r="G76" s="1" t="s">
        <v>101</v>
      </c>
      <c r="H76" s="4" t="str">
        <f>IF(COUNTIF(口上デイリーリスト!$B$2:$B1000, C76) &gt; 0, "あり", IF(COUNTIF(口上デイリーリスト!$G$2:$G1000, "*"&amp;C76&amp;"*") &gt; 0, "なし(登場)", "なし"))</f>
        <v>あり</v>
      </c>
      <c r="I76" s="5" t="str">
        <f>IF(COUNTIF(固有スキル表!$C$2:$C1000, C76) &gt; 0, "あり", "なし")</f>
        <v>あり</v>
      </c>
      <c r="J76" s="1">
        <v>2400</v>
      </c>
      <c r="K76" s="1">
        <v>1800</v>
      </c>
      <c r="L76" s="1">
        <v>2300</v>
      </c>
      <c r="M76" s="1" t="s">
        <v>102</v>
      </c>
      <c r="N76" s="27" t="s">
        <v>298</v>
      </c>
      <c r="O76" s="1" t="s">
        <v>119</v>
      </c>
      <c r="P76" s="1" t="s">
        <v>164</v>
      </c>
      <c r="Q76" s="1" t="s">
        <v>82</v>
      </c>
      <c r="R76" s="1" t="s">
        <v>83</v>
      </c>
      <c r="S76" s="1" t="s">
        <v>84</v>
      </c>
      <c r="T76" s="1" t="s">
        <v>85</v>
      </c>
      <c r="U76" s="1" t="s">
        <v>96</v>
      </c>
      <c r="V76" s="1" t="s">
        <v>87</v>
      </c>
      <c r="W76" s="1" t="s">
        <v>2489</v>
      </c>
      <c r="X76" s="1" t="s">
        <v>120</v>
      </c>
      <c r="Y76" s="1">
        <v>59</v>
      </c>
      <c r="Z76" s="1">
        <v>64</v>
      </c>
      <c r="AA76" s="1">
        <v>46</v>
      </c>
      <c r="AB76" s="1">
        <v>48</v>
      </c>
      <c r="AC76" s="1">
        <f t="shared" si="0"/>
        <v>217</v>
      </c>
      <c r="AD76" s="1">
        <v>37</v>
      </c>
      <c r="AE76" s="1">
        <v>21</v>
      </c>
      <c r="AF76" s="7"/>
      <c r="AG76" s="7">
        <f t="shared" si="1"/>
        <v>275</v>
      </c>
      <c r="AH76" s="7">
        <v>28</v>
      </c>
      <c r="AI76" s="7">
        <v>2</v>
      </c>
      <c r="AJ76" s="7">
        <v>2</v>
      </c>
      <c r="AK76" s="7">
        <v>1</v>
      </c>
      <c r="AL76" s="7">
        <v>1</v>
      </c>
      <c r="AM76" s="7"/>
      <c r="AN76" s="7"/>
      <c r="AO76" s="7">
        <v>1</v>
      </c>
      <c r="AP76" s="7">
        <v>2</v>
      </c>
      <c r="AQ76" s="7"/>
      <c r="AR76" s="7">
        <v>1</v>
      </c>
      <c r="AS76" s="7"/>
      <c r="AT76" s="7"/>
      <c r="AU76" s="7"/>
      <c r="AV76" s="7">
        <v>1</v>
      </c>
      <c r="AW76" s="7"/>
      <c r="AX76" s="7"/>
      <c r="AY76" s="7"/>
      <c r="AZ76" s="7"/>
      <c r="BA76" s="7"/>
      <c r="BB76" s="7"/>
      <c r="BC76" s="7"/>
      <c r="BD76" s="7">
        <v>1</v>
      </c>
      <c r="BE76" s="7"/>
      <c r="BF76" s="7">
        <v>3</v>
      </c>
      <c r="BG76" s="1" t="s">
        <v>543</v>
      </c>
      <c r="BH76" s="1">
        <v>20</v>
      </c>
      <c r="BI76" s="1"/>
      <c r="BJ76" s="1"/>
      <c r="BK76" s="1"/>
      <c r="BL76" s="1"/>
      <c r="BM76" s="1"/>
      <c r="BN76" s="1"/>
      <c r="BO76" s="1"/>
      <c r="BP76" s="1"/>
      <c r="BQ76" s="1"/>
      <c r="BR76" s="1"/>
      <c r="BS76" s="1"/>
      <c r="BT76" s="1"/>
      <c r="BU76" s="1" t="s">
        <v>544</v>
      </c>
      <c r="BV76" s="1"/>
      <c r="BW76" s="1"/>
      <c r="BX76" s="1"/>
      <c r="BY76" s="1"/>
    </row>
    <row r="77" spans="1:77" ht="15">
      <c r="A77" s="1">
        <v>76</v>
      </c>
      <c r="B77" s="1" t="s">
        <v>545</v>
      </c>
      <c r="C77" s="1" t="s">
        <v>546</v>
      </c>
      <c r="D77" s="1"/>
      <c r="E77" s="1" t="s">
        <v>547</v>
      </c>
      <c r="F77" s="1" t="s">
        <v>548</v>
      </c>
      <c r="G77" s="1" t="s">
        <v>179</v>
      </c>
      <c r="H77" s="4" t="str">
        <f>IF(COUNTIF(口上デイリーリスト!$B$2:$B1000, C77) &gt; 0, "あり", IF(COUNTIF(口上デイリーリスト!$G$2:$G1000, "*"&amp;C77&amp;"*") &gt; 0, "なし(登場)", "なし"))</f>
        <v>あり</v>
      </c>
      <c r="I77" s="5" t="str">
        <f>IF(COUNTIF(固有スキル表!$C$2:$C1000, C77) &gt; 0, "あり", "なし")</f>
        <v>あり</v>
      </c>
      <c r="J77" s="1">
        <v>2700</v>
      </c>
      <c r="K77" s="1">
        <v>1800</v>
      </c>
      <c r="L77" s="1">
        <v>2400</v>
      </c>
      <c r="M77" s="1" t="s">
        <v>162</v>
      </c>
      <c r="N77" s="8" t="s">
        <v>94</v>
      </c>
      <c r="O77" s="1" t="s">
        <v>119</v>
      </c>
      <c r="P77" s="1" t="s">
        <v>284</v>
      </c>
      <c r="Q77" s="1" t="s">
        <v>82</v>
      </c>
      <c r="R77" s="1" t="s">
        <v>113</v>
      </c>
      <c r="S77" s="1" t="s">
        <v>129</v>
      </c>
      <c r="T77" s="1" t="s">
        <v>84</v>
      </c>
      <c r="U77" s="1" t="s">
        <v>96</v>
      </c>
      <c r="V77" s="1" t="s">
        <v>87</v>
      </c>
      <c r="W77" s="1" t="s">
        <v>2489</v>
      </c>
      <c r="X77" s="1" t="s">
        <v>120</v>
      </c>
      <c r="Y77" s="1">
        <v>73</v>
      </c>
      <c r="Z77" s="1">
        <v>75</v>
      </c>
      <c r="AA77" s="1">
        <v>66</v>
      </c>
      <c r="AB77" s="1">
        <v>62</v>
      </c>
      <c r="AC77" s="1">
        <f t="shared" si="0"/>
        <v>276</v>
      </c>
      <c r="AD77" s="1">
        <v>20</v>
      </c>
      <c r="AE77" s="1">
        <v>40</v>
      </c>
      <c r="AF77" s="7"/>
      <c r="AG77" s="7">
        <f t="shared" si="1"/>
        <v>336</v>
      </c>
      <c r="AH77" s="7">
        <v>17</v>
      </c>
      <c r="AI77" s="7">
        <v>2</v>
      </c>
      <c r="AJ77" s="7">
        <v>1</v>
      </c>
      <c r="AK77" s="7"/>
      <c r="AL77" s="7">
        <v>2</v>
      </c>
      <c r="AM77" s="7">
        <v>1</v>
      </c>
      <c r="AN77" s="7"/>
      <c r="AO77" s="7">
        <v>2</v>
      </c>
      <c r="AP77" s="7"/>
      <c r="AQ77" s="7">
        <v>1</v>
      </c>
      <c r="AR77" s="7"/>
      <c r="AS77" s="7"/>
      <c r="AT77" s="7"/>
      <c r="AU77" s="7"/>
      <c r="AV77" s="7">
        <v>2</v>
      </c>
      <c r="AW77" s="7">
        <v>1</v>
      </c>
      <c r="AX77" s="7"/>
      <c r="AY77" s="7"/>
      <c r="AZ77" s="7"/>
      <c r="BA77" s="7"/>
      <c r="BB77" s="7"/>
      <c r="BC77" s="7">
        <v>3</v>
      </c>
      <c r="BD77" s="7"/>
      <c r="BE77" s="7"/>
      <c r="BF77" s="7">
        <v>4</v>
      </c>
      <c r="BG77" s="1" t="s">
        <v>549</v>
      </c>
      <c r="BH77" s="1"/>
      <c r="BI77" s="1"/>
      <c r="BJ77" s="1"/>
      <c r="BK77" s="1"/>
      <c r="BL77" s="1"/>
      <c r="BM77" s="1"/>
      <c r="BN77" s="1"/>
      <c r="BO77" s="1"/>
      <c r="BP77" s="1"/>
      <c r="BQ77" s="1"/>
      <c r="BR77" s="1"/>
      <c r="BS77" s="1"/>
      <c r="BT77" s="1"/>
      <c r="BU77" s="1" t="s">
        <v>550</v>
      </c>
      <c r="BV77" s="1"/>
      <c r="BW77" s="1"/>
      <c r="BX77" s="1"/>
      <c r="BY77" s="1"/>
    </row>
    <row r="78" spans="1:77" ht="15">
      <c r="A78" s="1">
        <v>77</v>
      </c>
      <c r="B78" s="1" t="s">
        <v>551</v>
      </c>
      <c r="C78" s="1" t="s">
        <v>552</v>
      </c>
      <c r="D78" s="1"/>
      <c r="E78" s="1" t="s">
        <v>553</v>
      </c>
      <c r="F78" s="1" t="s">
        <v>554</v>
      </c>
      <c r="G78" s="1" t="s">
        <v>144</v>
      </c>
      <c r="H78" s="4" t="str">
        <f>IF(COUNTIF(口上デイリーリスト!$B$2:$B1000, C78) &gt; 0, "あり", IF(COUNTIF(口上デイリーリスト!$G$2:$G1000, "*"&amp;C78&amp;"*") &gt; 0, "なし(登場)", "なし"))</f>
        <v>あり</v>
      </c>
      <c r="I78" s="5" t="str">
        <f>IF(COUNTIF(固有スキル表!$C$2:$C1000, C78) &gt; 0, "あり", "なし")</f>
        <v>あり</v>
      </c>
      <c r="J78" s="1">
        <v>2800</v>
      </c>
      <c r="K78" s="1">
        <v>1800</v>
      </c>
      <c r="L78" s="1">
        <v>2800</v>
      </c>
      <c r="M78" s="1" t="s">
        <v>162</v>
      </c>
      <c r="N78" s="49" t="s">
        <v>555</v>
      </c>
      <c r="O78" s="1" t="s">
        <v>80</v>
      </c>
      <c r="P78" s="1" t="s">
        <v>284</v>
      </c>
      <c r="Q78" s="1" t="s">
        <v>139</v>
      </c>
      <c r="R78" s="1" t="s">
        <v>83</v>
      </c>
      <c r="S78" s="1" t="s">
        <v>129</v>
      </c>
      <c r="T78" s="1" t="s">
        <v>130</v>
      </c>
      <c r="U78" s="1" t="s">
        <v>140</v>
      </c>
      <c r="V78" s="1" t="s">
        <v>132</v>
      </c>
      <c r="W78" s="1" t="s">
        <v>2489</v>
      </c>
      <c r="X78" s="1" t="s">
        <v>120</v>
      </c>
      <c r="Y78" s="1">
        <v>84</v>
      </c>
      <c r="Z78" s="1">
        <v>80</v>
      </c>
      <c r="AA78" s="1">
        <v>63</v>
      </c>
      <c r="AB78" s="1">
        <v>77</v>
      </c>
      <c r="AC78" s="1">
        <f t="shared" si="0"/>
        <v>304</v>
      </c>
      <c r="AD78" s="1">
        <v>15</v>
      </c>
      <c r="AE78" s="1">
        <v>27</v>
      </c>
      <c r="AF78" s="7">
        <v>15</v>
      </c>
      <c r="AG78" s="7">
        <f t="shared" si="1"/>
        <v>361</v>
      </c>
      <c r="AH78" s="7">
        <v>5</v>
      </c>
      <c r="AI78" s="7">
        <v>3</v>
      </c>
      <c r="AJ78" s="7"/>
      <c r="AK78" s="7">
        <v>2</v>
      </c>
      <c r="AL78" s="7"/>
      <c r="AM78" s="7">
        <v>1</v>
      </c>
      <c r="AN78" s="7"/>
      <c r="AO78" s="7">
        <v>2</v>
      </c>
      <c r="AP78" s="7"/>
      <c r="AQ78" s="7">
        <v>1</v>
      </c>
      <c r="AR78" s="7"/>
      <c r="AS78" s="7">
        <v>1</v>
      </c>
      <c r="AT78" s="7"/>
      <c r="AU78" s="7"/>
      <c r="AV78" s="7">
        <v>1</v>
      </c>
      <c r="AW78" s="7"/>
      <c r="AX78" s="7"/>
      <c r="AY78" s="7"/>
      <c r="AZ78" s="7"/>
      <c r="BA78" s="7"/>
      <c r="BB78" s="7"/>
      <c r="BC78" s="7">
        <v>2</v>
      </c>
      <c r="BD78" s="7"/>
      <c r="BE78" s="7"/>
      <c r="BF78" s="7">
        <v>3</v>
      </c>
      <c r="BG78" s="1" t="s">
        <v>556</v>
      </c>
      <c r="BH78" s="1">
        <v>10</v>
      </c>
      <c r="BI78" s="1"/>
      <c r="BJ78" s="1"/>
      <c r="BK78" s="1"/>
      <c r="BL78" s="1">
        <v>20</v>
      </c>
      <c r="BM78" s="1"/>
      <c r="BN78" s="1"/>
      <c r="BO78" s="1">
        <v>3</v>
      </c>
      <c r="BP78" s="1"/>
      <c r="BQ78" s="1"/>
      <c r="BR78" s="1"/>
      <c r="BS78" s="1"/>
      <c r="BT78" s="1"/>
      <c r="BU78" s="1" t="s">
        <v>557</v>
      </c>
      <c r="BV78" s="9"/>
      <c r="BW78" s="9"/>
      <c r="BX78" s="9"/>
      <c r="BY78" s="34"/>
    </row>
    <row r="79" spans="1:77" ht="15">
      <c r="A79" s="1">
        <v>78</v>
      </c>
      <c r="B79" s="1" t="s">
        <v>558</v>
      </c>
      <c r="C79" s="1" t="s">
        <v>559</v>
      </c>
      <c r="D79" s="1"/>
      <c r="E79" s="1" t="s">
        <v>560</v>
      </c>
      <c r="F79" s="1" t="s">
        <v>561</v>
      </c>
      <c r="G79" s="1" t="s">
        <v>101</v>
      </c>
      <c r="H79" s="4" t="str">
        <f>IF(COUNTIF(口上デイリーリスト!$B$2:$B1000, C79) &gt; 0, "あり", IF(COUNTIF(口上デイリーリスト!$G$2:$G1000, "*"&amp;C79&amp;"*") &gt; 0, "なし(登場)", "なし"))</f>
        <v>あり</v>
      </c>
      <c r="I79" s="5" t="str">
        <f>IF(COUNTIF(固有スキル表!$C$2:$C1000, C79) &gt; 0, "あり", "なし")</f>
        <v>あり</v>
      </c>
      <c r="J79" s="1">
        <v>2500</v>
      </c>
      <c r="K79" s="1">
        <v>1500</v>
      </c>
      <c r="L79" s="1">
        <v>2500</v>
      </c>
      <c r="M79" s="1" t="s">
        <v>185</v>
      </c>
      <c r="N79" s="50" t="s">
        <v>562</v>
      </c>
      <c r="O79" s="1" t="s">
        <v>119</v>
      </c>
      <c r="P79" s="1" t="s">
        <v>244</v>
      </c>
      <c r="Q79" s="1" t="s">
        <v>139</v>
      </c>
      <c r="R79" s="1" t="s">
        <v>139</v>
      </c>
      <c r="S79" s="1" t="s">
        <v>114</v>
      </c>
      <c r="T79" s="1" t="s">
        <v>204</v>
      </c>
      <c r="U79" s="1" t="s">
        <v>96</v>
      </c>
      <c r="V79" s="1" t="s">
        <v>87</v>
      </c>
      <c r="W79" s="1" t="s">
        <v>2489</v>
      </c>
      <c r="X79" s="1" t="s">
        <v>120</v>
      </c>
      <c r="Y79" s="1">
        <v>81</v>
      </c>
      <c r="Z79" s="1">
        <v>68</v>
      </c>
      <c r="AA79" s="1">
        <v>78</v>
      </c>
      <c r="AB79" s="1">
        <v>58</v>
      </c>
      <c r="AC79" s="1">
        <f t="shared" si="0"/>
        <v>285</v>
      </c>
      <c r="AD79" s="1">
        <v>31</v>
      </c>
      <c r="AE79" s="1">
        <v>20</v>
      </c>
      <c r="AF79" s="7">
        <v>21</v>
      </c>
      <c r="AG79" s="7">
        <f t="shared" si="1"/>
        <v>357</v>
      </c>
      <c r="AH79" s="7">
        <v>93</v>
      </c>
      <c r="AI79" s="7">
        <v>3</v>
      </c>
      <c r="AJ79" s="7">
        <v>1</v>
      </c>
      <c r="AK79" s="7"/>
      <c r="AL79" s="7">
        <v>2</v>
      </c>
      <c r="AM79" s="7">
        <v>1</v>
      </c>
      <c r="AN79" s="7"/>
      <c r="AO79" s="7">
        <v>2</v>
      </c>
      <c r="AP79" s="7">
        <v>2</v>
      </c>
      <c r="AQ79" s="7"/>
      <c r="AR79" s="7"/>
      <c r="AS79" s="7">
        <v>2</v>
      </c>
      <c r="AT79" s="7"/>
      <c r="AU79" s="7"/>
      <c r="AV79" s="7"/>
      <c r="AW79" s="7"/>
      <c r="AX79" s="7"/>
      <c r="AY79" s="7"/>
      <c r="AZ79" s="7"/>
      <c r="BA79" s="7"/>
      <c r="BB79" s="7"/>
      <c r="BC79" s="7"/>
      <c r="BD79" s="7">
        <v>4</v>
      </c>
      <c r="BE79" s="7"/>
      <c r="BF79" s="7">
        <v>2</v>
      </c>
      <c r="BG79" s="1" t="s">
        <v>2519</v>
      </c>
      <c r="BH79" s="1"/>
      <c r="BI79" s="1"/>
      <c r="BJ79" s="1"/>
      <c r="BK79" s="1"/>
      <c r="BL79" s="1"/>
      <c r="BM79" s="1"/>
      <c r="BN79" s="1">
        <v>2</v>
      </c>
      <c r="BO79" s="1"/>
      <c r="BP79" s="1"/>
      <c r="BQ79" s="1"/>
      <c r="BR79" s="1"/>
      <c r="BS79" s="1"/>
      <c r="BT79" s="1"/>
      <c r="BU79" s="1" t="s">
        <v>563</v>
      </c>
      <c r="BV79" s="1"/>
      <c r="BW79" s="1"/>
      <c r="BX79" s="1"/>
      <c r="BY79" s="1"/>
    </row>
    <row r="80" spans="1:77" ht="15">
      <c r="A80" s="1">
        <v>79</v>
      </c>
      <c r="B80" s="1" t="s">
        <v>564</v>
      </c>
      <c r="C80" s="1" t="s">
        <v>565</v>
      </c>
      <c r="D80" s="1"/>
      <c r="E80" s="1" t="s">
        <v>566</v>
      </c>
      <c r="F80" s="1" t="s">
        <v>567</v>
      </c>
      <c r="G80" s="1" t="s">
        <v>297</v>
      </c>
      <c r="H80" s="4" t="str">
        <f>IF(COUNTIF(口上デイリーリスト!$B$2:$B1000, C80) &gt; 0, "あり", IF(COUNTIF(口上デイリーリスト!$G$2:$G1000, "*"&amp;C80&amp;"*") &gt; 0, "なし(登場)", "なし"))</f>
        <v>あり</v>
      </c>
      <c r="I80" s="5" t="str">
        <f>IF(COUNTIF(固有スキル表!$C$2:$C1000, C80) &gt; 0, "あり", "なし")</f>
        <v>あり</v>
      </c>
      <c r="J80" s="1">
        <v>2300</v>
      </c>
      <c r="K80" s="1">
        <v>1300</v>
      </c>
      <c r="L80" s="1">
        <v>2100</v>
      </c>
      <c r="M80" s="1" t="s">
        <v>189</v>
      </c>
      <c r="N80" s="51" t="s">
        <v>568</v>
      </c>
      <c r="O80" s="1" t="s">
        <v>103</v>
      </c>
      <c r="P80" s="1" t="s">
        <v>95</v>
      </c>
      <c r="Q80" s="1" t="s">
        <v>83</v>
      </c>
      <c r="R80" s="1" t="s">
        <v>83</v>
      </c>
      <c r="S80" s="1" t="s">
        <v>84</v>
      </c>
      <c r="T80" s="1" t="s">
        <v>85</v>
      </c>
      <c r="U80" s="1" t="s">
        <v>96</v>
      </c>
      <c r="V80" s="1" t="s">
        <v>87</v>
      </c>
      <c r="W80" s="1" t="s">
        <v>2489</v>
      </c>
      <c r="X80" s="1" t="s">
        <v>120</v>
      </c>
      <c r="Y80" s="1">
        <v>59</v>
      </c>
      <c r="Z80" s="1">
        <v>54</v>
      </c>
      <c r="AA80" s="1">
        <v>60</v>
      </c>
      <c r="AB80" s="1">
        <v>60</v>
      </c>
      <c r="AC80" s="1">
        <f t="shared" si="0"/>
        <v>233</v>
      </c>
      <c r="AD80" s="1">
        <v>31</v>
      </c>
      <c r="AE80" s="1">
        <v>5</v>
      </c>
      <c r="AF80" s="7"/>
      <c r="AG80" s="7">
        <f t="shared" si="1"/>
        <v>269</v>
      </c>
      <c r="AH80" s="7">
        <v>44</v>
      </c>
      <c r="AI80" s="7">
        <v>2</v>
      </c>
      <c r="AJ80" s="7">
        <v>1</v>
      </c>
      <c r="AK80" s="7"/>
      <c r="AL80" s="7"/>
      <c r="AM80" s="7">
        <v>2</v>
      </c>
      <c r="AN80" s="7"/>
      <c r="AO80" s="7">
        <v>2</v>
      </c>
      <c r="AP80" s="7"/>
      <c r="AQ80" s="7">
        <v>1</v>
      </c>
      <c r="AR80" s="7"/>
      <c r="AS80" s="7"/>
      <c r="AT80" s="7"/>
      <c r="AU80" s="7"/>
      <c r="AV80" s="7">
        <v>4</v>
      </c>
      <c r="AW80" s="7"/>
      <c r="AX80" s="7"/>
      <c r="AY80" s="7"/>
      <c r="AZ80" s="7"/>
      <c r="BA80" s="7"/>
      <c r="BB80" s="7"/>
      <c r="BC80" s="7"/>
      <c r="BD80" s="7"/>
      <c r="BE80" s="7"/>
      <c r="BF80" s="7">
        <v>2</v>
      </c>
      <c r="BG80" s="1" t="s">
        <v>569</v>
      </c>
      <c r="BH80" s="1">
        <v>5</v>
      </c>
      <c r="BI80" s="1"/>
      <c r="BJ80" s="1"/>
      <c r="BK80" s="1"/>
      <c r="BL80" s="1"/>
      <c r="BM80" s="1"/>
      <c r="BN80" s="1"/>
      <c r="BO80" s="1"/>
      <c r="BP80" s="1"/>
      <c r="BQ80" s="1"/>
      <c r="BR80" s="1"/>
      <c r="BS80" s="1"/>
      <c r="BT80" s="1"/>
      <c r="BU80" s="9" t="s">
        <v>570</v>
      </c>
      <c r="BV80" s="1"/>
      <c r="BW80" s="1"/>
      <c r="BX80" s="1"/>
      <c r="BY80" s="1"/>
    </row>
    <row r="81" spans="1:77" ht="15">
      <c r="A81" s="1">
        <v>80</v>
      </c>
      <c r="B81" s="1" t="s">
        <v>571</v>
      </c>
      <c r="C81" s="1" t="s">
        <v>572</v>
      </c>
      <c r="D81" s="1"/>
      <c r="E81" s="1" t="s">
        <v>573</v>
      </c>
      <c r="F81" s="1" t="s">
        <v>574</v>
      </c>
      <c r="G81" s="1" t="s">
        <v>575</v>
      </c>
      <c r="H81" s="4" t="str">
        <f>IF(COUNTIF(口上デイリーリスト!$B$2:$B1000, C81) &gt; 0, "あり", IF(COUNTIF(口上デイリーリスト!$G$2:$G1000, "*"&amp;C81&amp;"*") &gt; 0, "なし(登場)", "なし"))</f>
        <v>あり</v>
      </c>
      <c r="I81" s="5" t="str">
        <f>IF(COUNTIF(固有スキル表!$C$2:$C1000, C81) &gt; 0, "あり", "なし")</f>
        <v>あり</v>
      </c>
      <c r="J81" s="1">
        <v>2800</v>
      </c>
      <c r="K81" s="1">
        <v>1500</v>
      </c>
      <c r="L81" s="1">
        <v>2500</v>
      </c>
      <c r="M81" s="1" t="s">
        <v>162</v>
      </c>
      <c r="N81" s="52" t="s">
        <v>576</v>
      </c>
      <c r="O81" s="1" t="s">
        <v>103</v>
      </c>
      <c r="P81" s="1" t="s">
        <v>284</v>
      </c>
      <c r="Q81" s="1" t="s">
        <v>82</v>
      </c>
      <c r="R81" s="1" t="s">
        <v>82</v>
      </c>
      <c r="S81" s="1" t="s">
        <v>84</v>
      </c>
      <c r="T81" s="1" t="s">
        <v>149</v>
      </c>
      <c r="U81" s="1" t="s">
        <v>140</v>
      </c>
      <c r="V81" s="1" t="s">
        <v>132</v>
      </c>
      <c r="W81" s="1" t="s">
        <v>2489</v>
      </c>
      <c r="X81" s="1" t="s">
        <v>120</v>
      </c>
      <c r="Y81" s="1">
        <v>80</v>
      </c>
      <c r="Z81" s="1">
        <v>79</v>
      </c>
      <c r="AA81" s="1">
        <v>53</v>
      </c>
      <c r="AB81" s="1">
        <v>71</v>
      </c>
      <c r="AC81" s="1">
        <f t="shared" si="0"/>
        <v>283</v>
      </c>
      <c r="AD81" s="1">
        <v>21</v>
      </c>
      <c r="AE81" s="1">
        <v>21</v>
      </c>
      <c r="AF81" s="7"/>
      <c r="AG81" s="7">
        <f t="shared" si="1"/>
        <v>325</v>
      </c>
      <c r="AH81" s="7">
        <v>18</v>
      </c>
      <c r="AI81" s="7">
        <v>2</v>
      </c>
      <c r="AJ81" s="7">
        <v>3</v>
      </c>
      <c r="AK81" s="7">
        <v>2</v>
      </c>
      <c r="AL81" s="7">
        <v>2</v>
      </c>
      <c r="AM81" s="7">
        <v>3</v>
      </c>
      <c r="AN81" s="7">
        <v>3</v>
      </c>
      <c r="AO81" s="7">
        <v>4</v>
      </c>
      <c r="AP81" s="7">
        <v>2</v>
      </c>
      <c r="AQ81" s="7">
        <v>3</v>
      </c>
      <c r="AR81" s="7">
        <v>2</v>
      </c>
      <c r="AS81" s="7">
        <v>3</v>
      </c>
      <c r="AT81" s="7"/>
      <c r="AU81" s="7">
        <v>1</v>
      </c>
      <c r="AV81" s="7">
        <v>2</v>
      </c>
      <c r="AW81" s="7"/>
      <c r="AX81" s="7"/>
      <c r="AY81" s="7"/>
      <c r="AZ81" s="7"/>
      <c r="BA81" s="7"/>
      <c r="BB81" s="7"/>
      <c r="BC81" s="7">
        <v>3</v>
      </c>
      <c r="BD81" s="7">
        <v>3</v>
      </c>
      <c r="BE81" s="7"/>
      <c r="BF81" s="7">
        <v>2</v>
      </c>
      <c r="BG81" s="1" t="s">
        <v>577</v>
      </c>
      <c r="BH81" s="1">
        <v>10</v>
      </c>
      <c r="BI81" s="1"/>
      <c r="BJ81" s="1"/>
      <c r="BK81" s="1"/>
      <c r="BL81" s="1"/>
      <c r="BM81" s="1"/>
      <c r="BN81" s="1"/>
      <c r="BO81" s="1">
        <v>2</v>
      </c>
      <c r="BP81" s="1"/>
      <c r="BQ81" s="1"/>
      <c r="BR81" s="1"/>
      <c r="BS81" s="1"/>
      <c r="BT81" s="1"/>
      <c r="BU81" s="1" t="s">
        <v>578</v>
      </c>
      <c r="BV81" s="1"/>
      <c r="BW81" s="1"/>
      <c r="BX81" s="1"/>
      <c r="BY81" s="1"/>
    </row>
    <row r="82" spans="1:77" ht="15">
      <c r="A82" s="1">
        <v>81</v>
      </c>
      <c r="B82" s="1" t="s">
        <v>579</v>
      </c>
      <c r="C82" s="1" t="s">
        <v>580</v>
      </c>
      <c r="D82" s="1"/>
      <c r="E82" s="1" t="s">
        <v>581</v>
      </c>
      <c r="F82" s="1" t="s">
        <v>582</v>
      </c>
      <c r="G82" s="1" t="s">
        <v>101</v>
      </c>
      <c r="H82" s="4" t="str">
        <f>IF(COUNTIF(口上デイリーリスト!$B$2:$B1000, C82) &gt; 0, "あり", IF(COUNTIF(口上デイリーリスト!$G$2:$G1000, "*"&amp;C82&amp;"*") &gt; 0, "なし(登場)", "なし"))</f>
        <v>あり</v>
      </c>
      <c r="I82" s="5" t="str">
        <f>IF(COUNTIF(固有スキル表!$C$2:$C1000, C82) &gt; 0, "あり", "なし")</f>
        <v>あり</v>
      </c>
      <c r="J82" s="1">
        <v>2300</v>
      </c>
      <c r="K82" s="1">
        <v>1400</v>
      </c>
      <c r="L82" s="1">
        <v>2100</v>
      </c>
      <c r="M82" s="1" t="s">
        <v>196</v>
      </c>
      <c r="N82" s="53" t="s">
        <v>583</v>
      </c>
      <c r="O82" s="1" t="s">
        <v>119</v>
      </c>
      <c r="P82" s="1" t="s">
        <v>250</v>
      </c>
      <c r="Q82" s="1" t="s">
        <v>113</v>
      </c>
      <c r="R82" s="1" t="s">
        <v>113</v>
      </c>
      <c r="S82" s="1" t="s">
        <v>114</v>
      </c>
      <c r="T82" s="1" t="s">
        <v>84</v>
      </c>
      <c r="U82" s="1" t="s">
        <v>96</v>
      </c>
      <c r="V82" s="1" t="s">
        <v>132</v>
      </c>
      <c r="W82" s="1" t="s">
        <v>2489</v>
      </c>
      <c r="X82" s="1" t="s">
        <v>120</v>
      </c>
      <c r="Y82" s="1">
        <v>23</v>
      </c>
      <c r="Z82" s="1">
        <v>19</v>
      </c>
      <c r="AA82" s="1">
        <v>26</v>
      </c>
      <c r="AB82" s="1">
        <v>21</v>
      </c>
      <c r="AC82" s="1">
        <f t="shared" si="0"/>
        <v>89</v>
      </c>
      <c r="AD82" s="1">
        <v>75</v>
      </c>
      <c r="AE82" s="1">
        <v>12</v>
      </c>
      <c r="AF82" s="7"/>
      <c r="AG82" s="7">
        <f t="shared" si="1"/>
        <v>176</v>
      </c>
      <c r="AH82" s="7">
        <v>36</v>
      </c>
      <c r="AI82" s="7">
        <v>1</v>
      </c>
      <c r="AJ82" s="7"/>
      <c r="AK82" s="7"/>
      <c r="AL82" s="7"/>
      <c r="AM82" s="7">
        <v>1</v>
      </c>
      <c r="AN82" s="7"/>
      <c r="AO82" s="7"/>
      <c r="AP82" s="7"/>
      <c r="AQ82" s="7">
        <v>3</v>
      </c>
      <c r="AR82" s="7"/>
      <c r="AS82" s="7"/>
      <c r="AT82" s="7"/>
      <c r="AU82" s="7"/>
      <c r="AV82" s="7"/>
      <c r="AW82" s="7"/>
      <c r="AX82" s="7"/>
      <c r="AY82" s="7"/>
      <c r="AZ82" s="7"/>
      <c r="BA82" s="7"/>
      <c r="BB82" s="7"/>
      <c r="BC82" s="7"/>
      <c r="BD82" s="7"/>
      <c r="BE82" s="7"/>
      <c r="BF82" s="7">
        <v>1</v>
      </c>
      <c r="BG82" s="1" t="s">
        <v>584</v>
      </c>
      <c r="BH82" s="1"/>
      <c r="BI82" s="1"/>
      <c r="BJ82" s="1"/>
      <c r="BK82" s="1"/>
      <c r="BL82" s="1"/>
      <c r="BM82" s="1"/>
      <c r="BN82" s="1"/>
      <c r="BO82" s="1"/>
      <c r="BP82" s="1"/>
      <c r="BQ82" s="1"/>
      <c r="BR82" s="1"/>
      <c r="BS82" s="1"/>
      <c r="BT82" s="1"/>
      <c r="BU82" s="9" t="s">
        <v>585</v>
      </c>
      <c r="BV82" s="1"/>
      <c r="BW82" s="1"/>
      <c r="BX82" s="1"/>
      <c r="BY82" s="1"/>
    </row>
    <row r="83" spans="1:77" ht="15">
      <c r="A83" s="1">
        <v>82</v>
      </c>
      <c r="B83" s="1" t="s">
        <v>586</v>
      </c>
      <c r="C83" s="1" t="s">
        <v>587</v>
      </c>
      <c r="D83" s="1"/>
      <c r="E83" s="1" t="s">
        <v>588</v>
      </c>
      <c r="F83" s="1" t="s">
        <v>589</v>
      </c>
      <c r="G83" s="1" t="s">
        <v>590</v>
      </c>
      <c r="H83" s="4" t="str">
        <f>IF(COUNTIF(口上デイリーリスト!$B$2:$B1000, C83) &gt; 0, "あり", IF(COUNTIF(口上デイリーリスト!$G$2:$G1000, "*"&amp;C83&amp;"*") &gt; 0, "なし(登場)", "なし"))</f>
        <v>あり</v>
      </c>
      <c r="I83" s="5" t="str">
        <f>IF(COUNTIF(固有スキル表!$C$2:$C1000, C83) &gt; 0, "あり", "なし")</f>
        <v>あり</v>
      </c>
      <c r="J83" s="1">
        <v>3000</v>
      </c>
      <c r="K83" s="1">
        <v>2000</v>
      </c>
      <c r="L83" s="1">
        <v>4000</v>
      </c>
      <c r="M83" s="1" t="s">
        <v>169</v>
      </c>
      <c r="N83" s="54" t="s">
        <v>591</v>
      </c>
      <c r="O83" s="1" t="s">
        <v>119</v>
      </c>
      <c r="P83" s="1" t="s">
        <v>104</v>
      </c>
      <c r="Q83" s="1" t="s">
        <v>139</v>
      </c>
      <c r="R83" s="1" t="s">
        <v>139</v>
      </c>
      <c r="S83" s="1" t="s">
        <v>84</v>
      </c>
      <c r="T83" s="1" t="s">
        <v>84</v>
      </c>
      <c r="U83" s="1" t="s">
        <v>86</v>
      </c>
      <c r="V83" s="1" t="s">
        <v>87</v>
      </c>
      <c r="W83" s="1" t="s">
        <v>2489</v>
      </c>
      <c r="X83" s="1" t="s">
        <v>120</v>
      </c>
      <c r="Y83" s="1">
        <v>58</v>
      </c>
      <c r="Z83" s="1">
        <v>88</v>
      </c>
      <c r="AA83" s="1">
        <v>1</v>
      </c>
      <c r="AB83" s="1">
        <v>2</v>
      </c>
      <c r="AC83" s="1">
        <f t="shared" si="0"/>
        <v>149</v>
      </c>
      <c r="AD83" s="1">
        <v>8</v>
      </c>
      <c r="AE83" s="1">
        <v>3</v>
      </c>
      <c r="AF83" s="7"/>
      <c r="AG83" s="7">
        <f t="shared" si="1"/>
        <v>160</v>
      </c>
      <c r="AH83" s="7">
        <v>5</v>
      </c>
      <c r="AI83" s="7">
        <v>1</v>
      </c>
      <c r="AJ83" s="7"/>
      <c r="AK83" s="7"/>
      <c r="AL83" s="7"/>
      <c r="AM83" s="7"/>
      <c r="AN83" s="7"/>
      <c r="AO83" s="7">
        <v>2</v>
      </c>
      <c r="AP83" s="7"/>
      <c r="AQ83" s="7"/>
      <c r="AR83" s="7"/>
      <c r="AS83" s="7"/>
      <c r="AT83" s="7"/>
      <c r="AU83" s="7"/>
      <c r="AV83" s="7"/>
      <c r="AW83" s="7"/>
      <c r="AX83" s="7"/>
      <c r="AY83" s="7"/>
      <c r="AZ83" s="7"/>
      <c r="BA83" s="7"/>
      <c r="BB83" s="7"/>
      <c r="BC83" s="7"/>
      <c r="BD83" s="7"/>
      <c r="BE83" s="7"/>
      <c r="BF83" s="7">
        <v>10</v>
      </c>
      <c r="BG83" s="1" t="s">
        <v>593</v>
      </c>
      <c r="BH83" s="1"/>
      <c r="BI83" s="1">
        <v>5</v>
      </c>
      <c r="BJ83" s="1"/>
      <c r="BK83" s="1"/>
      <c r="BL83" s="1"/>
      <c r="BM83" s="1"/>
      <c r="BN83" s="1"/>
      <c r="BO83" s="1">
        <v>2</v>
      </c>
      <c r="BP83" s="1">
        <v>3</v>
      </c>
      <c r="BQ83" s="1"/>
      <c r="BR83" s="1"/>
      <c r="BS83" s="1"/>
      <c r="BT83" s="1"/>
      <c r="BU83" s="1" t="s">
        <v>594</v>
      </c>
      <c r="BV83" s="1"/>
      <c r="BW83" s="1"/>
      <c r="BX83" s="1"/>
      <c r="BY83" s="1"/>
    </row>
    <row r="84" spans="1:77" ht="15">
      <c r="A84" s="1">
        <v>83</v>
      </c>
      <c r="B84" s="1" t="s">
        <v>595</v>
      </c>
      <c r="C84" s="1" t="s">
        <v>596</v>
      </c>
      <c r="D84" s="1"/>
      <c r="E84" s="1" t="s">
        <v>597</v>
      </c>
      <c r="F84" s="1" t="s">
        <v>598</v>
      </c>
      <c r="G84" s="1" t="s">
        <v>575</v>
      </c>
      <c r="H84" s="4" t="str">
        <f>IF(COUNTIF(口上デイリーリスト!$B$2:$B1000, C84) &gt; 0, "あり", IF(COUNTIF(口上デイリーリスト!$G$2:$G1000, "*"&amp;C84&amp;"*") &gt; 0, "なし(登場)", "なし"))</f>
        <v>あり</v>
      </c>
      <c r="I84" s="5" t="str">
        <f>IF(COUNTIF(固有スキル表!$C$2:$C1000, C84) &gt; 0, "あり", "なし")</f>
        <v>あり</v>
      </c>
      <c r="J84" s="1">
        <v>2200</v>
      </c>
      <c r="K84" s="1">
        <v>2000</v>
      </c>
      <c r="L84" s="1">
        <v>2400</v>
      </c>
      <c r="M84" s="1" t="s">
        <v>111</v>
      </c>
      <c r="N84" s="55" t="s">
        <v>599</v>
      </c>
      <c r="O84" s="1" t="s">
        <v>103</v>
      </c>
      <c r="P84" s="1" t="s">
        <v>81</v>
      </c>
      <c r="Q84" s="1" t="s">
        <v>139</v>
      </c>
      <c r="R84" s="1" t="s">
        <v>139</v>
      </c>
      <c r="S84" s="1" t="s">
        <v>84</v>
      </c>
      <c r="T84" s="1" t="s">
        <v>130</v>
      </c>
      <c r="U84" s="1" t="s">
        <v>140</v>
      </c>
      <c r="V84" s="1" t="s">
        <v>132</v>
      </c>
      <c r="W84" s="1" t="s">
        <v>2489</v>
      </c>
      <c r="X84" s="1" t="s">
        <v>120</v>
      </c>
      <c r="Y84" s="1">
        <v>56</v>
      </c>
      <c r="Z84" s="1">
        <v>60</v>
      </c>
      <c r="AA84" s="1">
        <v>70</v>
      </c>
      <c r="AB84" s="1">
        <v>77</v>
      </c>
      <c r="AC84" s="1">
        <f t="shared" si="0"/>
        <v>263</v>
      </c>
      <c r="AD84" s="1">
        <v>45</v>
      </c>
      <c r="AE84" s="1">
        <v>45</v>
      </c>
      <c r="AF84" s="7">
        <v>18</v>
      </c>
      <c r="AG84" s="7">
        <f t="shared" si="1"/>
        <v>371</v>
      </c>
      <c r="AH84" s="7">
        <v>76</v>
      </c>
      <c r="AI84" s="7">
        <v>4</v>
      </c>
      <c r="AJ84" s="7">
        <v>1</v>
      </c>
      <c r="AK84" s="7">
        <v>3</v>
      </c>
      <c r="AL84" s="7"/>
      <c r="AM84" s="7">
        <v>2</v>
      </c>
      <c r="AN84" s="7">
        <v>2</v>
      </c>
      <c r="AO84" s="7">
        <v>3</v>
      </c>
      <c r="AP84" s="7">
        <v>3</v>
      </c>
      <c r="AQ84" s="7">
        <v>1</v>
      </c>
      <c r="AR84" s="7">
        <v>2</v>
      </c>
      <c r="AS84" s="7">
        <v>2</v>
      </c>
      <c r="AT84" s="7"/>
      <c r="AU84" s="7">
        <v>2</v>
      </c>
      <c r="AV84" s="7"/>
      <c r="AW84" s="7">
        <v>2</v>
      </c>
      <c r="AX84" s="7"/>
      <c r="AY84" s="7"/>
      <c r="AZ84" s="7"/>
      <c r="BA84" s="7"/>
      <c r="BB84" s="7"/>
      <c r="BC84" s="7">
        <v>3</v>
      </c>
      <c r="BD84" s="7">
        <v>4</v>
      </c>
      <c r="BE84" s="7"/>
      <c r="BF84" s="7">
        <v>4</v>
      </c>
      <c r="BG84" s="1" t="s">
        <v>600</v>
      </c>
      <c r="BH84" s="1"/>
      <c r="BI84" s="1"/>
      <c r="BJ84" s="1"/>
      <c r="BK84" s="1"/>
      <c r="BL84" s="1"/>
      <c r="BM84" s="1"/>
      <c r="BN84" s="1"/>
      <c r="BO84" s="1"/>
      <c r="BP84" s="1">
        <v>6</v>
      </c>
      <c r="BQ84" s="1">
        <v>3</v>
      </c>
      <c r="BR84" s="1"/>
      <c r="BS84" s="1"/>
      <c r="BT84" s="1"/>
      <c r="BU84" s="1" t="s">
        <v>601</v>
      </c>
      <c r="BV84" s="1"/>
      <c r="BW84" s="1"/>
      <c r="BX84" s="1"/>
      <c r="BY84" s="1"/>
    </row>
    <row r="85" spans="1:77" ht="15">
      <c r="A85" s="1">
        <v>84</v>
      </c>
      <c r="B85" s="1" t="s">
        <v>602</v>
      </c>
      <c r="C85" s="1" t="s">
        <v>603</v>
      </c>
      <c r="D85" s="1"/>
      <c r="E85" s="1" t="s">
        <v>604</v>
      </c>
      <c r="F85" s="1" t="s">
        <v>605</v>
      </c>
      <c r="G85" s="1" t="s">
        <v>575</v>
      </c>
      <c r="H85" s="4" t="str">
        <f>IF(COUNTIF(口上デイリーリスト!$B$2:$B1000, C85) &gt; 0, "あり", IF(COUNTIF(口上デイリーリスト!$G$2:$G1000, "*"&amp;C85&amp;"*") &gt; 0, "なし(登場)", "なし"))</f>
        <v>あり</v>
      </c>
      <c r="I85" s="5" t="str">
        <f>IF(COUNTIF(固有スキル表!$C$2:$C1000, C85) &gt; 0, "あり", "なし")</f>
        <v>あり</v>
      </c>
      <c r="J85" s="1">
        <v>2500</v>
      </c>
      <c r="K85" s="1">
        <v>1600</v>
      </c>
      <c r="L85" s="1">
        <v>2400</v>
      </c>
      <c r="M85" s="1" t="s">
        <v>162</v>
      </c>
      <c r="N85" s="10" t="s">
        <v>112</v>
      </c>
      <c r="O85" s="1" t="s">
        <v>103</v>
      </c>
      <c r="P85" s="1" t="s">
        <v>284</v>
      </c>
      <c r="Q85" s="1" t="s">
        <v>82</v>
      </c>
      <c r="R85" s="1" t="s">
        <v>83</v>
      </c>
      <c r="S85" s="1" t="s">
        <v>129</v>
      </c>
      <c r="T85" s="1" t="s">
        <v>84</v>
      </c>
      <c r="U85" s="1" t="s">
        <v>140</v>
      </c>
      <c r="V85" s="1" t="s">
        <v>132</v>
      </c>
      <c r="W85" s="1" t="s">
        <v>2489</v>
      </c>
      <c r="X85" s="1" t="s">
        <v>120</v>
      </c>
      <c r="Y85" s="1">
        <v>66</v>
      </c>
      <c r="Z85" s="1">
        <v>62</v>
      </c>
      <c r="AA85" s="1">
        <v>66</v>
      </c>
      <c r="AB85" s="1">
        <v>77</v>
      </c>
      <c r="AC85" s="1">
        <f t="shared" si="0"/>
        <v>271</v>
      </c>
      <c r="AD85" s="1">
        <v>31</v>
      </c>
      <c r="AE85" s="1">
        <v>22</v>
      </c>
      <c r="AF85" s="7"/>
      <c r="AG85" s="7">
        <f t="shared" si="1"/>
        <v>324</v>
      </c>
      <c r="AH85" s="7">
        <v>46</v>
      </c>
      <c r="AI85" s="7">
        <v>2</v>
      </c>
      <c r="AJ85" s="7">
        <v>1</v>
      </c>
      <c r="AK85" s="7">
        <v>2</v>
      </c>
      <c r="AL85" s="7"/>
      <c r="AM85" s="7">
        <v>1</v>
      </c>
      <c r="AN85" s="7"/>
      <c r="AO85" s="7">
        <v>1</v>
      </c>
      <c r="AP85" s="7">
        <v>2</v>
      </c>
      <c r="AQ85" s="7"/>
      <c r="AR85" s="7">
        <v>1</v>
      </c>
      <c r="AS85" s="7">
        <v>1</v>
      </c>
      <c r="AT85" s="7"/>
      <c r="AU85" s="7"/>
      <c r="AV85" s="7"/>
      <c r="AW85" s="7"/>
      <c r="AX85" s="7"/>
      <c r="AY85" s="7"/>
      <c r="AZ85" s="7"/>
      <c r="BA85" s="7"/>
      <c r="BB85" s="7"/>
      <c r="BC85" s="7"/>
      <c r="BD85" s="7">
        <v>1</v>
      </c>
      <c r="BE85" s="7"/>
      <c r="BF85" s="7">
        <v>3</v>
      </c>
      <c r="BG85" s="1" t="s">
        <v>606</v>
      </c>
      <c r="BH85" s="1"/>
      <c r="BI85" s="1"/>
      <c r="BJ85" s="1"/>
      <c r="BK85" s="1"/>
      <c r="BL85" s="1"/>
      <c r="BM85" s="1">
        <v>10</v>
      </c>
      <c r="BN85" s="1"/>
      <c r="BO85" s="1">
        <v>1</v>
      </c>
      <c r="BP85" s="1"/>
      <c r="BQ85" s="1"/>
      <c r="BR85" s="1"/>
      <c r="BS85" s="1"/>
      <c r="BT85" s="1"/>
      <c r="BU85" s="1" t="s">
        <v>607</v>
      </c>
      <c r="BV85" s="1"/>
      <c r="BW85" s="1"/>
      <c r="BX85" s="1"/>
      <c r="BY85" s="1"/>
    </row>
    <row r="86" spans="1:77" ht="15">
      <c r="A86" s="1">
        <v>85</v>
      </c>
      <c r="B86" s="1" t="s">
        <v>608</v>
      </c>
      <c r="C86" s="1" t="s">
        <v>609</v>
      </c>
      <c r="D86" s="1"/>
      <c r="E86" s="1" t="s">
        <v>610</v>
      </c>
      <c r="F86" s="1" t="s">
        <v>611</v>
      </c>
      <c r="G86" s="1" t="s">
        <v>575</v>
      </c>
      <c r="H86" s="4" t="str">
        <f>IF(COUNTIF(口上デイリーリスト!$B$2:$B1000, C86) &gt; 0, "あり", IF(COUNTIF(口上デイリーリスト!$G$2:$G1000, "*"&amp;C86&amp;"*") &gt; 0, "なし(登場)", "なし"))</f>
        <v>あり</v>
      </c>
      <c r="I86" s="5" t="str">
        <f>IF(COUNTIF(固有スキル表!$C$2:$C1000, C86) &gt; 0, "あり", "なし")</f>
        <v>あり</v>
      </c>
      <c r="J86" s="1">
        <v>2200</v>
      </c>
      <c r="K86" s="1">
        <v>1400</v>
      </c>
      <c r="L86" s="1">
        <v>2200</v>
      </c>
      <c r="M86" s="1" t="s">
        <v>137</v>
      </c>
      <c r="N86" s="35" t="s">
        <v>357</v>
      </c>
      <c r="O86" s="1" t="s">
        <v>103</v>
      </c>
      <c r="P86" s="1" t="s">
        <v>95</v>
      </c>
      <c r="Q86" s="1" t="s">
        <v>83</v>
      </c>
      <c r="R86" s="1" t="s">
        <v>113</v>
      </c>
      <c r="S86" s="1" t="s">
        <v>114</v>
      </c>
      <c r="T86" s="1" t="s">
        <v>204</v>
      </c>
      <c r="U86" s="1" t="s">
        <v>96</v>
      </c>
      <c r="V86" s="1" t="s">
        <v>97</v>
      </c>
      <c r="W86" s="1" t="s">
        <v>2489</v>
      </c>
      <c r="X86" s="1" t="s">
        <v>120</v>
      </c>
      <c r="Y86" s="1">
        <v>68</v>
      </c>
      <c r="Z86" s="1">
        <v>66</v>
      </c>
      <c r="AA86" s="1">
        <v>72</v>
      </c>
      <c r="AB86" s="1">
        <v>65</v>
      </c>
      <c r="AC86" s="1">
        <f t="shared" si="0"/>
        <v>271</v>
      </c>
      <c r="AD86" s="1">
        <v>26</v>
      </c>
      <c r="AE86" s="1">
        <v>8</v>
      </c>
      <c r="AF86" s="7"/>
      <c r="AG86" s="7">
        <f t="shared" si="1"/>
        <v>305</v>
      </c>
      <c r="AH86" s="7">
        <v>47</v>
      </c>
      <c r="AI86" s="7">
        <v>1</v>
      </c>
      <c r="AJ86" s="7">
        <v>1</v>
      </c>
      <c r="AK86" s="7"/>
      <c r="AL86" s="7"/>
      <c r="AM86" s="7"/>
      <c r="AN86" s="7"/>
      <c r="AO86" s="7"/>
      <c r="AP86" s="7"/>
      <c r="AQ86" s="7">
        <v>1</v>
      </c>
      <c r="AR86" s="7"/>
      <c r="AS86" s="7">
        <v>2</v>
      </c>
      <c r="AT86" s="7"/>
      <c r="AU86" s="7"/>
      <c r="AV86" s="7"/>
      <c r="AW86" s="7"/>
      <c r="AX86" s="7"/>
      <c r="AY86" s="7"/>
      <c r="AZ86" s="7"/>
      <c r="BA86" s="7"/>
      <c r="BB86" s="7"/>
      <c r="BC86" s="7"/>
      <c r="BD86" s="7"/>
      <c r="BE86" s="7"/>
      <c r="BF86" s="7">
        <v>2</v>
      </c>
      <c r="BG86" s="1" t="s">
        <v>612</v>
      </c>
      <c r="BH86" s="1"/>
      <c r="BI86" s="1"/>
      <c r="BJ86" s="1"/>
      <c r="BK86" s="1"/>
      <c r="BL86" s="1"/>
      <c r="BM86" s="1"/>
      <c r="BN86" s="1"/>
      <c r="BO86" s="1">
        <v>1</v>
      </c>
      <c r="BP86" s="1"/>
      <c r="BQ86" s="1"/>
      <c r="BR86" s="1"/>
      <c r="BS86" s="1"/>
      <c r="BT86" s="1"/>
      <c r="BU86" s="1" t="s">
        <v>613</v>
      </c>
      <c r="BV86" s="9"/>
      <c r="BW86" s="9"/>
      <c r="BX86" s="9"/>
      <c r="BY86" s="34"/>
    </row>
    <row r="87" spans="1:77" ht="15">
      <c r="A87" s="1">
        <v>86</v>
      </c>
      <c r="B87" s="1" t="s">
        <v>614</v>
      </c>
      <c r="C87" s="1" t="s">
        <v>615</v>
      </c>
      <c r="D87" s="1"/>
      <c r="E87" s="1" t="s">
        <v>616</v>
      </c>
      <c r="F87" s="1" t="s">
        <v>617</v>
      </c>
      <c r="G87" s="1" t="s">
        <v>575</v>
      </c>
      <c r="H87" s="4" t="str">
        <f>IF(COUNTIF(口上デイリーリスト!$B$2:$B1000, C87) &gt; 0, "あり", IF(COUNTIF(口上デイリーリスト!$G$2:$G1000, "*"&amp;C87&amp;"*") &gt; 0, "なし(登場)", "なし"))</f>
        <v>あり</v>
      </c>
      <c r="I87" s="5" t="str">
        <f>IF(COUNTIF(固有スキル表!$C$2:$C1000, C87) &gt; 0, "あり", "なし")</f>
        <v>あり</v>
      </c>
      <c r="J87" s="1">
        <v>2700</v>
      </c>
      <c r="K87" s="1">
        <v>2000</v>
      </c>
      <c r="L87" s="1">
        <v>3000</v>
      </c>
      <c r="M87" s="1" t="s">
        <v>162</v>
      </c>
      <c r="N87" s="31" t="s">
        <v>331</v>
      </c>
      <c r="O87" s="1" t="s">
        <v>103</v>
      </c>
      <c r="P87" s="1" t="s">
        <v>164</v>
      </c>
      <c r="Q87" s="1" t="s">
        <v>139</v>
      </c>
      <c r="R87" s="1" t="s">
        <v>83</v>
      </c>
      <c r="S87" s="1" t="s">
        <v>84</v>
      </c>
      <c r="T87" s="1" t="s">
        <v>84</v>
      </c>
      <c r="U87" s="1" t="s">
        <v>86</v>
      </c>
      <c r="V87" s="1" t="s">
        <v>97</v>
      </c>
      <c r="W87" s="1" t="s">
        <v>2489</v>
      </c>
      <c r="X87" s="1" t="s">
        <v>120</v>
      </c>
      <c r="Y87" s="1">
        <v>82</v>
      </c>
      <c r="Z87" s="1">
        <v>77</v>
      </c>
      <c r="AA87" s="1">
        <v>74</v>
      </c>
      <c r="AB87" s="1">
        <v>102</v>
      </c>
      <c r="AC87" s="1">
        <f t="shared" si="0"/>
        <v>335</v>
      </c>
      <c r="AD87" s="1">
        <v>41</v>
      </c>
      <c r="AE87" s="1">
        <v>29</v>
      </c>
      <c r="AF87" s="7"/>
      <c r="AG87" s="7">
        <f t="shared" si="1"/>
        <v>405</v>
      </c>
      <c r="AH87" s="7">
        <v>76</v>
      </c>
      <c r="AI87" s="7">
        <v>4</v>
      </c>
      <c r="AJ87" s="7">
        <v>1</v>
      </c>
      <c r="AK87" s="7">
        <v>1</v>
      </c>
      <c r="AL87" s="7">
        <v>1</v>
      </c>
      <c r="AM87" s="7">
        <v>1</v>
      </c>
      <c r="AN87" s="7">
        <v>1</v>
      </c>
      <c r="AO87" s="7">
        <v>2</v>
      </c>
      <c r="AP87" s="7">
        <v>2</v>
      </c>
      <c r="AQ87" s="7"/>
      <c r="AR87" s="7">
        <v>1</v>
      </c>
      <c r="AS87" s="7">
        <v>1</v>
      </c>
      <c r="AT87" s="7"/>
      <c r="AU87" s="7"/>
      <c r="AV87" s="7"/>
      <c r="AW87" s="7">
        <v>1</v>
      </c>
      <c r="AX87" s="7"/>
      <c r="AY87" s="7"/>
      <c r="AZ87" s="7"/>
      <c r="BA87" s="7"/>
      <c r="BB87" s="7"/>
      <c r="BC87" s="7"/>
      <c r="BD87" s="7">
        <v>2</v>
      </c>
      <c r="BE87" s="7"/>
      <c r="BF87" s="7">
        <v>4</v>
      </c>
      <c r="BG87" s="1" t="s">
        <v>618</v>
      </c>
      <c r="BH87" s="1"/>
      <c r="BI87" s="1"/>
      <c r="BJ87" s="1"/>
      <c r="BK87" s="1"/>
      <c r="BL87" s="1"/>
      <c r="BM87" s="1">
        <v>10</v>
      </c>
      <c r="BN87" s="1"/>
      <c r="BO87" s="1"/>
      <c r="BP87" s="1"/>
      <c r="BQ87" s="1"/>
      <c r="BR87" s="1"/>
      <c r="BS87" s="1"/>
      <c r="BT87" s="1"/>
      <c r="BU87" s="1" t="s">
        <v>619</v>
      </c>
      <c r="BV87" s="9"/>
      <c r="BW87" s="9"/>
      <c r="BX87" s="9"/>
      <c r="BY87" s="9"/>
    </row>
    <row r="88" spans="1:77" ht="15">
      <c r="A88" s="1">
        <v>87</v>
      </c>
      <c r="B88" s="1" t="s">
        <v>620</v>
      </c>
      <c r="C88" s="1" t="s">
        <v>621</v>
      </c>
      <c r="D88" s="1"/>
      <c r="E88" s="1" t="s">
        <v>622</v>
      </c>
      <c r="F88" s="1" t="s">
        <v>621</v>
      </c>
      <c r="G88" s="1" t="s">
        <v>179</v>
      </c>
      <c r="H88" s="4" t="str">
        <f>IF(COUNTIF(口上デイリーリスト!$B$2:$B1000, C88) &gt; 0, "あり", IF(COUNTIF(口上デイリーリスト!$G$2:$G1000, "*"&amp;C88&amp;"*") &gt; 0, "なし(登場)", "なし"))</f>
        <v>あり</v>
      </c>
      <c r="I88" s="5" t="str">
        <f>IF(COUNTIF(固有スキル表!$C$2:$C1000, C88) &gt; 0, "あり", "なし")</f>
        <v>あり</v>
      </c>
      <c r="J88" s="1">
        <v>2500</v>
      </c>
      <c r="K88" s="1">
        <v>1800</v>
      </c>
      <c r="L88" s="1">
        <v>2600</v>
      </c>
      <c r="M88" s="1" t="s">
        <v>137</v>
      </c>
      <c r="N88" s="56" t="s">
        <v>623</v>
      </c>
      <c r="O88" s="1" t="s">
        <v>119</v>
      </c>
      <c r="P88" s="1" t="s">
        <v>284</v>
      </c>
      <c r="Q88" s="1" t="s">
        <v>148</v>
      </c>
      <c r="R88" s="1" t="s">
        <v>84</v>
      </c>
      <c r="S88" s="1" t="s">
        <v>84</v>
      </c>
      <c r="T88" s="1" t="s">
        <v>149</v>
      </c>
      <c r="U88" s="1" t="s">
        <v>140</v>
      </c>
      <c r="V88" s="1" t="s">
        <v>150</v>
      </c>
      <c r="W88" s="1" t="s">
        <v>2489</v>
      </c>
      <c r="X88" s="1" t="s">
        <v>120</v>
      </c>
      <c r="Y88" s="1">
        <v>68</v>
      </c>
      <c r="Z88" s="1">
        <v>66</v>
      </c>
      <c r="AA88" s="1">
        <v>80</v>
      </c>
      <c r="AB88" s="1">
        <v>71</v>
      </c>
      <c r="AC88" s="1">
        <f t="shared" si="0"/>
        <v>285</v>
      </c>
      <c r="AD88" s="1">
        <v>21</v>
      </c>
      <c r="AE88" s="1">
        <v>25</v>
      </c>
      <c r="AF88" s="7">
        <v>26</v>
      </c>
      <c r="AG88" s="7">
        <f t="shared" si="1"/>
        <v>357</v>
      </c>
      <c r="AH88" s="7">
        <v>75</v>
      </c>
      <c r="AI88" s="7">
        <v>3</v>
      </c>
      <c r="AJ88" s="7"/>
      <c r="AK88" s="7"/>
      <c r="AL88" s="7">
        <v>2</v>
      </c>
      <c r="AM88" s="7">
        <v>1</v>
      </c>
      <c r="AN88" s="7">
        <v>1</v>
      </c>
      <c r="AO88" s="7">
        <v>2</v>
      </c>
      <c r="AP88" s="7">
        <v>3</v>
      </c>
      <c r="AQ88" s="7">
        <v>1</v>
      </c>
      <c r="AR88" s="7">
        <v>2</v>
      </c>
      <c r="AS88" s="7"/>
      <c r="AT88" s="7"/>
      <c r="AU88" s="7">
        <v>2</v>
      </c>
      <c r="AV88" s="7"/>
      <c r="AW88" s="7">
        <v>1</v>
      </c>
      <c r="AX88" s="7"/>
      <c r="AY88" s="7"/>
      <c r="AZ88" s="7"/>
      <c r="BA88" s="7"/>
      <c r="BB88" s="7"/>
      <c r="BC88" s="7"/>
      <c r="BD88" s="7"/>
      <c r="BE88" s="7"/>
      <c r="BF88" s="7">
        <v>5</v>
      </c>
      <c r="BG88" s="1" t="s">
        <v>624</v>
      </c>
      <c r="BH88" s="1"/>
      <c r="BI88" s="1"/>
      <c r="BJ88" s="1"/>
      <c r="BK88" s="1"/>
      <c r="BL88" s="1"/>
      <c r="BM88" s="1">
        <v>5</v>
      </c>
      <c r="BN88" s="1">
        <v>1</v>
      </c>
      <c r="BO88" s="1"/>
      <c r="BP88" s="1">
        <v>15</v>
      </c>
      <c r="BQ88" s="1">
        <v>3</v>
      </c>
      <c r="BR88" s="1"/>
      <c r="BS88" s="1"/>
      <c r="BT88" s="1"/>
      <c r="BU88" s="1" t="s">
        <v>625</v>
      </c>
      <c r="BV88" s="1"/>
      <c r="BW88" s="1"/>
      <c r="BX88" s="1"/>
      <c r="BY88" s="1"/>
    </row>
    <row r="89" spans="1:77" ht="15">
      <c r="A89" s="1">
        <v>88</v>
      </c>
      <c r="B89" s="1" t="s">
        <v>626</v>
      </c>
      <c r="C89" s="1" t="s">
        <v>626</v>
      </c>
      <c r="D89" s="1" t="s">
        <v>627</v>
      </c>
      <c r="E89" s="1" t="s">
        <v>628</v>
      </c>
      <c r="F89" s="1" t="s">
        <v>628</v>
      </c>
      <c r="G89" s="1" t="s">
        <v>302</v>
      </c>
      <c r="H89" s="4" t="str">
        <f>IF(COUNTIF(口上デイリーリスト!$B$2:$B1000, C89) &gt; 0, "あり", IF(COUNTIF(口上デイリーリスト!$G$2:$G1000, "*"&amp;C89&amp;"*") &gt; 0, "なし(登場)", "なし"))</f>
        <v>なし</v>
      </c>
      <c r="I89" s="5" t="str">
        <f>IF(COUNTIF(固有スキル表!$C$2:$C1000, C89) &gt; 0, "あり", "なし")</f>
        <v>あり</v>
      </c>
      <c r="J89" s="1">
        <v>2300</v>
      </c>
      <c r="K89" s="1">
        <v>1100</v>
      </c>
      <c r="L89" s="1">
        <v>2100</v>
      </c>
      <c r="M89" s="1" t="s">
        <v>169</v>
      </c>
      <c r="N89" s="8" t="s">
        <v>94</v>
      </c>
      <c r="O89" s="1" t="s">
        <v>103</v>
      </c>
      <c r="P89" s="1" t="s">
        <v>250</v>
      </c>
      <c r="Q89" s="1" t="s">
        <v>113</v>
      </c>
      <c r="R89" s="1" t="s">
        <v>113</v>
      </c>
      <c r="S89" s="1" t="s">
        <v>105</v>
      </c>
      <c r="T89" s="1" t="s">
        <v>84</v>
      </c>
      <c r="U89" s="1" t="s">
        <v>96</v>
      </c>
      <c r="V89" s="1" t="s">
        <v>87</v>
      </c>
      <c r="W89" s="1" t="s">
        <v>2489</v>
      </c>
      <c r="X89" s="1" t="s">
        <v>120</v>
      </c>
      <c r="Y89" s="1">
        <v>54</v>
      </c>
      <c r="Z89" s="1">
        <v>31</v>
      </c>
      <c r="AA89" s="1">
        <v>6</v>
      </c>
      <c r="AB89" s="1">
        <v>17</v>
      </c>
      <c r="AC89" s="1">
        <f t="shared" si="0"/>
        <v>108</v>
      </c>
      <c r="AD89" s="1">
        <v>4</v>
      </c>
      <c r="AE89" s="1">
        <v>8</v>
      </c>
      <c r="AF89" s="7"/>
      <c r="AG89" s="7">
        <f t="shared" si="1"/>
        <v>120</v>
      </c>
      <c r="AH89" s="7">
        <v>1</v>
      </c>
      <c r="AI89" s="7">
        <v>1</v>
      </c>
      <c r="AJ89" s="7">
        <v>1</v>
      </c>
      <c r="AK89" s="7"/>
      <c r="AL89" s="7"/>
      <c r="AM89" s="7"/>
      <c r="AN89" s="7"/>
      <c r="AO89" s="7"/>
      <c r="AP89" s="7"/>
      <c r="AQ89" s="7"/>
      <c r="AR89" s="7"/>
      <c r="AS89" s="7">
        <v>1</v>
      </c>
      <c r="AT89" s="7"/>
      <c r="AU89" s="7"/>
      <c r="AV89" s="7"/>
      <c r="AW89" s="7"/>
      <c r="AX89" s="7"/>
      <c r="AY89" s="7"/>
      <c r="AZ89" s="7"/>
      <c r="BA89" s="7"/>
      <c r="BB89" s="7"/>
      <c r="BC89" s="7"/>
      <c r="BD89" s="7"/>
      <c r="BE89" s="7"/>
      <c r="BF89" s="7">
        <v>5</v>
      </c>
      <c r="BG89" s="1" t="s">
        <v>629</v>
      </c>
      <c r="BH89" s="1"/>
      <c r="BI89" s="1"/>
      <c r="BJ89" s="1"/>
      <c r="BK89" s="1"/>
      <c r="BL89" s="1"/>
      <c r="BM89" s="1"/>
      <c r="BN89" s="1"/>
      <c r="BO89" s="1">
        <v>1</v>
      </c>
      <c r="BP89" s="1"/>
      <c r="BQ89" s="1"/>
      <c r="BR89" s="1"/>
      <c r="BS89" s="1"/>
      <c r="BT89" s="1"/>
      <c r="BU89" s="1" t="s">
        <v>630</v>
      </c>
      <c r="BV89" s="1"/>
      <c r="BW89" s="1"/>
      <c r="BX89" s="1"/>
      <c r="BY89" s="1"/>
    </row>
    <row r="90" spans="1:77" ht="15">
      <c r="A90" s="1">
        <v>89</v>
      </c>
      <c r="B90" s="1" t="s">
        <v>631</v>
      </c>
      <c r="C90" s="1" t="s">
        <v>631</v>
      </c>
      <c r="D90" s="1" t="s">
        <v>632</v>
      </c>
      <c r="E90" s="1" t="s">
        <v>632</v>
      </c>
      <c r="F90" s="1" t="s">
        <v>632</v>
      </c>
      <c r="G90" s="1" t="s">
        <v>302</v>
      </c>
      <c r="H90" s="4" t="str">
        <f>IF(COUNTIF(口上デイリーリスト!$B$2:$B1000, C90) &gt; 0, "あり", IF(COUNTIF(口上デイリーリスト!$G$2:$G1000, "*"&amp;C90&amp;"*") &gt; 0, "なし(登場)", "なし"))</f>
        <v>なし</v>
      </c>
      <c r="I90" s="5" t="str">
        <f>IF(COUNTIF(固有スキル表!$C$2:$C1000, C90) &gt; 0, "あり", "なし")</f>
        <v>あり</v>
      </c>
      <c r="J90" s="1">
        <v>2700</v>
      </c>
      <c r="K90" s="1">
        <v>1200</v>
      </c>
      <c r="L90" s="1">
        <v>2500</v>
      </c>
      <c r="M90" s="1" t="s">
        <v>169</v>
      </c>
      <c r="N90" s="8" t="s">
        <v>94</v>
      </c>
      <c r="O90" s="1" t="s">
        <v>80</v>
      </c>
      <c r="P90" s="1" t="s">
        <v>250</v>
      </c>
      <c r="Q90" s="1" t="s">
        <v>592</v>
      </c>
      <c r="R90" s="1" t="s">
        <v>592</v>
      </c>
      <c r="S90" s="1" t="s">
        <v>536</v>
      </c>
      <c r="T90" s="1" t="s">
        <v>84</v>
      </c>
      <c r="U90" s="1" t="s">
        <v>96</v>
      </c>
      <c r="V90" s="1" t="s">
        <v>87</v>
      </c>
      <c r="W90" s="1" t="s">
        <v>2489</v>
      </c>
      <c r="X90" s="1" t="s">
        <v>120</v>
      </c>
      <c r="Y90" s="1">
        <v>64</v>
      </c>
      <c r="Z90" s="1">
        <v>41</v>
      </c>
      <c r="AA90" s="1">
        <v>8</v>
      </c>
      <c r="AB90" s="1">
        <v>10</v>
      </c>
      <c r="AC90" s="1">
        <f t="shared" si="0"/>
        <v>123</v>
      </c>
      <c r="AD90" s="1">
        <v>5</v>
      </c>
      <c r="AE90" s="1">
        <v>4</v>
      </c>
      <c r="AF90" s="7"/>
      <c r="AG90" s="7">
        <f t="shared" si="1"/>
        <v>132</v>
      </c>
      <c r="AH90" s="7">
        <v>1</v>
      </c>
      <c r="AI90" s="7">
        <v>1</v>
      </c>
      <c r="AJ90" s="7">
        <v>1</v>
      </c>
      <c r="AK90" s="7"/>
      <c r="AL90" s="7"/>
      <c r="AM90" s="7"/>
      <c r="AN90" s="7"/>
      <c r="AO90" s="7"/>
      <c r="AP90" s="7"/>
      <c r="AQ90" s="7"/>
      <c r="AR90" s="7"/>
      <c r="AS90" s="7">
        <v>1</v>
      </c>
      <c r="AT90" s="7"/>
      <c r="AU90" s="7"/>
      <c r="AV90" s="7"/>
      <c r="AW90" s="7"/>
      <c r="AX90" s="7"/>
      <c r="AY90" s="7"/>
      <c r="AZ90" s="7"/>
      <c r="BA90" s="7"/>
      <c r="BB90" s="7"/>
      <c r="BC90" s="7"/>
      <c r="BD90" s="7"/>
      <c r="BE90" s="7"/>
      <c r="BF90" s="7">
        <v>5</v>
      </c>
      <c r="BG90" s="1" t="s">
        <v>633</v>
      </c>
      <c r="BH90" s="1"/>
      <c r="BI90" s="1"/>
      <c r="BJ90" s="1">
        <v>1</v>
      </c>
      <c r="BK90" s="1">
        <v>1</v>
      </c>
      <c r="BL90" s="1"/>
      <c r="BM90" s="1"/>
      <c r="BN90" s="1"/>
      <c r="BO90" s="1">
        <v>1</v>
      </c>
      <c r="BP90" s="1"/>
      <c r="BQ90" s="1"/>
      <c r="BR90" s="1"/>
      <c r="BS90" s="1"/>
      <c r="BT90" s="1"/>
      <c r="BU90" s="1" t="s">
        <v>634</v>
      </c>
      <c r="BV90" s="1"/>
      <c r="BW90" s="1"/>
      <c r="BX90" s="1"/>
      <c r="BY90" s="1"/>
    </row>
    <row r="91" spans="1:77" ht="15">
      <c r="A91" s="1">
        <v>90</v>
      </c>
      <c r="B91" s="1" t="s">
        <v>635</v>
      </c>
      <c r="C91" s="1" t="s">
        <v>636</v>
      </c>
      <c r="D91" s="1"/>
      <c r="E91" s="1" t="s">
        <v>637</v>
      </c>
      <c r="F91" s="1" t="s">
        <v>638</v>
      </c>
      <c r="G91" s="1" t="s">
        <v>77</v>
      </c>
      <c r="H91" s="4" t="str">
        <f>IF(COUNTIF(口上デイリーリスト!$B$2:$B1000, C91) &gt; 0, "あり", IF(COUNTIF(口上デイリーリスト!$G$2:$G1000, "*"&amp;C91&amp;"*") &gt; 0, "なし(登場)", "なし"))</f>
        <v>なし</v>
      </c>
      <c r="I91" s="5" t="str">
        <f>IF(COUNTIF(固有スキル表!$C$2:$C1000, C91) &gt; 0, "あり", "なし")</f>
        <v>あり</v>
      </c>
      <c r="J91" s="1">
        <v>1800</v>
      </c>
      <c r="K91" s="1">
        <v>2000</v>
      </c>
      <c r="L91" s="1">
        <v>2200</v>
      </c>
      <c r="M91" s="1" t="s">
        <v>189</v>
      </c>
      <c r="N91" s="57" t="s">
        <v>639</v>
      </c>
      <c r="O91" s="1" t="s">
        <v>103</v>
      </c>
      <c r="P91" s="1" t="s">
        <v>95</v>
      </c>
      <c r="Q91" s="1" t="s">
        <v>83</v>
      </c>
      <c r="R91" s="1" t="s">
        <v>113</v>
      </c>
      <c r="S91" s="1" t="s">
        <v>114</v>
      </c>
      <c r="T91" s="1" t="s">
        <v>84</v>
      </c>
      <c r="U91" s="1" t="s">
        <v>96</v>
      </c>
      <c r="V91" s="1" t="s">
        <v>97</v>
      </c>
      <c r="W91" s="1" t="s">
        <v>2489</v>
      </c>
      <c r="X91" s="1" t="s">
        <v>120</v>
      </c>
      <c r="Y91" s="1">
        <v>7</v>
      </c>
      <c r="Z91" s="1">
        <v>5</v>
      </c>
      <c r="AA91" s="1">
        <v>70</v>
      </c>
      <c r="AB91" s="1">
        <v>51</v>
      </c>
      <c r="AC91" s="1">
        <f t="shared" si="0"/>
        <v>133</v>
      </c>
      <c r="AD91" s="1">
        <v>18</v>
      </c>
      <c r="AE91" s="1">
        <v>35</v>
      </c>
      <c r="AF91" s="7"/>
      <c r="AG91" s="7">
        <f t="shared" si="1"/>
        <v>186</v>
      </c>
      <c r="AH91" s="7">
        <v>7</v>
      </c>
      <c r="AI91" s="7">
        <v>3</v>
      </c>
      <c r="AJ91" s="7">
        <v>1</v>
      </c>
      <c r="AK91" s="7"/>
      <c r="AL91" s="7"/>
      <c r="AM91" s="7">
        <v>1</v>
      </c>
      <c r="AN91" s="7">
        <v>1</v>
      </c>
      <c r="AO91" s="7"/>
      <c r="AP91" s="7"/>
      <c r="AQ91" s="7">
        <v>2</v>
      </c>
      <c r="AR91" s="7"/>
      <c r="AS91" s="7">
        <v>2</v>
      </c>
      <c r="AT91" s="7"/>
      <c r="AU91" s="7"/>
      <c r="AV91" s="7">
        <v>1</v>
      </c>
      <c r="AW91" s="7"/>
      <c r="AX91" s="7"/>
      <c r="AY91" s="7"/>
      <c r="AZ91" s="7"/>
      <c r="BA91" s="7">
        <v>1</v>
      </c>
      <c r="BB91" s="7"/>
      <c r="BC91" s="7">
        <v>2</v>
      </c>
      <c r="BD91" s="7"/>
      <c r="BE91" s="7">
        <v>1</v>
      </c>
      <c r="BF91" s="7">
        <v>1</v>
      </c>
      <c r="BG91" s="1" t="s">
        <v>640</v>
      </c>
      <c r="BH91" s="1"/>
      <c r="BI91" s="1"/>
      <c r="BJ91" s="1"/>
      <c r="BK91" s="1"/>
      <c r="BL91" s="1"/>
      <c r="BM91" s="1"/>
      <c r="BN91" s="1"/>
      <c r="BO91" s="1"/>
      <c r="BP91" s="1"/>
      <c r="BQ91" s="1"/>
      <c r="BR91" s="1"/>
      <c r="BS91" s="1"/>
      <c r="BT91" s="1"/>
      <c r="BU91" s="1" t="s">
        <v>641</v>
      </c>
      <c r="BV91" s="1"/>
      <c r="BW91" s="1"/>
      <c r="BX91" s="1"/>
      <c r="BY91" s="1"/>
    </row>
    <row r="92" spans="1:77" ht="15">
      <c r="A92" s="1">
        <v>91</v>
      </c>
      <c r="B92" s="1" t="s">
        <v>642</v>
      </c>
      <c r="C92" s="1" t="s">
        <v>643</v>
      </c>
      <c r="D92" s="1"/>
      <c r="E92" s="1" t="s">
        <v>644</v>
      </c>
      <c r="F92" s="1" t="s">
        <v>645</v>
      </c>
      <c r="G92" s="1" t="s">
        <v>522</v>
      </c>
      <c r="H92" s="4" t="str">
        <f>IF(COUNTIF(口上デイリーリスト!$B$2:$B1000, C92) &gt; 0, "あり", IF(COUNTIF(口上デイリーリスト!$G$2:$G1000, "*"&amp;C92&amp;"*") &gt; 0, "なし(登場)", "なし"))</f>
        <v>あり</v>
      </c>
      <c r="I92" s="5" t="str">
        <f>IF(COUNTIF(固有スキル表!$C$2:$C1000, C92) &gt; 0, "あり", "なし")</f>
        <v>あり</v>
      </c>
      <c r="J92" s="1">
        <v>2300</v>
      </c>
      <c r="K92" s="1">
        <v>2500</v>
      </c>
      <c r="L92" s="1">
        <v>2400</v>
      </c>
      <c r="M92" s="1" t="s">
        <v>196</v>
      </c>
      <c r="N92" s="58" t="s">
        <v>646</v>
      </c>
      <c r="O92" s="1" t="s">
        <v>80</v>
      </c>
      <c r="P92" s="1" t="s">
        <v>175</v>
      </c>
      <c r="Q92" s="1" t="s">
        <v>113</v>
      </c>
      <c r="R92" s="1" t="s">
        <v>113</v>
      </c>
      <c r="S92" s="1" t="s">
        <v>84</v>
      </c>
      <c r="T92" s="1" t="s">
        <v>84</v>
      </c>
      <c r="U92" s="1" t="s">
        <v>96</v>
      </c>
      <c r="V92" s="1" t="s">
        <v>97</v>
      </c>
      <c r="W92" s="1" t="s">
        <v>2489</v>
      </c>
      <c r="X92" s="1" t="s">
        <v>120</v>
      </c>
      <c r="Y92" s="1">
        <v>74</v>
      </c>
      <c r="Z92" s="1">
        <v>64</v>
      </c>
      <c r="AA92" s="1">
        <v>50</v>
      </c>
      <c r="AB92" s="1">
        <v>45</v>
      </c>
      <c r="AC92" s="1">
        <f t="shared" si="0"/>
        <v>233</v>
      </c>
      <c r="AD92" s="1">
        <v>70</v>
      </c>
      <c r="AE92" s="1">
        <v>22</v>
      </c>
      <c r="AF92" s="7"/>
      <c r="AG92" s="7">
        <f t="shared" si="1"/>
        <v>325</v>
      </c>
      <c r="AH92" s="7">
        <v>15</v>
      </c>
      <c r="AI92" s="7">
        <v>2</v>
      </c>
      <c r="AJ92" s="7">
        <v>2</v>
      </c>
      <c r="AK92" s="7"/>
      <c r="AL92" s="7"/>
      <c r="AM92" s="7">
        <v>1</v>
      </c>
      <c r="AN92" s="7"/>
      <c r="AO92" s="7">
        <v>1</v>
      </c>
      <c r="AP92" s="7"/>
      <c r="AQ92" s="7">
        <v>2</v>
      </c>
      <c r="AR92" s="7"/>
      <c r="AS92" s="7">
        <v>1</v>
      </c>
      <c r="AT92" s="7"/>
      <c r="AU92" s="7">
        <v>1</v>
      </c>
      <c r="AV92" s="7">
        <v>1</v>
      </c>
      <c r="AW92" s="7"/>
      <c r="AX92" s="7"/>
      <c r="AY92" s="7"/>
      <c r="AZ92" s="7"/>
      <c r="BA92" s="7"/>
      <c r="BB92" s="7"/>
      <c r="BC92" s="7"/>
      <c r="BD92" s="7"/>
      <c r="BE92" s="7">
        <v>2</v>
      </c>
      <c r="BF92" s="7">
        <v>1</v>
      </c>
      <c r="BG92" s="1" t="s">
        <v>647</v>
      </c>
      <c r="BH92" s="1"/>
      <c r="BI92" s="1"/>
      <c r="BJ92" s="1"/>
      <c r="BK92" s="1"/>
      <c r="BL92" s="1"/>
      <c r="BM92" s="1"/>
      <c r="BN92" s="1"/>
      <c r="BO92" s="1"/>
      <c r="BP92" s="1"/>
      <c r="BQ92" s="1"/>
      <c r="BR92" s="1"/>
      <c r="BS92" s="1"/>
      <c r="BT92" s="1"/>
      <c r="BU92" s="1" t="s">
        <v>648</v>
      </c>
      <c r="BV92" s="1"/>
      <c r="BW92" s="1"/>
      <c r="BX92" s="1"/>
      <c r="BY92" s="1"/>
    </row>
    <row r="93" spans="1:77" ht="15">
      <c r="A93" s="1">
        <v>92</v>
      </c>
      <c r="B93" s="1" t="s">
        <v>649</v>
      </c>
      <c r="C93" s="1" t="s">
        <v>649</v>
      </c>
      <c r="D93" s="1"/>
      <c r="E93" s="1" t="s">
        <v>650</v>
      </c>
      <c r="F93" s="1" t="s">
        <v>650</v>
      </c>
      <c r="G93" s="1" t="s">
        <v>101</v>
      </c>
      <c r="H93" s="4" t="str">
        <f>IF(COUNTIF(口上デイリーリスト!$B$2:$B1000, C93) &gt; 0, "あり", IF(COUNTIF(口上デイリーリスト!$G$2:$G1000, "*"&amp;C93&amp;"*") &gt; 0, "なし(登場)", "なし"))</f>
        <v>あり</v>
      </c>
      <c r="I93" s="5" t="str">
        <f>IF(COUNTIF(固有スキル表!$C$2:$C1000, C93) &gt; 0, "あり", "なし")</f>
        <v>あり</v>
      </c>
      <c r="J93" s="1">
        <v>2200</v>
      </c>
      <c r="K93" s="1">
        <v>1200</v>
      </c>
      <c r="L93" s="1">
        <v>2000</v>
      </c>
      <c r="M93" s="1" t="s">
        <v>30</v>
      </c>
      <c r="N93" s="48" t="s">
        <v>530</v>
      </c>
      <c r="O93" s="1" t="s">
        <v>103</v>
      </c>
      <c r="P93" s="1" t="s">
        <v>104</v>
      </c>
      <c r="Q93" s="1" t="s">
        <v>82</v>
      </c>
      <c r="R93" s="1" t="s">
        <v>83</v>
      </c>
      <c r="S93" s="1" t="s">
        <v>129</v>
      </c>
      <c r="T93" s="1" t="s">
        <v>84</v>
      </c>
      <c r="U93" s="1" t="s">
        <v>140</v>
      </c>
      <c r="V93" s="1" t="s">
        <v>150</v>
      </c>
      <c r="W93" s="1" t="s">
        <v>2489</v>
      </c>
      <c r="X93" s="1" t="s">
        <v>120</v>
      </c>
      <c r="Y93" s="1">
        <v>27</v>
      </c>
      <c r="Z93" s="1">
        <v>22</v>
      </c>
      <c r="AA93" s="1">
        <v>37</v>
      </c>
      <c r="AB93" s="1">
        <v>34</v>
      </c>
      <c r="AC93" s="1">
        <f t="shared" si="0"/>
        <v>120</v>
      </c>
      <c r="AD93" s="1">
        <v>48</v>
      </c>
      <c r="AE93" s="1">
        <v>43</v>
      </c>
      <c r="AF93" s="7"/>
      <c r="AG93" s="7">
        <f t="shared" si="1"/>
        <v>211</v>
      </c>
      <c r="AH93" s="7">
        <v>50</v>
      </c>
      <c r="AI93" s="7">
        <v>2</v>
      </c>
      <c r="AJ93" s="7">
        <v>1</v>
      </c>
      <c r="AK93" s="7"/>
      <c r="AL93" s="7"/>
      <c r="AM93" s="7">
        <v>1</v>
      </c>
      <c r="AN93" s="7">
        <v>1</v>
      </c>
      <c r="AO93" s="7">
        <v>1</v>
      </c>
      <c r="AP93" s="7"/>
      <c r="AQ93" s="7">
        <v>2</v>
      </c>
      <c r="AR93" s="7"/>
      <c r="AS93" s="7">
        <v>2</v>
      </c>
      <c r="AT93" s="7"/>
      <c r="AU93" s="7"/>
      <c r="AV93" s="7"/>
      <c r="AW93" s="7"/>
      <c r="AX93" s="7"/>
      <c r="AY93" s="7"/>
      <c r="AZ93" s="7"/>
      <c r="BA93" s="7"/>
      <c r="BB93" s="7"/>
      <c r="BC93" s="7"/>
      <c r="BD93" s="7"/>
      <c r="BE93" s="7"/>
      <c r="BF93" s="7">
        <v>2</v>
      </c>
      <c r="BG93" s="1" t="s">
        <v>651</v>
      </c>
      <c r="BH93" s="1"/>
      <c r="BI93" s="1"/>
      <c r="BJ93" s="1"/>
      <c r="BK93" s="1"/>
      <c r="BL93" s="1"/>
      <c r="BM93" s="1"/>
      <c r="BN93" s="1"/>
      <c r="BO93" s="1"/>
      <c r="BP93" s="1"/>
      <c r="BQ93" s="1"/>
      <c r="BR93" s="1"/>
      <c r="BS93" s="1"/>
      <c r="BT93" s="1"/>
      <c r="BU93" s="1" t="s">
        <v>652</v>
      </c>
      <c r="BV93" s="1"/>
      <c r="BW93" s="1"/>
      <c r="BX93" s="1"/>
      <c r="BY93" s="1"/>
    </row>
    <row r="94" spans="1:77" ht="15">
      <c r="A94" s="1">
        <v>93</v>
      </c>
      <c r="B94" s="1" t="s">
        <v>653</v>
      </c>
      <c r="C94" s="1" t="s">
        <v>653</v>
      </c>
      <c r="D94" s="1"/>
      <c r="E94" s="1" t="s">
        <v>654</v>
      </c>
      <c r="F94" s="1" t="s">
        <v>654</v>
      </c>
      <c r="G94" s="1" t="s">
        <v>101</v>
      </c>
      <c r="H94" s="4" t="str">
        <f>IF(COUNTIF(口上デイリーリスト!$B$2:$B1000, C94) &gt; 0, "あり", IF(COUNTIF(口上デイリーリスト!$G$2:$G1000, "*"&amp;C94&amp;"*") &gt; 0, "なし(登場)", "なし"))</f>
        <v>あり</v>
      </c>
      <c r="I94" s="5" t="str">
        <f>IF(COUNTIF(固有スキル表!$C$2:$C1000, C94) &gt; 0, "あり", "なし")</f>
        <v>あり</v>
      </c>
      <c r="J94" s="1">
        <v>2500</v>
      </c>
      <c r="K94" s="1">
        <v>1400</v>
      </c>
      <c r="L94" s="1">
        <v>2300</v>
      </c>
      <c r="M94" s="1" t="s">
        <v>137</v>
      </c>
      <c r="N94" s="12" t="s">
        <v>127</v>
      </c>
      <c r="O94" s="1" t="s">
        <v>119</v>
      </c>
      <c r="P94" s="1" t="s">
        <v>190</v>
      </c>
      <c r="Q94" s="1" t="s">
        <v>82</v>
      </c>
      <c r="R94" s="1" t="s">
        <v>82</v>
      </c>
      <c r="S94" s="1" t="s">
        <v>84</v>
      </c>
      <c r="T94" s="1" t="s">
        <v>85</v>
      </c>
      <c r="U94" s="1" t="s">
        <v>86</v>
      </c>
      <c r="V94" s="1" t="s">
        <v>87</v>
      </c>
      <c r="W94" s="1" t="s">
        <v>2489</v>
      </c>
      <c r="X94" s="1" t="s">
        <v>120</v>
      </c>
      <c r="Y94" s="1">
        <v>46</v>
      </c>
      <c r="Z94" s="1">
        <v>45</v>
      </c>
      <c r="AA94" s="1">
        <v>46</v>
      </c>
      <c r="AB94" s="1">
        <v>38</v>
      </c>
      <c r="AC94" s="1">
        <f t="shared" si="0"/>
        <v>175</v>
      </c>
      <c r="AD94" s="1">
        <v>21</v>
      </c>
      <c r="AE94" s="1">
        <v>17</v>
      </c>
      <c r="AF94" s="7"/>
      <c r="AG94" s="7">
        <f t="shared" si="1"/>
        <v>213</v>
      </c>
      <c r="AH94" s="7">
        <v>54</v>
      </c>
      <c r="AI94" s="7">
        <v>2</v>
      </c>
      <c r="AJ94" s="7"/>
      <c r="AK94" s="7">
        <v>2</v>
      </c>
      <c r="AL94" s="7">
        <v>2</v>
      </c>
      <c r="AM94" s="7"/>
      <c r="AN94" s="7">
        <v>2</v>
      </c>
      <c r="AO94" s="7">
        <v>3</v>
      </c>
      <c r="AP94" s="7"/>
      <c r="AQ94" s="7">
        <v>2</v>
      </c>
      <c r="AR94" s="7"/>
      <c r="AS94" s="7"/>
      <c r="AT94" s="7"/>
      <c r="AU94" s="7">
        <v>4</v>
      </c>
      <c r="AV94" s="7"/>
      <c r="AW94" s="7"/>
      <c r="AX94" s="7"/>
      <c r="AY94" s="7"/>
      <c r="AZ94" s="7"/>
      <c r="BA94" s="7"/>
      <c r="BB94" s="7"/>
      <c r="BC94" s="7">
        <v>2</v>
      </c>
      <c r="BD94" s="7"/>
      <c r="BE94" s="7"/>
      <c r="BF94" s="7">
        <v>3</v>
      </c>
      <c r="BG94" s="1" t="s">
        <v>655</v>
      </c>
      <c r="BH94" s="1"/>
      <c r="BI94" s="1"/>
      <c r="BJ94" s="1"/>
      <c r="BK94" s="1"/>
      <c r="BL94" s="1"/>
      <c r="BM94" s="1"/>
      <c r="BN94" s="1"/>
      <c r="BO94" s="1"/>
      <c r="BP94" s="1">
        <v>3</v>
      </c>
      <c r="BQ94" s="1"/>
      <c r="BR94" s="1"/>
      <c r="BS94" s="1"/>
      <c r="BT94" s="1"/>
      <c r="BU94" s="1" t="s">
        <v>656</v>
      </c>
      <c r="BV94" s="1"/>
      <c r="BW94" s="1"/>
      <c r="BX94" s="1"/>
      <c r="BY94" s="1"/>
    </row>
    <row r="95" spans="1:77" ht="15">
      <c r="A95" s="1">
        <v>94</v>
      </c>
      <c r="B95" s="1" t="s">
        <v>657</v>
      </c>
      <c r="C95" s="1" t="s">
        <v>658</v>
      </c>
      <c r="D95" s="1"/>
      <c r="E95" s="1" t="s">
        <v>659</v>
      </c>
      <c r="F95" s="1" t="s">
        <v>660</v>
      </c>
      <c r="G95" s="1" t="s">
        <v>179</v>
      </c>
      <c r="H95" s="4" t="str">
        <f>IF(COUNTIF(口上デイリーリスト!$B$2:$B1000, C95) &gt; 0, "あり", IF(COUNTIF(口上デイリーリスト!$G$2:$G1000, "*"&amp;C95&amp;"*") &gt; 0, "なし(登場)", "なし"))</f>
        <v>あり</v>
      </c>
      <c r="I95" s="5" t="str">
        <f>IF(COUNTIF(固有スキル表!$C$2:$C1000, C95) &gt; 0, "あり", "なし")</f>
        <v>あり</v>
      </c>
      <c r="J95" s="1">
        <v>2600</v>
      </c>
      <c r="K95" s="1">
        <v>1300</v>
      </c>
      <c r="L95" s="1">
        <v>2200</v>
      </c>
      <c r="M95" s="1" t="s">
        <v>169</v>
      </c>
      <c r="N95" s="59" t="s">
        <v>661</v>
      </c>
      <c r="O95" s="1" t="s">
        <v>80</v>
      </c>
      <c r="P95" s="1" t="s">
        <v>190</v>
      </c>
      <c r="Q95" s="1" t="s">
        <v>83</v>
      </c>
      <c r="R95" s="1" t="s">
        <v>83</v>
      </c>
      <c r="S95" s="1" t="s">
        <v>84</v>
      </c>
      <c r="T95" s="1" t="s">
        <v>84</v>
      </c>
      <c r="U95" s="1" t="s">
        <v>86</v>
      </c>
      <c r="V95" s="1" t="s">
        <v>87</v>
      </c>
      <c r="W95" s="1" t="s">
        <v>662</v>
      </c>
      <c r="X95" s="1" t="s">
        <v>151</v>
      </c>
      <c r="Y95" s="1">
        <v>58</v>
      </c>
      <c r="Z95" s="1">
        <v>40</v>
      </c>
      <c r="AA95" s="1">
        <v>30</v>
      </c>
      <c r="AB95" s="1">
        <v>33</v>
      </c>
      <c r="AC95" s="1">
        <f t="shared" si="0"/>
        <v>161</v>
      </c>
      <c r="AD95" s="1">
        <v>21</v>
      </c>
      <c r="AE95" s="1">
        <v>12</v>
      </c>
      <c r="AF95" s="7"/>
      <c r="AG95" s="7">
        <f t="shared" si="1"/>
        <v>194</v>
      </c>
      <c r="AH95" s="7">
        <v>57</v>
      </c>
      <c r="AI95" s="7">
        <v>2</v>
      </c>
      <c r="AJ95" s="7">
        <v>1</v>
      </c>
      <c r="AK95" s="7">
        <v>1</v>
      </c>
      <c r="AL95" s="7">
        <v>1</v>
      </c>
      <c r="AM95" s="7">
        <v>1</v>
      </c>
      <c r="AN95" s="7"/>
      <c r="AO95" s="7">
        <v>2</v>
      </c>
      <c r="AP95" s="7"/>
      <c r="AQ95" s="7">
        <v>1</v>
      </c>
      <c r="AR95" s="7"/>
      <c r="AS95" s="7">
        <v>2</v>
      </c>
      <c r="AT95" s="7"/>
      <c r="AU95" s="7"/>
      <c r="AV95" s="7"/>
      <c r="AW95" s="7"/>
      <c r="AX95" s="7"/>
      <c r="AY95" s="7"/>
      <c r="AZ95" s="7"/>
      <c r="BA95" s="7"/>
      <c r="BB95" s="7"/>
      <c r="BC95" s="7">
        <v>1</v>
      </c>
      <c r="BD95" s="7"/>
      <c r="BE95" s="7"/>
      <c r="BF95" s="7">
        <v>3</v>
      </c>
      <c r="BG95" s="1" t="s">
        <v>663</v>
      </c>
      <c r="BH95" s="1"/>
      <c r="BI95" s="1"/>
      <c r="BJ95" s="1"/>
      <c r="BK95" s="1"/>
      <c r="BL95" s="1"/>
      <c r="BM95" s="1"/>
      <c r="BN95" s="1"/>
      <c r="BO95" s="1"/>
      <c r="BP95" s="1"/>
      <c r="BQ95" s="1"/>
      <c r="BR95" s="1"/>
      <c r="BS95" s="1"/>
      <c r="BT95" s="1"/>
      <c r="BU95" s="1" t="s">
        <v>664</v>
      </c>
      <c r="BV95" s="1"/>
      <c r="BW95" s="1"/>
      <c r="BX95" s="1"/>
      <c r="BY95" s="1"/>
    </row>
    <row r="96" spans="1:77" ht="15">
      <c r="A96" s="1">
        <v>95</v>
      </c>
      <c r="B96" s="1" t="s">
        <v>665</v>
      </c>
      <c r="C96" s="1" t="s">
        <v>666</v>
      </c>
      <c r="D96" s="1"/>
      <c r="E96" s="1" t="s">
        <v>667</v>
      </c>
      <c r="F96" s="1" t="s">
        <v>668</v>
      </c>
      <c r="G96" s="1" t="s">
        <v>522</v>
      </c>
      <c r="H96" s="4" t="str">
        <f>IF(COUNTIF(口上デイリーリスト!$B$2:$B1000, C96) &gt; 0, "あり", IF(COUNTIF(口上デイリーリスト!$G$2:$G1000, "*"&amp;C96&amp;"*") &gt; 0, "なし(登場)", "なし"))</f>
        <v>あり</v>
      </c>
      <c r="I96" s="5" t="str">
        <f>IF(COUNTIF(固有スキル表!$C$2:$C1000, C96) &gt; 0, "あり", "なし")</f>
        <v>あり</v>
      </c>
      <c r="J96" s="1">
        <v>2400</v>
      </c>
      <c r="K96" s="1">
        <v>1200</v>
      </c>
      <c r="L96" s="1">
        <v>2100</v>
      </c>
      <c r="M96" s="1" t="s">
        <v>196</v>
      </c>
      <c r="N96" s="20" t="s">
        <v>218</v>
      </c>
      <c r="O96" s="1" t="s">
        <v>80</v>
      </c>
      <c r="P96" s="1" t="s">
        <v>128</v>
      </c>
      <c r="Q96" s="1" t="s">
        <v>113</v>
      </c>
      <c r="R96" s="1" t="s">
        <v>83</v>
      </c>
      <c r="S96" s="1" t="s">
        <v>84</v>
      </c>
      <c r="T96" s="1" t="s">
        <v>84</v>
      </c>
      <c r="U96" s="1" t="s">
        <v>96</v>
      </c>
      <c r="V96" s="1" t="s">
        <v>97</v>
      </c>
      <c r="W96" s="1" t="s">
        <v>2489</v>
      </c>
      <c r="X96" s="1" t="s">
        <v>120</v>
      </c>
      <c r="Y96" s="1">
        <v>52</v>
      </c>
      <c r="Z96" s="1">
        <v>37</v>
      </c>
      <c r="AA96" s="1">
        <v>45</v>
      </c>
      <c r="AB96" s="1">
        <v>45</v>
      </c>
      <c r="AC96" s="1">
        <f t="shared" si="0"/>
        <v>179</v>
      </c>
      <c r="AD96" s="1">
        <v>67</v>
      </c>
      <c r="AE96" s="1">
        <v>31</v>
      </c>
      <c r="AF96" s="7"/>
      <c r="AG96" s="7">
        <f t="shared" si="1"/>
        <v>277</v>
      </c>
      <c r="AH96" s="7">
        <v>66</v>
      </c>
      <c r="AI96" s="7">
        <v>2</v>
      </c>
      <c r="AJ96" s="7">
        <v>2</v>
      </c>
      <c r="AK96" s="7"/>
      <c r="AL96" s="7">
        <v>1</v>
      </c>
      <c r="AM96" s="7">
        <v>1</v>
      </c>
      <c r="AN96" s="7"/>
      <c r="AO96" s="7">
        <v>2</v>
      </c>
      <c r="AP96" s="7">
        <v>1</v>
      </c>
      <c r="AQ96" s="7"/>
      <c r="AR96" s="7"/>
      <c r="AS96" s="7">
        <v>2</v>
      </c>
      <c r="AT96" s="7"/>
      <c r="AU96" s="7"/>
      <c r="AV96" s="7"/>
      <c r="AW96" s="7"/>
      <c r="AX96" s="7"/>
      <c r="AY96" s="7"/>
      <c r="AZ96" s="7"/>
      <c r="BA96" s="7"/>
      <c r="BB96" s="7"/>
      <c r="BC96" s="7"/>
      <c r="BD96" s="7">
        <v>1</v>
      </c>
      <c r="BE96" s="7"/>
      <c r="BF96" s="7">
        <v>2</v>
      </c>
      <c r="BG96" s="1" t="s">
        <v>669</v>
      </c>
      <c r="BH96" s="1"/>
      <c r="BI96" s="1"/>
      <c r="BJ96" s="1"/>
      <c r="BK96" s="1"/>
      <c r="BL96" s="1"/>
      <c r="BM96" s="1"/>
      <c r="BN96" s="1"/>
      <c r="BO96" s="1"/>
      <c r="BP96" s="1"/>
      <c r="BQ96" s="1"/>
      <c r="BR96" s="1"/>
      <c r="BS96" s="1"/>
      <c r="BT96" s="1"/>
      <c r="BU96" s="1" t="s">
        <v>670</v>
      </c>
      <c r="BV96" s="1"/>
      <c r="BW96" s="1"/>
      <c r="BX96" s="1"/>
      <c r="BY96" s="1"/>
    </row>
    <row r="97" spans="1:77" ht="15">
      <c r="A97" s="1">
        <v>96</v>
      </c>
      <c r="B97" s="1" t="s">
        <v>665</v>
      </c>
      <c r="C97" s="1" t="s">
        <v>671</v>
      </c>
      <c r="D97" s="1"/>
      <c r="E97" s="1" t="s">
        <v>667</v>
      </c>
      <c r="F97" s="1" t="s">
        <v>672</v>
      </c>
      <c r="G97" s="1" t="s">
        <v>522</v>
      </c>
      <c r="H97" s="4" t="str">
        <f>IF(COUNTIF(口上デイリーリスト!$B$2:$B1000, C97) &gt; 0, "あり", IF(COUNTIF(口上デイリーリスト!$G$2:$G1000, "*"&amp;C97&amp;"*") &gt; 0, "なし(登場)", "なし"))</f>
        <v>なし(登場)</v>
      </c>
      <c r="I97" s="5" t="str">
        <f>IF(COUNTIF(固有スキル表!$C$2:$C1000, C97) &gt; 0, "あり", "なし")</f>
        <v>あり</v>
      </c>
      <c r="J97" s="1">
        <v>2600</v>
      </c>
      <c r="K97" s="1">
        <v>1300</v>
      </c>
      <c r="L97" s="1">
        <v>2100</v>
      </c>
      <c r="M97" s="1" t="s">
        <v>196</v>
      </c>
      <c r="N97" s="60" t="s">
        <v>673</v>
      </c>
      <c r="O97" s="1" t="s">
        <v>119</v>
      </c>
      <c r="P97" s="1" t="s">
        <v>81</v>
      </c>
      <c r="Q97" s="1" t="s">
        <v>83</v>
      </c>
      <c r="R97" s="1" t="s">
        <v>113</v>
      </c>
      <c r="S97" s="1" t="s">
        <v>84</v>
      </c>
      <c r="T97" s="1" t="s">
        <v>84</v>
      </c>
      <c r="U97" s="1" t="s">
        <v>86</v>
      </c>
      <c r="V97" s="1" t="s">
        <v>97</v>
      </c>
      <c r="W97" s="1" t="s">
        <v>2489</v>
      </c>
      <c r="X97" s="1" t="s">
        <v>120</v>
      </c>
      <c r="Y97" s="1">
        <v>54</v>
      </c>
      <c r="Z97" s="1">
        <v>36</v>
      </c>
      <c r="AA97" s="1">
        <v>47</v>
      </c>
      <c r="AB97" s="1">
        <v>46</v>
      </c>
      <c r="AC97" s="1">
        <f t="shared" si="0"/>
        <v>183</v>
      </c>
      <c r="AD97" s="1">
        <v>68</v>
      </c>
      <c r="AE97" s="1">
        <v>25</v>
      </c>
      <c r="AF97" s="7"/>
      <c r="AG97" s="7">
        <f t="shared" si="1"/>
        <v>276</v>
      </c>
      <c r="AH97" s="7">
        <v>66</v>
      </c>
      <c r="AI97" s="7">
        <v>2</v>
      </c>
      <c r="AJ97" s="7"/>
      <c r="AK97" s="7">
        <v>2</v>
      </c>
      <c r="AL97" s="7"/>
      <c r="AM97" s="7">
        <v>1</v>
      </c>
      <c r="AN97" s="7">
        <v>1</v>
      </c>
      <c r="AO97" s="7">
        <v>1</v>
      </c>
      <c r="AP97" s="7">
        <v>1</v>
      </c>
      <c r="AQ97" s="7">
        <v>1</v>
      </c>
      <c r="AR97" s="7"/>
      <c r="AS97" s="7">
        <v>2</v>
      </c>
      <c r="AT97" s="7"/>
      <c r="AU97" s="7"/>
      <c r="AV97" s="7"/>
      <c r="AW97" s="7"/>
      <c r="AX97" s="7"/>
      <c r="AY97" s="7"/>
      <c r="AZ97" s="7"/>
      <c r="BA97" s="7"/>
      <c r="BB97" s="7"/>
      <c r="BC97" s="7"/>
      <c r="BD97" s="7">
        <v>1</v>
      </c>
      <c r="BE97" s="7"/>
      <c r="BF97" s="7">
        <v>2</v>
      </c>
      <c r="BG97" s="1" t="s">
        <v>674</v>
      </c>
      <c r="BH97" s="1"/>
      <c r="BI97" s="1"/>
      <c r="BJ97" s="1"/>
      <c r="BK97" s="1"/>
      <c r="BL97" s="1"/>
      <c r="BM97" s="1"/>
      <c r="BN97" s="1"/>
      <c r="BO97" s="1"/>
      <c r="BP97" s="1"/>
      <c r="BQ97" s="1"/>
      <c r="BR97" s="1"/>
      <c r="BS97" s="1"/>
      <c r="BT97" s="1"/>
      <c r="BU97" s="1" t="s">
        <v>675</v>
      </c>
      <c r="BV97" s="1"/>
      <c r="BW97" s="1"/>
      <c r="BX97" s="1"/>
      <c r="BY97" s="1"/>
    </row>
    <row r="98" spans="1:77" ht="15">
      <c r="A98" s="1">
        <v>97</v>
      </c>
      <c r="B98" s="1" t="s">
        <v>676</v>
      </c>
      <c r="C98" s="1" t="s">
        <v>677</v>
      </c>
      <c r="D98" s="1"/>
      <c r="E98" s="1" t="s">
        <v>678</v>
      </c>
      <c r="F98" s="1" t="s">
        <v>679</v>
      </c>
      <c r="G98" s="1" t="s">
        <v>680</v>
      </c>
      <c r="H98" s="4" t="str">
        <f>IF(COUNTIF(口上デイリーリスト!$B$2:$B1000, C98) &gt; 0, "あり", IF(COUNTIF(口上デイリーリスト!$G$2:$G1000, "*"&amp;C98&amp;"*") &gt; 0, "なし(登場)", "なし"))</f>
        <v>あり</v>
      </c>
      <c r="I98" s="5" t="str">
        <f>IF(COUNTIF(固有スキル表!$C$2:$C1000, C98) &gt; 0, "あり", "なし")</f>
        <v>あり</v>
      </c>
      <c r="J98" s="1">
        <v>2500</v>
      </c>
      <c r="K98" s="1">
        <v>2500</v>
      </c>
      <c r="L98" s="1">
        <v>3300</v>
      </c>
      <c r="M98" s="1" t="s">
        <v>185</v>
      </c>
      <c r="N98" s="61" t="s">
        <v>681</v>
      </c>
      <c r="O98" s="1" t="s">
        <v>119</v>
      </c>
      <c r="P98" s="1" t="s">
        <v>81</v>
      </c>
      <c r="Q98" s="1" t="s">
        <v>82</v>
      </c>
      <c r="R98" s="1" t="s">
        <v>83</v>
      </c>
      <c r="S98" s="1" t="s">
        <v>84</v>
      </c>
      <c r="T98" s="1" t="s">
        <v>85</v>
      </c>
      <c r="U98" s="1" t="s">
        <v>96</v>
      </c>
      <c r="V98" s="1" t="s">
        <v>87</v>
      </c>
      <c r="W98" s="1" t="s">
        <v>2489</v>
      </c>
      <c r="X98" s="1" t="s">
        <v>120</v>
      </c>
      <c r="Y98" s="1">
        <v>60</v>
      </c>
      <c r="Z98" s="1">
        <v>59</v>
      </c>
      <c r="AA98" s="1">
        <v>68</v>
      </c>
      <c r="AB98" s="1">
        <v>68</v>
      </c>
      <c r="AC98" s="1">
        <f t="shared" si="0"/>
        <v>255</v>
      </c>
      <c r="AD98" s="1">
        <v>21</v>
      </c>
      <c r="AE98" s="1">
        <v>20</v>
      </c>
      <c r="AF98" s="7"/>
      <c r="AG98" s="7">
        <f t="shared" si="1"/>
        <v>296</v>
      </c>
      <c r="AH98" s="7">
        <v>100</v>
      </c>
      <c r="AI98" s="7">
        <v>2</v>
      </c>
      <c r="AJ98" s="7"/>
      <c r="AK98" s="7">
        <v>1</v>
      </c>
      <c r="AL98" s="7">
        <v>1</v>
      </c>
      <c r="AM98" s="7">
        <v>1</v>
      </c>
      <c r="AN98" s="7">
        <v>1</v>
      </c>
      <c r="AO98" s="7"/>
      <c r="AP98" s="7">
        <v>1</v>
      </c>
      <c r="AQ98" s="7"/>
      <c r="AR98" s="7"/>
      <c r="AS98" s="7"/>
      <c r="AT98" s="7"/>
      <c r="AU98" s="7">
        <v>1</v>
      </c>
      <c r="AV98" s="7"/>
      <c r="AW98" s="7"/>
      <c r="AX98" s="7"/>
      <c r="AY98" s="7"/>
      <c r="AZ98" s="7"/>
      <c r="BA98" s="7"/>
      <c r="BB98" s="7"/>
      <c r="BC98" s="7"/>
      <c r="BD98" s="7">
        <v>3</v>
      </c>
      <c r="BE98" s="7"/>
      <c r="BF98" s="7">
        <v>3</v>
      </c>
      <c r="BG98" s="1" t="s">
        <v>2512</v>
      </c>
      <c r="BH98" s="1"/>
      <c r="BI98" s="1"/>
      <c r="BJ98" s="1"/>
      <c r="BK98" s="1"/>
      <c r="BL98" s="1"/>
      <c r="BM98" s="1">
        <v>1</v>
      </c>
      <c r="BN98" s="1">
        <v>3</v>
      </c>
      <c r="BO98" s="1">
        <v>2</v>
      </c>
      <c r="BP98" s="1"/>
      <c r="BQ98" s="1"/>
      <c r="BR98" s="1"/>
      <c r="BS98" s="1"/>
      <c r="BT98" s="1"/>
      <c r="BU98" s="1" t="s">
        <v>682</v>
      </c>
      <c r="BV98" s="1"/>
      <c r="BW98" s="1"/>
      <c r="BX98" s="1"/>
      <c r="BY98" s="1"/>
    </row>
    <row r="99" spans="1:77" ht="15">
      <c r="A99" s="1">
        <v>98</v>
      </c>
      <c r="B99" s="1" t="s">
        <v>683</v>
      </c>
      <c r="C99" s="1" t="s">
        <v>684</v>
      </c>
      <c r="D99" s="1"/>
      <c r="E99" s="1" t="s">
        <v>685</v>
      </c>
      <c r="F99" s="1" t="s">
        <v>686</v>
      </c>
      <c r="G99" s="1" t="s">
        <v>687</v>
      </c>
      <c r="H99" s="4" t="str">
        <f>IF(COUNTIF(口上デイリーリスト!$B$2:$B1000, C99) &gt; 0, "あり", IF(COUNTIF(口上デイリーリスト!$G$2:$G1000, "*"&amp;C99&amp;"*") &gt; 0, "なし(登場)", "なし"))</f>
        <v>あり</v>
      </c>
      <c r="I99" s="5" t="str">
        <f>IF(COUNTIF(固有スキル表!$C$2:$C1000, C99) &gt; 0, "あり", "なし")</f>
        <v>あり</v>
      </c>
      <c r="J99" s="1">
        <v>2200</v>
      </c>
      <c r="K99" s="1">
        <v>1300</v>
      </c>
      <c r="L99" s="1">
        <v>2600</v>
      </c>
      <c r="M99" s="1" t="s">
        <v>78</v>
      </c>
      <c r="N99" s="62" t="s">
        <v>688</v>
      </c>
      <c r="O99" s="1" t="s">
        <v>119</v>
      </c>
      <c r="P99" s="1" t="s">
        <v>250</v>
      </c>
      <c r="Q99" s="1" t="s">
        <v>113</v>
      </c>
      <c r="R99" s="1" t="s">
        <v>113</v>
      </c>
      <c r="S99" s="1" t="s">
        <v>105</v>
      </c>
      <c r="T99" s="1" t="s">
        <v>84</v>
      </c>
      <c r="U99" s="1" t="s">
        <v>96</v>
      </c>
      <c r="V99" s="1" t="s">
        <v>97</v>
      </c>
      <c r="W99" s="1" t="s">
        <v>2489</v>
      </c>
      <c r="X99" s="1" t="s">
        <v>120</v>
      </c>
      <c r="Y99" s="1">
        <v>63</v>
      </c>
      <c r="Z99" s="1">
        <v>54</v>
      </c>
      <c r="AA99" s="1">
        <v>55</v>
      </c>
      <c r="AB99" s="1">
        <v>65</v>
      </c>
      <c r="AC99" s="1">
        <f t="shared" si="0"/>
        <v>237</v>
      </c>
      <c r="AD99" s="1">
        <v>22</v>
      </c>
      <c r="AE99" s="1">
        <v>15</v>
      </c>
      <c r="AF99" s="7"/>
      <c r="AG99" s="7">
        <f t="shared" si="1"/>
        <v>274</v>
      </c>
      <c r="AH99" s="7">
        <v>58</v>
      </c>
      <c r="AI99" s="7">
        <v>2</v>
      </c>
      <c r="AJ99" s="7">
        <v>1</v>
      </c>
      <c r="AK99" s="7"/>
      <c r="AL99" s="7"/>
      <c r="AM99" s="7">
        <v>2</v>
      </c>
      <c r="AN99" s="7">
        <v>1</v>
      </c>
      <c r="AO99" s="7"/>
      <c r="AP99" s="7"/>
      <c r="AQ99" s="7">
        <v>2</v>
      </c>
      <c r="AR99" s="7"/>
      <c r="AS99" s="7">
        <v>2</v>
      </c>
      <c r="AT99" s="7"/>
      <c r="AU99" s="7"/>
      <c r="AV99" s="7"/>
      <c r="AW99" s="7"/>
      <c r="AX99" s="7"/>
      <c r="AY99" s="7"/>
      <c r="AZ99" s="7"/>
      <c r="BA99" s="7"/>
      <c r="BB99" s="7"/>
      <c r="BC99" s="7"/>
      <c r="BD99" s="7"/>
      <c r="BE99" s="7"/>
      <c r="BF99" s="7">
        <v>2</v>
      </c>
      <c r="BG99" s="1" t="s">
        <v>689</v>
      </c>
      <c r="BH99" s="1"/>
      <c r="BI99" s="1"/>
      <c r="BJ99" s="1"/>
      <c r="BK99" s="1"/>
      <c r="BL99" s="1"/>
      <c r="BM99" s="1"/>
      <c r="BN99" s="1"/>
      <c r="BO99" s="1"/>
      <c r="BP99" s="1"/>
      <c r="BQ99" s="1"/>
      <c r="BR99" s="1"/>
      <c r="BS99" s="1"/>
      <c r="BT99" s="1"/>
      <c r="BU99" s="1" t="s">
        <v>690</v>
      </c>
      <c r="BV99" s="1"/>
      <c r="BW99" s="1"/>
      <c r="BX99" s="1"/>
      <c r="BY99" s="1"/>
    </row>
    <row r="100" spans="1:77" ht="15">
      <c r="A100" s="1">
        <v>99</v>
      </c>
      <c r="B100" s="1" t="s">
        <v>691</v>
      </c>
      <c r="C100" s="1" t="s">
        <v>692</v>
      </c>
      <c r="D100" s="1"/>
      <c r="E100" s="1" t="s">
        <v>693</v>
      </c>
      <c r="F100" s="1" t="s">
        <v>694</v>
      </c>
      <c r="G100" s="1" t="s">
        <v>522</v>
      </c>
      <c r="H100" s="4" t="str">
        <f>IF(COUNTIF(口上デイリーリスト!$B$2:$B1000, C100) &gt; 0, "あり", IF(COUNTIF(口上デイリーリスト!$G$2:$G1000, "*"&amp;C100&amp;"*") &gt; 0, "なし(登場)", "なし"))</f>
        <v>あり</v>
      </c>
      <c r="I100" s="5" t="str">
        <f>IF(COUNTIF(固有スキル表!$C$2:$C1000, C100) &gt; 0, "あり", "なし")</f>
        <v>あり</v>
      </c>
      <c r="J100" s="1">
        <v>2700</v>
      </c>
      <c r="K100" s="1">
        <v>1500</v>
      </c>
      <c r="L100" s="1">
        <v>2500</v>
      </c>
      <c r="M100" s="1" t="s">
        <v>196</v>
      </c>
      <c r="N100" s="12" t="s">
        <v>127</v>
      </c>
      <c r="O100" s="1" t="s">
        <v>103</v>
      </c>
      <c r="P100" s="1" t="s">
        <v>284</v>
      </c>
      <c r="Q100" s="1" t="s">
        <v>139</v>
      </c>
      <c r="R100" s="1" t="s">
        <v>83</v>
      </c>
      <c r="S100" s="1" t="s">
        <v>129</v>
      </c>
      <c r="T100" s="1" t="s">
        <v>84</v>
      </c>
      <c r="U100" s="1" t="s">
        <v>140</v>
      </c>
      <c r="V100" s="1" t="s">
        <v>150</v>
      </c>
      <c r="W100" s="1" t="s">
        <v>2489</v>
      </c>
      <c r="X100" s="1" t="s">
        <v>120</v>
      </c>
      <c r="Y100" s="1">
        <v>75</v>
      </c>
      <c r="Z100" s="1">
        <v>72</v>
      </c>
      <c r="AA100" s="1">
        <v>68</v>
      </c>
      <c r="AB100" s="1">
        <v>77</v>
      </c>
      <c r="AC100" s="1">
        <f t="shared" si="0"/>
        <v>292</v>
      </c>
      <c r="AD100" s="1">
        <v>77</v>
      </c>
      <c r="AE100" s="1">
        <v>45</v>
      </c>
      <c r="AF100" s="7"/>
      <c r="AG100" s="7">
        <f t="shared" si="1"/>
        <v>414</v>
      </c>
      <c r="AH100" s="7">
        <v>71</v>
      </c>
      <c r="AI100" s="7">
        <v>3</v>
      </c>
      <c r="AJ100" s="7"/>
      <c r="AK100" s="7">
        <v>2</v>
      </c>
      <c r="AL100" s="7">
        <v>1</v>
      </c>
      <c r="AM100" s="7"/>
      <c r="AN100" s="7">
        <v>1</v>
      </c>
      <c r="AO100" s="7">
        <v>3</v>
      </c>
      <c r="AP100" s="7">
        <v>2</v>
      </c>
      <c r="AQ100" s="7"/>
      <c r="AR100" s="7">
        <v>2</v>
      </c>
      <c r="AS100" s="7"/>
      <c r="AT100" s="7"/>
      <c r="AU100" s="7"/>
      <c r="AV100" s="7"/>
      <c r="AW100" s="7">
        <v>1</v>
      </c>
      <c r="AX100" s="7"/>
      <c r="AY100" s="7"/>
      <c r="AZ100" s="7"/>
      <c r="BA100" s="7"/>
      <c r="BB100" s="7"/>
      <c r="BC100" s="7">
        <v>3</v>
      </c>
      <c r="BD100" s="7"/>
      <c r="BE100" s="7"/>
      <c r="BF100" s="7">
        <v>4</v>
      </c>
      <c r="BG100" s="1" t="s">
        <v>695</v>
      </c>
      <c r="BH100" s="1">
        <v>15</v>
      </c>
      <c r="BI100" s="1"/>
      <c r="BJ100" s="1"/>
      <c r="BK100" s="1"/>
      <c r="BL100" s="1"/>
      <c r="BM100" s="1"/>
      <c r="BN100" s="1"/>
      <c r="BO100" s="1"/>
      <c r="BP100" s="1">
        <v>4</v>
      </c>
      <c r="BQ100" s="1"/>
      <c r="BR100" s="1"/>
      <c r="BS100" s="1"/>
      <c r="BT100" s="1"/>
      <c r="BU100" s="1" t="s">
        <v>696</v>
      </c>
      <c r="BV100" s="1"/>
      <c r="BW100" s="1"/>
      <c r="BX100" s="1"/>
      <c r="BY100" s="1"/>
    </row>
    <row r="101" spans="1:77" ht="15">
      <c r="A101" s="1">
        <v>100</v>
      </c>
      <c r="B101" s="1" t="s">
        <v>400</v>
      </c>
      <c r="C101" s="1" t="s">
        <v>697</v>
      </c>
      <c r="D101" s="1"/>
      <c r="E101" s="1" t="s">
        <v>402</v>
      </c>
      <c r="F101" s="1" t="s">
        <v>698</v>
      </c>
      <c r="G101" s="1" t="s">
        <v>77</v>
      </c>
      <c r="H101" s="4" t="str">
        <f>IF(COUNTIF(口上デイリーリスト!$B$2:$B1000, C101) &gt; 0, "あり", IF(COUNTIF(口上デイリーリスト!$G$2:$G1000, "*"&amp;C101&amp;"*") &gt; 0, "なし(登場)", "なし"))</f>
        <v>あり</v>
      </c>
      <c r="I101" s="5" t="str">
        <f>IF(COUNTIF(固有スキル表!$C$2:$C1000, C101) &gt; 0, "あり", "なし")</f>
        <v>あり</v>
      </c>
      <c r="J101" s="1">
        <v>2300</v>
      </c>
      <c r="K101" s="1">
        <v>1300</v>
      </c>
      <c r="L101" s="1">
        <v>2200</v>
      </c>
      <c r="M101" s="1" t="s">
        <v>111</v>
      </c>
      <c r="N101" s="40" t="s">
        <v>404</v>
      </c>
      <c r="O101" s="1" t="s">
        <v>103</v>
      </c>
      <c r="P101" s="1" t="s">
        <v>128</v>
      </c>
      <c r="Q101" s="1" t="s">
        <v>83</v>
      </c>
      <c r="R101" s="1" t="s">
        <v>83</v>
      </c>
      <c r="S101" s="1" t="s">
        <v>84</v>
      </c>
      <c r="T101" s="1" t="s">
        <v>84</v>
      </c>
      <c r="U101" s="1" t="s">
        <v>86</v>
      </c>
      <c r="V101" s="1" t="s">
        <v>87</v>
      </c>
      <c r="W101" s="1" t="s">
        <v>2489</v>
      </c>
      <c r="X101" s="1" t="s">
        <v>120</v>
      </c>
      <c r="Y101" s="1">
        <v>61</v>
      </c>
      <c r="Z101" s="1">
        <v>58</v>
      </c>
      <c r="AA101" s="1">
        <v>73</v>
      </c>
      <c r="AB101" s="1">
        <v>60</v>
      </c>
      <c r="AC101" s="1">
        <f t="shared" si="0"/>
        <v>252</v>
      </c>
      <c r="AD101" s="1">
        <v>27</v>
      </c>
      <c r="AE101" s="1">
        <v>21</v>
      </c>
      <c r="AF101" s="7"/>
      <c r="AG101" s="7">
        <f t="shared" si="1"/>
        <v>300</v>
      </c>
      <c r="AH101" s="1">
        <v>74</v>
      </c>
      <c r="AI101" s="1">
        <v>2</v>
      </c>
      <c r="AJ101" s="1">
        <v>1</v>
      </c>
      <c r="AK101" s="1"/>
      <c r="AL101" s="1"/>
      <c r="AM101" s="1">
        <v>2</v>
      </c>
      <c r="AN101" s="1">
        <v>1</v>
      </c>
      <c r="AO101" s="1">
        <v>2</v>
      </c>
      <c r="AP101" s="1"/>
      <c r="AQ101" s="1">
        <v>1</v>
      </c>
      <c r="AR101" s="1"/>
      <c r="AS101" s="1">
        <v>1</v>
      </c>
      <c r="AT101" s="1"/>
      <c r="AU101" s="1">
        <v>2</v>
      </c>
      <c r="AV101" s="1"/>
      <c r="AW101" s="1"/>
      <c r="AX101" s="1"/>
      <c r="AY101" s="1"/>
      <c r="AZ101" s="1"/>
      <c r="BA101" s="1"/>
      <c r="BB101" s="1"/>
      <c r="BC101" s="1"/>
      <c r="BD101" s="1"/>
      <c r="BE101" s="1">
        <v>1</v>
      </c>
      <c r="BF101" s="1">
        <v>1</v>
      </c>
      <c r="BG101" s="1" t="s">
        <v>699</v>
      </c>
      <c r="BH101" s="1">
        <v>2</v>
      </c>
      <c r="BI101" s="1"/>
      <c r="BJ101" s="1"/>
      <c r="BK101" s="1"/>
      <c r="BL101" s="1"/>
      <c r="BM101" s="1"/>
      <c r="BN101" s="1"/>
      <c r="BO101" s="1"/>
      <c r="BP101" s="1"/>
      <c r="BQ101" s="1"/>
      <c r="BR101" s="1"/>
      <c r="BS101" s="1"/>
      <c r="BT101" s="1"/>
      <c r="BU101" s="1" t="s">
        <v>700</v>
      </c>
      <c r="BV101" s="1"/>
      <c r="BW101" s="1"/>
      <c r="BX101" s="1"/>
      <c r="BY101" s="1"/>
    </row>
    <row r="102" spans="1:77" ht="15">
      <c r="A102" s="1">
        <v>101</v>
      </c>
      <c r="B102" s="1" t="s">
        <v>701</v>
      </c>
      <c r="C102" s="1" t="s">
        <v>702</v>
      </c>
      <c r="D102" s="1"/>
      <c r="E102" s="1" t="s">
        <v>703</v>
      </c>
      <c r="F102" s="1" t="s">
        <v>704</v>
      </c>
      <c r="G102" s="1" t="s">
        <v>77</v>
      </c>
      <c r="H102" s="4" t="str">
        <f>IF(COUNTIF(口上デイリーリスト!$B$2:$B1000, C102) &gt; 0, "あり", IF(COUNTIF(口上デイリーリスト!$G$2:$G1000, "*"&amp;C102&amp;"*") &gt; 0, "なし(登場)", "なし"))</f>
        <v>なし</v>
      </c>
      <c r="I102" s="5" t="str">
        <f>IF(COUNTIF(固有スキル表!$C$2:$C1000, C102) &gt; 0, "あり", "なし")</f>
        <v>あり</v>
      </c>
      <c r="J102" s="1">
        <v>2400</v>
      </c>
      <c r="K102" s="1">
        <v>1400</v>
      </c>
      <c r="L102" s="1">
        <v>2500</v>
      </c>
      <c r="M102" s="1" t="s">
        <v>111</v>
      </c>
      <c r="N102" s="8" t="s">
        <v>94</v>
      </c>
      <c r="O102" s="1" t="s">
        <v>103</v>
      </c>
      <c r="P102" s="1" t="s">
        <v>95</v>
      </c>
      <c r="Q102" s="1" t="s">
        <v>83</v>
      </c>
      <c r="R102" s="1" t="s">
        <v>83</v>
      </c>
      <c r="S102" s="1" t="s">
        <v>114</v>
      </c>
      <c r="T102" s="1" t="s">
        <v>84</v>
      </c>
      <c r="U102" s="1" t="s">
        <v>96</v>
      </c>
      <c r="V102" s="1" t="s">
        <v>87</v>
      </c>
      <c r="W102" s="1" t="s">
        <v>2489</v>
      </c>
      <c r="X102" s="1" t="s">
        <v>120</v>
      </c>
      <c r="Y102" s="1">
        <v>61</v>
      </c>
      <c r="Z102" s="1">
        <v>52</v>
      </c>
      <c r="AA102" s="1">
        <v>80</v>
      </c>
      <c r="AB102" s="1">
        <v>66</v>
      </c>
      <c r="AC102" s="1">
        <f t="shared" si="0"/>
        <v>259</v>
      </c>
      <c r="AD102" s="1">
        <v>35</v>
      </c>
      <c r="AE102" s="1">
        <v>45</v>
      </c>
      <c r="AF102" s="7"/>
      <c r="AG102" s="7">
        <f t="shared" si="1"/>
        <v>339</v>
      </c>
      <c r="AH102" s="1">
        <v>55</v>
      </c>
      <c r="AI102" s="1">
        <v>3</v>
      </c>
      <c r="AJ102" s="1">
        <v>1</v>
      </c>
      <c r="AK102" s="1"/>
      <c r="AL102" s="1"/>
      <c r="AM102" s="1">
        <v>2</v>
      </c>
      <c r="AN102" s="1">
        <v>1</v>
      </c>
      <c r="AO102" s="1">
        <v>2</v>
      </c>
      <c r="AP102" s="1">
        <v>1</v>
      </c>
      <c r="AQ102" s="1"/>
      <c r="AR102" s="1"/>
      <c r="AS102" s="1">
        <v>1</v>
      </c>
      <c r="AT102" s="1"/>
      <c r="AU102" s="1">
        <v>1</v>
      </c>
      <c r="AV102" s="1">
        <v>1</v>
      </c>
      <c r="AW102" s="1"/>
      <c r="AX102" s="1"/>
      <c r="AY102" s="1"/>
      <c r="AZ102" s="1"/>
      <c r="BA102" s="1"/>
      <c r="BB102" s="1"/>
      <c r="BC102" s="1"/>
      <c r="BD102" s="1">
        <v>1</v>
      </c>
      <c r="BE102" s="1"/>
      <c r="BF102" s="1">
        <v>2</v>
      </c>
      <c r="BG102" s="1" t="s">
        <v>705</v>
      </c>
      <c r="BH102" s="1"/>
      <c r="BI102" s="1"/>
      <c r="BJ102" s="1"/>
      <c r="BK102" s="1"/>
      <c r="BL102" s="1"/>
      <c r="BM102" s="1"/>
      <c r="BN102" s="1"/>
      <c r="BO102" s="1"/>
      <c r="BP102" s="1"/>
      <c r="BQ102" s="1"/>
      <c r="BR102" s="1"/>
      <c r="BS102" s="1"/>
      <c r="BT102" s="1"/>
      <c r="BU102" s="1" t="s">
        <v>706</v>
      </c>
      <c r="BV102" s="1"/>
      <c r="BW102" s="1"/>
      <c r="BX102" s="1"/>
      <c r="BY102" s="1"/>
    </row>
    <row r="103" spans="1:77" ht="15">
      <c r="A103" s="1">
        <v>102</v>
      </c>
      <c r="B103" s="1" t="s">
        <v>707</v>
      </c>
      <c r="C103" s="1" t="s">
        <v>708</v>
      </c>
      <c r="D103" s="1"/>
      <c r="E103" s="1" t="s">
        <v>709</v>
      </c>
      <c r="F103" s="1" t="s">
        <v>710</v>
      </c>
      <c r="G103" s="1" t="s">
        <v>77</v>
      </c>
      <c r="H103" s="4" t="str">
        <f>IF(COUNTIF(口上デイリーリスト!$B$2:$B1000, C103) &gt; 0, "あり", IF(COUNTIF(口上デイリーリスト!$G$2:$G1000, "*"&amp;C103&amp;"*") &gt; 0, "なし(登場)", "なし"))</f>
        <v>なし</v>
      </c>
      <c r="I103" s="5" t="str">
        <f>IF(COUNTIF(固有スキル表!$C$2:$C1000, C103) &gt; 0, "あり", "なし")</f>
        <v>あり</v>
      </c>
      <c r="J103" s="1">
        <v>2600</v>
      </c>
      <c r="K103" s="1">
        <v>1500</v>
      </c>
      <c r="L103" s="1">
        <v>2500</v>
      </c>
      <c r="M103" s="1" t="s">
        <v>185</v>
      </c>
      <c r="N103" s="63" t="s">
        <v>711</v>
      </c>
      <c r="O103" s="1" t="s">
        <v>80</v>
      </c>
      <c r="P103" s="1" t="s">
        <v>164</v>
      </c>
      <c r="Q103" s="1" t="s">
        <v>82</v>
      </c>
      <c r="R103" s="1" t="s">
        <v>83</v>
      </c>
      <c r="S103" s="1" t="s">
        <v>129</v>
      </c>
      <c r="T103" s="1" t="s">
        <v>84</v>
      </c>
      <c r="U103" s="1" t="s">
        <v>86</v>
      </c>
      <c r="V103" s="1" t="s">
        <v>87</v>
      </c>
      <c r="W103" s="1" t="s">
        <v>2489</v>
      </c>
      <c r="X103" s="1" t="s">
        <v>120</v>
      </c>
      <c r="Y103" s="1">
        <v>75</v>
      </c>
      <c r="Z103" s="1">
        <v>74</v>
      </c>
      <c r="AA103" s="1">
        <v>88</v>
      </c>
      <c r="AB103" s="1">
        <v>68</v>
      </c>
      <c r="AC103" s="1">
        <f t="shared" si="0"/>
        <v>305</v>
      </c>
      <c r="AD103" s="1">
        <v>27</v>
      </c>
      <c r="AE103" s="1">
        <v>21</v>
      </c>
      <c r="AF103" s="7">
        <v>10</v>
      </c>
      <c r="AG103" s="7">
        <f t="shared" si="1"/>
        <v>363</v>
      </c>
      <c r="AH103" s="1">
        <v>63</v>
      </c>
      <c r="AI103" s="1">
        <v>3</v>
      </c>
      <c r="AJ103" s="1">
        <v>1</v>
      </c>
      <c r="AK103" s="1">
        <v>1</v>
      </c>
      <c r="AL103" s="1"/>
      <c r="AM103" s="1">
        <v>1</v>
      </c>
      <c r="AN103" s="1">
        <v>1</v>
      </c>
      <c r="AO103" s="1">
        <v>2</v>
      </c>
      <c r="AP103" s="1">
        <v>1</v>
      </c>
      <c r="AQ103" s="1"/>
      <c r="AR103" s="1"/>
      <c r="AS103" s="1">
        <v>2</v>
      </c>
      <c r="AT103" s="1"/>
      <c r="AU103" s="1"/>
      <c r="AV103" s="1">
        <v>1</v>
      </c>
      <c r="AW103" s="1"/>
      <c r="AX103" s="1"/>
      <c r="AY103" s="1"/>
      <c r="AZ103" s="1"/>
      <c r="BA103" s="1"/>
      <c r="BB103" s="1"/>
      <c r="BC103" s="1"/>
      <c r="BD103" s="1"/>
      <c r="BE103" s="1"/>
      <c r="BF103" s="1">
        <v>3</v>
      </c>
      <c r="BG103" s="1" t="s">
        <v>2513</v>
      </c>
      <c r="BH103" s="1">
        <v>2</v>
      </c>
      <c r="BI103" s="1"/>
      <c r="BJ103" s="1"/>
      <c r="BK103" s="1"/>
      <c r="BL103" s="1"/>
      <c r="BM103" s="1">
        <v>1</v>
      </c>
      <c r="BN103" s="1"/>
      <c r="BO103" s="1"/>
      <c r="BP103" s="1"/>
      <c r="BQ103" s="1"/>
      <c r="BR103" s="1"/>
      <c r="BS103" s="1"/>
      <c r="BT103" s="1"/>
      <c r="BU103" s="1" t="s">
        <v>712</v>
      </c>
      <c r="BV103" s="1"/>
      <c r="BW103" s="1"/>
      <c r="BX103" s="1"/>
      <c r="BY103" s="1"/>
    </row>
    <row r="104" spans="1:77" ht="15">
      <c r="A104" s="1">
        <v>103</v>
      </c>
      <c r="B104" s="1" t="s">
        <v>713</v>
      </c>
      <c r="C104" s="1" t="s">
        <v>713</v>
      </c>
      <c r="D104" s="1"/>
      <c r="E104" s="1" t="s">
        <v>714</v>
      </c>
      <c r="F104" s="1" t="s">
        <v>714</v>
      </c>
      <c r="G104" s="1" t="s">
        <v>715</v>
      </c>
      <c r="H104" s="4" t="str">
        <f>IF(COUNTIF(口上デイリーリスト!$B$2:$B1000, C104) &gt; 0, "あり", IF(COUNTIF(口上デイリーリスト!$G$2:$G1000, "*"&amp;C104&amp;"*") &gt; 0, "なし(登場)", "なし"))</f>
        <v>なし</v>
      </c>
      <c r="I104" s="5" t="str">
        <f>IF(COUNTIF(固有スキル表!$C$2:$C1000, C104) &gt; 0, "あり", "なし")</f>
        <v>あり</v>
      </c>
      <c r="J104" s="1">
        <v>2700</v>
      </c>
      <c r="K104" s="1">
        <v>1600</v>
      </c>
      <c r="L104" s="1">
        <v>2800</v>
      </c>
      <c r="M104" s="1" t="s">
        <v>185</v>
      </c>
      <c r="N104" s="64" t="s">
        <v>716</v>
      </c>
      <c r="O104" s="1" t="s">
        <v>80</v>
      </c>
      <c r="P104" s="1" t="s">
        <v>244</v>
      </c>
      <c r="Q104" s="1" t="s">
        <v>84</v>
      </c>
      <c r="R104" s="1" t="s">
        <v>84</v>
      </c>
      <c r="S104" s="1" t="s">
        <v>129</v>
      </c>
      <c r="T104" s="1" t="s">
        <v>84</v>
      </c>
      <c r="U104" s="1" t="s">
        <v>140</v>
      </c>
      <c r="V104" s="1" t="s">
        <v>87</v>
      </c>
      <c r="W104" s="1" t="s">
        <v>2489</v>
      </c>
      <c r="X104" s="1" t="s">
        <v>120</v>
      </c>
      <c r="Y104" s="1">
        <v>80</v>
      </c>
      <c r="Z104" s="1">
        <v>59</v>
      </c>
      <c r="AA104" s="1">
        <v>67</v>
      </c>
      <c r="AB104" s="1">
        <v>59</v>
      </c>
      <c r="AC104" s="1">
        <f t="shared" si="0"/>
        <v>265</v>
      </c>
      <c r="AD104" s="1">
        <v>23</v>
      </c>
      <c r="AE104" s="1">
        <v>21</v>
      </c>
      <c r="AF104" s="7"/>
      <c r="AG104" s="7">
        <f t="shared" si="1"/>
        <v>309</v>
      </c>
      <c r="AH104" s="1">
        <v>67</v>
      </c>
      <c r="AI104" s="1">
        <v>3</v>
      </c>
      <c r="AJ104" s="1"/>
      <c r="AK104" s="1">
        <v>1</v>
      </c>
      <c r="AL104" s="1"/>
      <c r="AM104" s="1">
        <v>3</v>
      </c>
      <c r="AN104" s="1"/>
      <c r="AO104" s="1">
        <v>3</v>
      </c>
      <c r="AP104" s="1"/>
      <c r="AQ104" s="1"/>
      <c r="AR104" s="1">
        <v>1</v>
      </c>
      <c r="AS104" s="1"/>
      <c r="AT104" s="1"/>
      <c r="AU104" s="1"/>
      <c r="AV104" s="1"/>
      <c r="AW104" s="1">
        <v>1</v>
      </c>
      <c r="AX104" s="1"/>
      <c r="AY104" s="1"/>
      <c r="AZ104" s="1"/>
      <c r="BA104" s="1"/>
      <c r="BB104" s="1"/>
      <c r="BC104" s="1"/>
      <c r="BD104" s="1">
        <v>1</v>
      </c>
      <c r="BE104" s="1"/>
      <c r="BF104" s="1">
        <v>4</v>
      </c>
      <c r="BG104" s="1" t="s">
        <v>717</v>
      </c>
      <c r="BH104" s="1">
        <v>2</v>
      </c>
      <c r="BI104" s="1"/>
      <c r="BJ104" s="1"/>
      <c r="BK104" s="1"/>
      <c r="BL104" s="1"/>
      <c r="BM104" s="1">
        <v>1</v>
      </c>
      <c r="BN104" s="1">
        <v>1</v>
      </c>
      <c r="BO104" s="1"/>
      <c r="BP104" s="1">
        <v>3</v>
      </c>
      <c r="BQ104" s="1"/>
      <c r="BR104" s="1"/>
      <c r="BS104" s="1"/>
      <c r="BT104" s="1"/>
      <c r="BU104" s="1" t="s">
        <v>718</v>
      </c>
      <c r="BV104" s="1"/>
      <c r="BW104" s="1"/>
      <c r="BX104" s="1"/>
      <c r="BY104" s="1"/>
    </row>
    <row r="105" spans="1:77" ht="15">
      <c r="A105" s="1">
        <v>104</v>
      </c>
      <c r="B105" s="1" t="s">
        <v>719</v>
      </c>
      <c r="C105" s="1" t="s">
        <v>719</v>
      </c>
      <c r="D105" s="1"/>
      <c r="E105" s="1" t="s">
        <v>719</v>
      </c>
      <c r="F105" s="1" t="s">
        <v>719</v>
      </c>
      <c r="G105" s="1" t="s">
        <v>720</v>
      </c>
      <c r="H105" s="4" t="str">
        <f>IF(COUNTIF(口上デイリーリスト!$B$2:$B1000, C105) &gt; 0, "あり", IF(COUNTIF(口上デイリーリスト!$G$2:$G1000, "*"&amp;C105&amp;"*") &gt; 0, "なし(登場)", "なし"))</f>
        <v>なし</v>
      </c>
      <c r="I105" s="5" t="str">
        <f>IF(COUNTIF(固有スキル表!$C$2:$C1000, C105) &gt; 0, "あり", "なし")</f>
        <v>あり</v>
      </c>
      <c r="J105" s="1">
        <v>2600</v>
      </c>
      <c r="K105" s="1">
        <v>1300</v>
      </c>
      <c r="L105" s="1">
        <v>2200</v>
      </c>
      <c r="M105" s="1" t="s">
        <v>169</v>
      </c>
      <c r="N105" s="20" t="s">
        <v>218</v>
      </c>
      <c r="O105" s="1" t="s">
        <v>119</v>
      </c>
      <c r="P105" s="1" t="s">
        <v>250</v>
      </c>
      <c r="Q105" s="1" t="s">
        <v>82</v>
      </c>
      <c r="R105" s="1" t="s">
        <v>82</v>
      </c>
      <c r="S105" s="1" t="s">
        <v>84</v>
      </c>
      <c r="T105" s="1" t="s">
        <v>84</v>
      </c>
      <c r="U105" s="1" t="s">
        <v>86</v>
      </c>
      <c r="V105" s="1" t="s">
        <v>132</v>
      </c>
      <c r="W105" s="1" t="s">
        <v>2489</v>
      </c>
      <c r="X105" s="1" t="s">
        <v>120</v>
      </c>
      <c r="Y105" s="1">
        <v>39</v>
      </c>
      <c r="Z105" s="1">
        <v>67</v>
      </c>
      <c r="AA105" s="1">
        <v>27</v>
      </c>
      <c r="AB105" s="1">
        <v>32</v>
      </c>
      <c r="AC105" s="1">
        <f t="shared" si="0"/>
        <v>165</v>
      </c>
      <c r="AD105" s="1">
        <v>23</v>
      </c>
      <c r="AE105" s="1">
        <v>28</v>
      </c>
      <c r="AF105" s="7"/>
      <c r="AG105" s="7">
        <f t="shared" si="1"/>
        <v>216</v>
      </c>
      <c r="AH105" s="1">
        <v>50</v>
      </c>
      <c r="AI105" s="1">
        <v>2</v>
      </c>
      <c r="AJ105" s="1">
        <v>1</v>
      </c>
      <c r="AK105" s="1">
        <v>1</v>
      </c>
      <c r="AL105" s="1"/>
      <c r="AM105" s="1">
        <v>1</v>
      </c>
      <c r="AN105" s="1">
        <v>1</v>
      </c>
      <c r="AO105" s="1">
        <v>2</v>
      </c>
      <c r="AP105" s="1"/>
      <c r="AQ105" s="1">
        <v>1</v>
      </c>
      <c r="AR105" s="1">
        <v>1</v>
      </c>
      <c r="AS105" s="1"/>
      <c r="AT105" s="1"/>
      <c r="AU105" s="1"/>
      <c r="AV105" s="1">
        <v>1</v>
      </c>
      <c r="AW105" s="1">
        <v>1</v>
      </c>
      <c r="AX105" s="1"/>
      <c r="AY105" s="1"/>
      <c r="AZ105" s="1"/>
      <c r="BA105" s="1"/>
      <c r="BB105" s="1"/>
      <c r="BC105" s="1"/>
      <c r="BD105" s="1"/>
      <c r="BE105" s="1"/>
      <c r="BF105" s="1">
        <v>3</v>
      </c>
      <c r="BG105" s="1" t="s">
        <v>721</v>
      </c>
      <c r="BH105" s="1"/>
      <c r="BI105" s="1"/>
      <c r="BJ105" s="1"/>
      <c r="BK105" s="1"/>
      <c r="BL105" s="1"/>
      <c r="BM105" s="1"/>
      <c r="BN105" s="1"/>
      <c r="BO105" s="1"/>
      <c r="BP105" s="1"/>
      <c r="BQ105" s="1"/>
      <c r="BR105" s="1"/>
      <c r="BS105" s="1"/>
      <c r="BT105" s="1"/>
      <c r="BU105" s="1" t="s">
        <v>722</v>
      </c>
      <c r="BV105" s="1"/>
      <c r="BW105" s="1"/>
      <c r="BX105" s="1"/>
      <c r="BY105" s="1"/>
    </row>
    <row r="106" spans="1:77" ht="15">
      <c r="A106" s="1">
        <v>105</v>
      </c>
      <c r="B106" s="1" t="s">
        <v>723</v>
      </c>
      <c r="C106" s="1" t="s">
        <v>723</v>
      </c>
      <c r="D106" s="1"/>
      <c r="E106" s="1" t="s">
        <v>723</v>
      </c>
      <c r="F106" s="1" t="s">
        <v>723</v>
      </c>
      <c r="G106" s="1" t="s">
        <v>720</v>
      </c>
      <c r="H106" s="4" t="str">
        <f>IF(COUNTIF(口上デイリーリスト!$B$2:$B1000, C106) &gt; 0, "あり", IF(COUNTIF(口上デイリーリスト!$G$2:$G1000, "*"&amp;C106&amp;"*") &gt; 0, "なし(登場)", "なし"))</f>
        <v>なし</v>
      </c>
      <c r="I106" s="5" t="str">
        <f>IF(COUNTIF(固有スキル表!$C$2:$C1000, C106) &gt; 0, "あり", "なし")</f>
        <v>あり</v>
      </c>
      <c r="J106" s="1">
        <v>2500</v>
      </c>
      <c r="K106" s="1">
        <v>1400</v>
      </c>
      <c r="L106" s="1">
        <v>2000</v>
      </c>
      <c r="M106" s="1" t="s">
        <v>185</v>
      </c>
      <c r="N106" s="8" t="s">
        <v>94</v>
      </c>
      <c r="O106" s="1" t="s">
        <v>80</v>
      </c>
      <c r="P106" s="1" t="s">
        <v>128</v>
      </c>
      <c r="Q106" s="1" t="s">
        <v>82</v>
      </c>
      <c r="R106" s="1" t="s">
        <v>82</v>
      </c>
      <c r="S106" s="1" t="s">
        <v>84</v>
      </c>
      <c r="T106" s="1" t="s">
        <v>130</v>
      </c>
      <c r="U106" s="1" t="s">
        <v>140</v>
      </c>
      <c r="V106" s="1" t="s">
        <v>132</v>
      </c>
      <c r="W106" s="1" t="s">
        <v>2489</v>
      </c>
      <c r="X106" s="1" t="s">
        <v>120</v>
      </c>
      <c r="Y106" s="1">
        <v>44</v>
      </c>
      <c r="Z106" s="1">
        <v>43</v>
      </c>
      <c r="AA106" s="1">
        <v>43</v>
      </c>
      <c r="AB106" s="1">
        <v>52</v>
      </c>
      <c r="AC106" s="1">
        <f t="shared" si="0"/>
        <v>182</v>
      </c>
      <c r="AD106" s="1">
        <v>47</v>
      </c>
      <c r="AE106" s="1">
        <v>47</v>
      </c>
      <c r="AF106" s="7"/>
      <c r="AG106" s="7">
        <f t="shared" si="1"/>
        <v>276</v>
      </c>
      <c r="AH106" s="1">
        <v>54</v>
      </c>
      <c r="AI106" s="1">
        <v>3</v>
      </c>
      <c r="AJ106" s="1">
        <v>1</v>
      </c>
      <c r="AK106" s="1">
        <v>1</v>
      </c>
      <c r="AL106" s="1">
        <v>1</v>
      </c>
      <c r="AM106" s="1">
        <v>1</v>
      </c>
      <c r="AN106" s="1"/>
      <c r="AO106" s="1">
        <v>2</v>
      </c>
      <c r="AP106" s="1"/>
      <c r="AQ106" s="1">
        <v>1</v>
      </c>
      <c r="AR106" s="1"/>
      <c r="AS106" s="1">
        <v>2</v>
      </c>
      <c r="AT106" s="1"/>
      <c r="AU106" s="1"/>
      <c r="AV106" s="1"/>
      <c r="AW106" s="1"/>
      <c r="AX106" s="1"/>
      <c r="AY106" s="1"/>
      <c r="AZ106" s="1"/>
      <c r="BA106" s="1"/>
      <c r="BB106" s="1"/>
      <c r="BC106" s="1">
        <v>1</v>
      </c>
      <c r="BD106" s="1"/>
      <c r="BE106" s="1"/>
      <c r="BF106" s="1">
        <v>3</v>
      </c>
      <c r="BG106" s="1" t="s">
        <v>724</v>
      </c>
      <c r="BH106" s="1">
        <v>3</v>
      </c>
      <c r="BI106" s="1"/>
      <c r="BJ106" s="1"/>
      <c r="BK106" s="1"/>
      <c r="BL106" s="1"/>
      <c r="BM106" s="1">
        <v>2</v>
      </c>
      <c r="BN106" s="1"/>
      <c r="BO106" s="1"/>
      <c r="BP106" s="1">
        <v>2</v>
      </c>
      <c r="BQ106" s="1"/>
      <c r="BR106" s="1"/>
      <c r="BS106" s="1"/>
      <c r="BT106" s="1"/>
      <c r="BU106" s="1" t="s">
        <v>725</v>
      </c>
      <c r="BV106" s="1"/>
      <c r="BW106" s="1"/>
      <c r="BX106" s="1"/>
      <c r="BY106" s="1"/>
    </row>
    <row r="107" spans="1:77" ht="15">
      <c r="A107" s="1">
        <v>106</v>
      </c>
      <c r="B107" s="1" t="s">
        <v>726</v>
      </c>
      <c r="C107" s="1" t="s">
        <v>726</v>
      </c>
      <c r="D107" s="1"/>
      <c r="E107" s="1" t="s">
        <v>726</v>
      </c>
      <c r="F107" s="1" t="s">
        <v>726</v>
      </c>
      <c r="G107" s="1" t="s">
        <v>144</v>
      </c>
      <c r="H107" s="4" t="str">
        <f>IF(COUNTIF(口上デイリーリスト!$B$2:$B1000, C107) &gt; 0, "あり", IF(COUNTIF(口上デイリーリスト!$G$2:$G1000, "*"&amp;C107&amp;"*") &gt; 0, "なし(登場)", "なし"))</f>
        <v>なし</v>
      </c>
      <c r="I107" s="5" t="str">
        <f>IF(COUNTIF(固有スキル表!$C$2:$C1000, C107) &gt; 0, "あり", "なし")</f>
        <v>あり</v>
      </c>
      <c r="J107" s="1">
        <v>2700</v>
      </c>
      <c r="K107" s="1">
        <v>1300</v>
      </c>
      <c r="L107" s="1">
        <v>2400</v>
      </c>
      <c r="M107" s="1" t="s">
        <v>169</v>
      </c>
      <c r="N107" s="8" t="s">
        <v>94</v>
      </c>
      <c r="O107" s="1" t="s">
        <v>103</v>
      </c>
      <c r="P107" s="1" t="s">
        <v>104</v>
      </c>
      <c r="Q107" s="1" t="s">
        <v>83</v>
      </c>
      <c r="R107" s="1" t="s">
        <v>83</v>
      </c>
      <c r="S107" s="1" t="s">
        <v>114</v>
      </c>
      <c r="T107" s="1" t="s">
        <v>85</v>
      </c>
      <c r="U107" s="1" t="s">
        <v>96</v>
      </c>
      <c r="V107" s="1" t="s">
        <v>87</v>
      </c>
      <c r="W107" s="1" t="s">
        <v>2489</v>
      </c>
      <c r="X107" s="1" t="s">
        <v>120</v>
      </c>
      <c r="Y107" s="1">
        <v>61</v>
      </c>
      <c r="Z107" s="1">
        <v>46</v>
      </c>
      <c r="AA107" s="1">
        <v>59</v>
      </c>
      <c r="AB107" s="1">
        <v>57</v>
      </c>
      <c r="AC107" s="1">
        <f t="shared" si="0"/>
        <v>223</v>
      </c>
      <c r="AD107" s="1">
        <v>43</v>
      </c>
      <c r="AE107" s="1">
        <v>21</v>
      </c>
      <c r="AF107" s="7"/>
      <c r="AG107" s="7">
        <f t="shared" si="1"/>
        <v>287</v>
      </c>
      <c r="AH107" s="1">
        <v>59</v>
      </c>
      <c r="AI107" s="1">
        <v>2</v>
      </c>
      <c r="AJ107" s="1"/>
      <c r="AK107" s="1">
        <v>2</v>
      </c>
      <c r="AL107" s="1"/>
      <c r="AM107" s="1">
        <v>1</v>
      </c>
      <c r="AN107" s="1">
        <v>1</v>
      </c>
      <c r="AO107" s="1">
        <v>1</v>
      </c>
      <c r="AP107" s="1">
        <v>1</v>
      </c>
      <c r="AQ107" s="1">
        <v>1</v>
      </c>
      <c r="AR107" s="1"/>
      <c r="AS107" s="1">
        <v>2</v>
      </c>
      <c r="AT107" s="1"/>
      <c r="AU107" s="1"/>
      <c r="AV107" s="1"/>
      <c r="AW107" s="1"/>
      <c r="AX107" s="1"/>
      <c r="AY107" s="1"/>
      <c r="AZ107" s="1"/>
      <c r="BA107" s="1"/>
      <c r="BB107" s="1"/>
      <c r="BC107" s="1"/>
      <c r="BD107" s="1">
        <v>1</v>
      </c>
      <c r="BE107" s="1"/>
      <c r="BF107" s="1">
        <v>3</v>
      </c>
      <c r="BG107" s="1" t="s">
        <v>2522</v>
      </c>
      <c r="BH107" s="1">
        <v>2</v>
      </c>
      <c r="BI107" s="1"/>
      <c r="BJ107" s="1"/>
      <c r="BK107" s="1"/>
      <c r="BL107" s="1"/>
      <c r="BM107" s="1"/>
      <c r="BN107" s="1"/>
      <c r="BO107" s="1"/>
      <c r="BP107" s="1"/>
      <c r="BQ107" s="1"/>
      <c r="BR107" s="1"/>
      <c r="BS107" s="1"/>
      <c r="BT107" s="1"/>
      <c r="BU107" s="1" t="s">
        <v>727</v>
      </c>
      <c r="BV107" s="1"/>
      <c r="BW107" s="1"/>
      <c r="BX107" s="1"/>
      <c r="BY107" s="1"/>
    </row>
    <row r="108" spans="1:77" ht="15">
      <c r="A108" s="1">
        <v>107</v>
      </c>
      <c r="B108" s="1" t="s">
        <v>728</v>
      </c>
      <c r="C108" s="1" t="s">
        <v>728</v>
      </c>
      <c r="D108" s="1"/>
      <c r="E108" s="1" t="s">
        <v>728</v>
      </c>
      <c r="F108" s="1" t="s">
        <v>728</v>
      </c>
      <c r="G108" s="1" t="s">
        <v>144</v>
      </c>
      <c r="H108" s="4" t="str">
        <f>IF(COUNTIF(口上デイリーリスト!$B$2:$B1000, C108) &gt; 0, "あり", IF(COUNTIF(口上デイリーリスト!$G$2:$G1000, "*"&amp;C108&amp;"*") &gt; 0, "なし(登場)", "なし"))</f>
        <v>なし</v>
      </c>
      <c r="I108" s="5" t="str">
        <f>IF(COUNTIF(固有スキル表!$C$2:$C1000, C108) &gt; 0, "あり", "なし")</f>
        <v>あり</v>
      </c>
      <c r="J108" s="1">
        <v>2500</v>
      </c>
      <c r="K108" s="1">
        <v>1300</v>
      </c>
      <c r="L108" s="1">
        <v>2400</v>
      </c>
      <c r="M108" s="1" t="s">
        <v>137</v>
      </c>
      <c r="N108" s="11" t="s">
        <v>118</v>
      </c>
      <c r="O108" s="1" t="s">
        <v>103</v>
      </c>
      <c r="P108" s="1" t="s">
        <v>250</v>
      </c>
      <c r="Q108" s="1" t="s">
        <v>83</v>
      </c>
      <c r="R108" s="1" t="s">
        <v>83</v>
      </c>
      <c r="S108" s="1" t="s">
        <v>114</v>
      </c>
      <c r="T108" s="1" t="s">
        <v>84</v>
      </c>
      <c r="U108" s="1" t="s">
        <v>86</v>
      </c>
      <c r="V108" s="1" t="s">
        <v>87</v>
      </c>
      <c r="W108" s="1" t="s">
        <v>2489</v>
      </c>
      <c r="X108" s="1" t="s">
        <v>120</v>
      </c>
      <c r="Y108" s="1">
        <v>42</v>
      </c>
      <c r="Z108" s="1">
        <v>61</v>
      </c>
      <c r="AA108" s="1">
        <v>69</v>
      </c>
      <c r="AB108" s="1">
        <v>52</v>
      </c>
      <c r="AC108" s="1">
        <f t="shared" si="0"/>
        <v>224</v>
      </c>
      <c r="AD108" s="1">
        <v>21</v>
      </c>
      <c r="AE108" s="1">
        <v>43</v>
      </c>
      <c r="AF108" s="7"/>
      <c r="AG108" s="7">
        <f t="shared" si="1"/>
        <v>288</v>
      </c>
      <c r="AH108" s="1">
        <v>57</v>
      </c>
      <c r="AI108" s="1">
        <v>2</v>
      </c>
      <c r="AJ108" s="1">
        <v>1</v>
      </c>
      <c r="AK108" s="1"/>
      <c r="AL108" s="1">
        <v>2</v>
      </c>
      <c r="AM108" s="1"/>
      <c r="AN108" s="1">
        <v>1</v>
      </c>
      <c r="AO108" s="1">
        <v>1</v>
      </c>
      <c r="AP108" s="1">
        <v>1</v>
      </c>
      <c r="AQ108" s="1">
        <v>1</v>
      </c>
      <c r="AR108" s="1"/>
      <c r="AS108" s="1">
        <v>2</v>
      </c>
      <c r="AT108" s="1"/>
      <c r="AU108" s="1"/>
      <c r="AV108" s="1"/>
      <c r="AW108" s="1"/>
      <c r="AX108" s="1"/>
      <c r="AY108" s="1"/>
      <c r="AZ108" s="1"/>
      <c r="BA108" s="1"/>
      <c r="BB108" s="1"/>
      <c r="BC108" s="1"/>
      <c r="BD108" s="1">
        <v>1</v>
      </c>
      <c r="BE108" s="1"/>
      <c r="BF108" s="1">
        <v>3</v>
      </c>
      <c r="BG108" s="1" t="s">
        <v>2523</v>
      </c>
      <c r="BH108" s="1">
        <v>2</v>
      </c>
      <c r="BI108" s="1"/>
      <c r="BJ108" s="1"/>
      <c r="BK108" s="1"/>
      <c r="BL108" s="1"/>
      <c r="BM108" s="1"/>
      <c r="BN108" s="1"/>
      <c r="BO108" s="1"/>
      <c r="BP108" s="1"/>
      <c r="BQ108" s="1"/>
      <c r="BR108" s="1"/>
      <c r="BS108" s="1"/>
      <c r="BT108" s="1"/>
      <c r="BU108" s="1" t="s">
        <v>729</v>
      </c>
      <c r="BV108" s="1"/>
      <c r="BW108" s="1"/>
      <c r="BX108" s="1"/>
      <c r="BY108" s="1"/>
    </row>
    <row r="109" spans="1:77" ht="15">
      <c r="A109" s="1">
        <v>108</v>
      </c>
      <c r="B109" s="1" t="s">
        <v>730</v>
      </c>
      <c r="C109" s="1" t="s">
        <v>730</v>
      </c>
      <c r="D109" s="1"/>
      <c r="E109" s="1" t="s">
        <v>731</v>
      </c>
      <c r="F109" s="1" t="s">
        <v>731</v>
      </c>
      <c r="G109" s="1" t="s">
        <v>720</v>
      </c>
      <c r="H109" s="4" t="str">
        <f>IF(COUNTIF(口上デイリーリスト!$B$2:$B1000, C109) &gt; 0, "あり", IF(COUNTIF(口上デイリーリスト!$G$2:$G1000, "*"&amp;C109&amp;"*") &gt; 0, "なし(登場)", "なし"))</f>
        <v>なし</v>
      </c>
      <c r="I109" s="5" t="str">
        <f>IF(COUNTIF(固有スキル表!$C$2:$C1000, C109) &gt; 0, "あり", "なし")</f>
        <v>あり</v>
      </c>
      <c r="J109" s="1">
        <v>2800</v>
      </c>
      <c r="K109" s="1">
        <v>1600</v>
      </c>
      <c r="L109" s="1">
        <v>2400</v>
      </c>
      <c r="M109" s="1" t="s">
        <v>162</v>
      </c>
      <c r="N109" s="8" t="s">
        <v>94</v>
      </c>
      <c r="O109" s="1" t="s">
        <v>80</v>
      </c>
      <c r="P109" s="1" t="s">
        <v>95</v>
      </c>
      <c r="Q109" s="1" t="s">
        <v>139</v>
      </c>
      <c r="R109" s="1" t="s">
        <v>139</v>
      </c>
      <c r="S109" s="1" t="s">
        <v>129</v>
      </c>
      <c r="T109" s="1" t="s">
        <v>84</v>
      </c>
      <c r="U109" s="1" t="s">
        <v>140</v>
      </c>
      <c r="V109" s="1" t="s">
        <v>87</v>
      </c>
      <c r="W109" s="1" t="s">
        <v>2489</v>
      </c>
      <c r="X109" s="1" t="s">
        <v>120</v>
      </c>
      <c r="Y109" s="1">
        <v>69</v>
      </c>
      <c r="Z109" s="1">
        <v>82</v>
      </c>
      <c r="AA109" s="1">
        <v>58</v>
      </c>
      <c r="AB109" s="1">
        <v>64</v>
      </c>
      <c r="AC109" s="1">
        <f t="shared" si="0"/>
        <v>273</v>
      </c>
      <c r="AD109" s="1">
        <v>35</v>
      </c>
      <c r="AE109" s="1">
        <v>62</v>
      </c>
      <c r="AF109" s="7"/>
      <c r="AG109" s="7">
        <f t="shared" si="1"/>
        <v>370</v>
      </c>
      <c r="AH109" s="1">
        <v>35</v>
      </c>
      <c r="AI109" s="1">
        <v>2</v>
      </c>
      <c r="AJ109" s="1"/>
      <c r="AK109" s="1">
        <v>2</v>
      </c>
      <c r="AL109" s="1"/>
      <c r="AM109" s="1">
        <v>1</v>
      </c>
      <c r="AN109" s="1">
        <v>1</v>
      </c>
      <c r="AO109" s="1"/>
      <c r="AP109" s="1">
        <v>2</v>
      </c>
      <c r="AQ109" s="1">
        <v>1</v>
      </c>
      <c r="AR109" s="1"/>
      <c r="AS109" s="1">
        <v>1</v>
      </c>
      <c r="AT109" s="1"/>
      <c r="AU109" s="1">
        <v>1</v>
      </c>
      <c r="AV109" s="1">
        <v>1</v>
      </c>
      <c r="AW109" s="1"/>
      <c r="AX109" s="1"/>
      <c r="AY109" s="1"/>
      <c r="AZ109" s="1"/>
      <c r="BA109" s="1"/>
      <c r="BB109" s="1"/>
      <c r="BC109" s="1"/>
      <c r="BD109" s="1">
        <v>2</v>
      </c>
      <c r="BE109" s="1"/>
      <c r="BF109" s="1">
        <v>4</v>
      </c>
      <c r="BG109" s="1" t="s">
        <v>732</v>
      </c>
      <c r="BH109" s="1">
        <v>2</v>
      </c>
      <c r="BI109" s="1"/>
      <c r="BJ109" s="1"/>
      <c r="BK109" s="1"/>
      <c r="BL109" s="1"/>
      <c r="BM109" s="1">
        <v>1</v>
      </c>
      <c r="BN109" s="1"/>
      <c r="BO109" s="1"/>
      <c r="BP109" s="1">
        <v>1</v>
      </c>
      <c r="BQ109" s="1"/>
      <c r="BR109" s="1"/>
      <c r="BS109" s="1"/>
      <c r="BT109" s="1"/>
      <c r="BU109" s="9" t="s">
        <v>733</v>
      </c>
      <c r="BV109" s="1"/>
      <c r="BW109" s="1"/>
      <c r="BX109" s="1"/>
      <c r="BY109" s="1"/>
    </row>
    <row r="110" spans="1:77" ht="15">
      <c r="A110" s="1">
        <v>109</v>
      </c>
      <c r="B110" s="1" t="s">
        <v>734</v>
      </c>
      <c r="C110" s="1" t="s">
        <v>734</v>
      </c>
      <c r="D110" s="1"/>
      <c r="E110" s="1" t="s">
        <v>735</v>
      </c>
      <c r="F110" s="1" t="s">
        <v>735</v>
      </c>
      <c r="G110" s="1" t="s">
        <v>330</v>
      </c>
      <c r="H110" s="4" t="str">
        <f>IF(COUNTIF(口上デイリーリスト!$B$2:$B1000, C110) &gt; 0, "あり", IF(COUNTIF(口上デイリーリスト!$G$2:$G1000, "*"&amp;C110&amp;"*") &gt; 0, "なし(登場)", "なし"))</f>
        <v>あり</v>
      </c>
      <c r="I110" s="5" t="str">
        <f>IF(COUNTIF(固有スキル表!$C$2:$C1000, C110) &gt; 0, "あり", "なし")</f>
        <v>あり</v>
      </c>
      <c r="J110" s="1">
        <v>2700</v>
      </c>
      <c r="K110" s="1">
        <v>1700</v>
      </c>
      <c r="L110" s="1">
        <v>2400</v>
      </c>
      <c r="M110" s="1" t="s">
        <v>102</v>
      </c>
      <c r="N110" s="15" t="s">
        <v>157</v>
      </c>
      <c r="O110" s="1" t="s">
        <v>80</v>
      </c>
      <c r="P110" s="1" t="s">
        <v>128</v>
      </c>
      <c r="Q110" s="1" t="s">
        <v>139</v>
      </c>
      <c r="R110" s="1" t="s">
        <v>82</v>
      </c>
      <c r="S110" s="1" t="s">
        <v>84</v>
      </c>
      <c r="T110" s="1" t="s">
        <v>130</v>
      </c>
      <c r="U110" s="1" t="s">
        <v>140</v>
      </c>
      <c r="V110" s="1" t="s">
        <v>132</v>
      </c>
      <c r="W110" s="1" t="s">
        <v>2489</v>
      </c>
      <c r="X110" s="1" t="s">
        <v>120</v>
      </c>
      <c r="Y110" s="1">
        <v>86</v>
      </c>
      <c r="Z110" s="1">
        <v>69</v>
      </c>
      <c r="AA110" s="1">
        <v>67</v>
      </c>
      <c r="AB110" s="1">
        <v>68</v>
      </c>
      <c r="AC110" s="1">
        <f t="shared" si="0"/>
        <v>290</v>
      </c>
      <c r="AD110" s="1">
        <v>43</v>
      </c>
      <c r="AE110" s="1">
        <v>33</v>
      </c>
      <c r="AF110" s="7">
        <v>15</v>
      </c>
      <c r="AG110" s="7">
        <f t="shared" si="1"/>
        <v>381</v>
      </c>
      <c r="AH110" s="1">
        <v>35</v>
      </c>
      <c r="AI110" s="1">
        <v>3</v>
      </c>
      <c r="AJ110" s="1"/>
      <c r="AK110" s="1">
        <v>3</v>
      </c>
      <c r="AL110" s="1"/>
      <c r="AM110" s="1">
        <v>2</v>
      </c>
      <c r="AN110" s="1">
        <v>2</v>
      </c>
      <c r="AO110" s="1">
        <v>2</v>
      </c>
      <c r="AP110" s="1">
        <v>1</v>
      </c>
      <c r="AQ110" s="1">
        <v>1</v>
      </c>
      <c r="AR110" s="1">
        <v>1</v>
      </c>
      <c r="AS110" s="1"/>
      <c r="AT110" s="1"/>
      <c r="AU110" s="1"/>
      <c r="AV110" s="1"/>
      <c r="AW110" s="1">
        <v>1</v>
      </c>
      <c r="AX110" s="1"/>
      <c r="AY110" s="1"/>
      <c r="AZ110" s="1"/>
      <c r="BA110" s="1"/>
      <c r="BB110" s="1">
        <v>2</v>
      </c>
      <c r="BC110" s="1">
        <v>2</v>
      </c>
      <c r="BD110" s="1"/>
      <c r="BE110" s="1"/>
      <c r="BF110" s="1">
        <v>2</v>
      </c>
      <c r="BG110" s="1" t="s">
        <v>736</v>
      </c>
      <c r="BH110" s="1">
        <v>10</v>
      </c>
      <c r="BI110" s="1"/>
      <c r="BJ110" s="1"/>
      <c r="BK110" s="1"/>
      <c r="BL110" s="1"/>
      <c r="BM110" s="1">
        <v>5</v>
      </c>
      <c r="BN110" s="1">
        <v>1</v>
      </c>
      <c r="BO110" s="1"/>
      <c r="BP110" s="1">
        <v>5</v>
      </c>
      <c r="BQ110" s="1">
        <v>4</v>
      </c>
      <c r="BR110" s="1"/>
      <c r="BS110" s="1">
        <v>3</v>
      </c>
      <c r="BT110" s="1">
        <v>1</v>
      </c>
      <c r="BU110" s="1" t="s">
        <v>737</v>
      </c>
      <c r="BV110" s="1"/>
      <c r="BW110" s="1"/>
      <c r="BX110" s="1"/>
      <c r="BY110" s="1"/>
    </row>
    <row r="111" spans="1:77" ht="15">
      <c r="A111" s="1">
        <v>110</v>
      </c>
      <c r="B111" s="1" t="s">
        <v>738</v>
      </c>
      <c r="C111" s="1" t="s">
        <v>738</v>
      </c>
      <c r="D111" s="1"/>
      <c r="E111" s="1" t="s">
        <v>739</v>
      </c>
      <c r="F111" s="1" t="s">
        <v>739</v>
      </c>
      <c r="G111" s="1" t="s">
        <v>136</v>
      </c>
      <c r="H111" s="4" t="str">
        <f>IF(COUNTIF(口上デイリーリスト!$B$2:$B1000, C111) &gt; 0, "あり", IF(COUNTIF(口上デイリーリスト!$G$2:$G1000, "*"&amp;C111&amp;"*") &gt; 0, "なし(登場)", "なし"))</f>
        <v>なし</v>
      </c>
      <c r="I111" s="5" t="str">
        <f>IF(COUNTIF(固有スキル表!$C$2:$C1000, C111) &gt; 0, "あり", "なし")</f>
        <v>あり</v>
      </c>
      <c r="J111" s="1">
        <v>2700</v>
      </c>
      <c r="K111" s="1">
        <v>1500</v>
      </c>
      <c r="L111" s="1">
        <v>2100</v>
      </c>
      <c r="M111" s="1" t="s">
        <v>102</v>
      </c>
      <c r="N111" s="8" t="s">
        <v>94</v>
      </c>
      <c r="O111" s="1" t="s">
        <v>103</v>
      </c>
      <c r="P111" s="1" t="s">
        <v>244</v>
      </c>
      <c r="Q111" s="1" t="s">
        <v>82</v>
      </c>
      <c r="R111" s="1" t="s">
        <v>83</v>
      </c>
      <c r="S111" s="1" t="s">
        <v>84</v>
      </c>
      <c r="T111" s="1" t="s">
        <v>85</v>
      </c>
      <c r="U111" s="1" t="s">
        <v>86</v>
      </c>
      <c r="V111" s="1" t="s">
        <v>87</v>
      </c>
      <c r="W111" s="1" t="s">
        <v>2489</v>
      </c>
      <c r="X111" s="1" t="s">
        <v>120</v>
      </c>
      <c r="Y111" s="1">
        <v>76</v>
      </c>
      <c r="Z111" s="1">
        <v>73</v>
      </c>
      <c r="AA111" s="1">
        <v>76</v>
      </c>
      <c r="AB111" s="1">
        <v>76</v>
      </c>
      <c r="AC111" s="1">
        <f t="shared" si="0"/>
        <v>301</v>
      </c>
      <c r="AD111" s="1">
        <v>43</v>
      </c>
      <c r="AE111" s="1">
        <v>31</v>
      </c>
      <c r="AF111" s="7"/>
      <c r="AG111" s="7">
        <f t="shared" si="1"/>
        <v>375</v>
      </c>
      <c r="AH111" s="1">
        <v>60</v>
      </c>
      <c r="AI111" s="1">
        <v>3</v>
      </c>
      <c r="AJ111" s="1"/>
      <c r="AK111" s="1">
        <v>2</v>
      </c>
      <c r="AL111" s="1">
        <v>1</v>
      </c>
      <c r="AM111" s="1">
        <v>1</v>
      </c>
      <c r="AN111" s="1"/>
      <c r="AO111" s="1">
        <v>3</v>
      </c>
      <c r="AP111" s="1">
        <v>1</v>
      </c>
      <c r="AQ111" s="1">
        <v>2</v>
      </c>
      <c r="AR111" s="1"/>
      <c r="AS111" s="1">
        <v>3</v>
      </c>
      <c r="AT111" s="1"/>
      <c r="AU111" s="1"/>
      <c r="AV111" s="1"/>
      <c r="AW111" s="1"/>
      <c r="AX111" s="1"/>
      <c r="AY111" s="1"/>
      <c r="AZ111" s="1"/>
      <c r="BA111" s="1"/>
      <c r="BB111" s="1"/>
      <c r="BC111" s="1"/>
      <c r="BD111" s="1">
        <v>4</v>
      </c>
      <c r="BE111" s="1"/>
      <c r="BF111" s="1">
        <v>3</v>
      </c>
      <c r="BG111" s="1" t="s">
        <v>2521</v>
      </c>
      <c r="BH111" s="1">
        <v>15</v>
      </c>
      <c r="BI111" s="1"/>
      <c r="BJ111" s="1"/>
      <c r="BK111" s="1"/>
      <c r="BL111" s="1"/>
      <c r="BM111" s="1"/>
      <c r="BN111" s="1"/>
      <c r="BO111" s="1"/>
      <c r="BP111" s="1"/>
      <c r="BQ111" s="1"/>
      <c r="BR111" s="1"/>
      <c r="BS111" s="1"/>
      <c r="BT111" s="1"/>
      <c r="BU111" s="1" t="s">
        <v>740</v>
      </c>
      <c r="BV111" s="1"/>
      <c r="BW111" s="1"/>
      <c r="BX111" s="1"/>
      <c r="BY111" s="1"/>
    </row>
    <row r="112" spans="1:77" ht="15">
      <c r="A112" s="1">
        <v>111</v>
      </c>
      <c r="B112" s="1" t="s">
        <v>741</v>
      </c>
      <c r="C112" s="1" t="s">
        <v>741</v>
      </c>
      <c r="D112" s="1"/>
      <c r="E112" s="1" t="s">
        <v>742</v>
      </c>
      <c r="F112" s="1" t="s">
        <v>742</v>
      </c>
      <c r="G112" s="1" t="s">
        <v>136</v>
      </c>
      <c r="H112" s="4" t="str">
        <f>IF(COUNTIF(口上デイリーリスト!$B$2:$B1000, C112) &gt; 0, "あり", IF(COUNTIF(口上デイリーリスト!$G$2:$G1000, "*"&amp;C112&amp;"*") &gt; 0, "なし(登場)", "なし"))</f>
        <v>あり</v>
      </c>
      <c r="I112" s="5" t="str">
        <f>IF(COUNTIF(固有スキル表!$C$2:$C1000, C112) &gt; 0, "あり", "なし")</f>
        <v>あり</v>
      </c>
      <c r="J112" s="1">
        <v>3000</v>
      </c>
      <c r="K112" s="1">
        <v>1500</v>
      </c>
      <c r="L112" s="1">
        <v>2000</v>
      </c>
      <c r="M112" s="1" t="s">
        <v>169</v>
      </c>
      <c r="N112" s="8" t="s">
        <v>94</v>
      </c>
      <c r="O112" s="1" t="s">
        <v>103</v>
      </c>
      <c r="P112" s="1" t="s">
        <v>244</v>
      </c>
      <c r="Q112" s="1" t="s">
        <v>148</v>
      </c>
      <c r="R112" s="1" t="s">
        <v>84</v>
      </c>
      <c r="S112" s="1" t="s">
        <v>84</v>
      </c>
      <c r="T112" s="1" t="s">
        <v>85</v>
      </c>
      <c r="U112" s="1" t="s">
        <v>96</v>
      </c>
      <c r="V112" s="1" t="s">
        <v>87</v>
      </c>
      <c r="W112" s="1" t="s">
        <v>2489</v>
      </c>
      <c r="X112" s="1" t="s">
        <v>120</v>
      </c>
      <c r="Y112" s="1">
        <v>88</v>
      </c>
      <c r="Z112" s="1">
        <v>33</v>
      </c>
      <c r="AA112" s="1">
        <v>61</v>
      </c>
      <c r="AB112" s="1">
        <v>40</v>
      </c>
      <c r="AC112" s="1">
        <f t="shared" si="0"/>
        <v>222</v>
      </c>
      <c r="AD112" s="1">
        <v>20</v>
      </c>
      <c r="AE112" s="1">
        <v>15</v>
      </c>
      <c r="AF112" s="7">
        <v>5</v>
      </c>
      <c r="AG112" s="7">
        <f t="shared" si="1"/>
        <v>262</v>
      </c>
      <c r="AH112" s="1">
        <v>77</v>
      </c>
      <c r="AI112" s="1">
        <v>4</v>
      </c>
      <c r="AJ112" s="1"/>
      <c r="AK112" s="1">
        <v>2</v>
      </c>
      <c r="AL112" s="1">
        <v>1</v>
      </c>
      <c r="AM112" s="1">
        <v>1</v>
      </c>
      <c r="AN112" s="1"/>
      <c r="AO112" s="1">
        <v>3</v>
      </c>
      <c r="AP112" s="1">
        <v>2</v>
      </c>
      <c r="AQ112" s="1"/>
      <c r="AR112" s="1"/>
      <c r="AS112" s="1">
        <v>3</v>
      </c>
      <c r="AT112" s="1"/>
      <c r="AU112" s="1"/>
      <c r="AV112" s="1"/>
      <c r="AW112" s="1"/>
      <c r="AX112" s="1"/>
      <c r="AY112" s="1"/>
      <c r="AZ112" s="1"/>
      <c r="BA112" s="1"/>
      <c r="BB112" s="1"/>
      <c r="BC112" s="1"/>
      <c r="BD112" s="1">
        <v>4</v>
      </c>
      <c r="BE112" s="1"/>
      <c r="BF112" s="1">
        <v>3</v>
      </c>
      <c r="BG112" s="1" t="s">
        <v>2520</v>
      </c>
      <c r="BH112" s="1">
        <v>10</v>
      </c>
      <c r="BI112" s="1"/>
      <c r="BJ112" s="1"/>
      <c r="BK112" s="1"/>
      <c r="BL112" s="1"/>
      <c r="BM112" s="1"/>
      <c r="BN112" s="1"/>
      <c r="BO112" s="1"/>
      <c r="BP112" s="1"/>
      <c r="BQ112" s="1"/>
      <c r="BR112" s="1"/>
      <c r="BS112" s="1"/>
      <c r="BT112" s="1"/>
      <c r="BU112" s="1" t="s">
        <v>743</v>
      </c>
      <c r="BV112" s="1"/>
      <c r="BW112" s="1"/>
      <c r="BX112" s="1"/>
      <c r="BY112" s="1"/>
    </row>
    <row r="113" spans="1:77" ht="15">
      <c r="A113" s="1">
        <v>112</v>
      </c>
      <c r="B113" s="1" t="s">
        <v>744</v>
      </c>
      <c r="C113" s="1" t="s">
        <v>744</v>
      </c>
      <c r="D113" s="1"/>
      <c r="E113" s="1" t="s">
        <v>745</v>
      </c>
      <c r="F113" s="1" t="s">
        <v>745</v>
      </c>
      <c r="G113" s="1" t="s">
        <v>746</v>
      </c>
      <c r="H113" s="4" t="str">
        <f>IF(COUNTIF(口上デイリーリスト!$B$2:$B1000, C113) &gt; 0, "あり", IF(COUNTIF(口上デイリーリスト!$G$2:$G1000, "*"&amp;C113&amp;"*") &gt; 0, "なし(登場)", "なし"))</f>
        <v>なし</v>
      </c>
      <c r="I113" s="5" t="str">
        <f>IF(COUNTIF(固有スキル表!$C$2:$C1000, C113) &gt; 0, "あり", "なし")</f>
        <v>あり</v>
      </c>
      <c r="J113" s="1">
        <v>2900</v>
      </c>
      <c r="K113" s="1">
        <v>1300</v>
      </c>
      <c r="L113" s="1">
        <v>2900</v>
      </c>
      <c r="M113" s="1" t="s">
        <v>30</v>
      </c>
      <c r="N113" s="65" t="s">
        <v>747</v>
      </c>
      <c r="O113" s="1" t="s">
        <v>103</v>
      </c>
      <c r="P113" s="1" t="s">
        <v>95</v>
      </c>
      <c r="Q113" s="1" t="s">
        <v>113</v>
      </c>
      <c r="R113" s="1" t="s">
        <v>113</v>
      </c>
      <c r="S113" s="1" t="s">
        <v>84</v>
      </c>
      <c r="T113" s="1" t="s">
        <v>84</v>
      </c>
      <c r="U113" s="1" t="s">
        <v>86</v>
      </c>
      <c r="V113" s="1" t="s">
        <v>87</v>
      </c>
      <c r="W113" s="1" t="s">
        <v>2489</v>
      </c>
      <c r="X113" s="1" t="s">
        <v>120</v>
      </c>
      <c r="Y113" s="1">
        <v>30</v>
      </c>
      <c r="Z113" s="1">
        <v>60</v>
      </c>
      <c r="AA113" s="1">
        <v>34</v>
      </c>
      <c r="AB113" s="1">
        <v>54</v>
      </c>
      <c r="AC113" s="1">
        <f t="shared" si="0"/>
        <v>178</v>
      </c>
      <c r="AD113" s="1">
        <v>3</v>
      </c>
      <c r="AE113" s="1">
        <v>51</v>
      </c>
      <c r="AF113" s="7"/>
      <c r="AG113" s="7">
        <f t="shared" si="1"/>
        <v>232</v>
      </c>
      <c r="AH113" s="1">
        <v>1</v>
      </c>
      <c r="AI113" s="1">
        <v>3</v>
      </c>
      <c r="AJ113" s="1">
        <v>1</v>
      </c>
      <c r="AK113" s="1">
        <v>1</v>
      </c>
      <c r="AL113" s="1">
        <v>1</v>
      </c>
      <c r="AM113" s="1">
        <v>1</v>
      </c>
      <c r="AN113" s="1"/>
      <c r="AO113" s="1"/>
      <c r="AP113" s="1"/>
      <c r="AQ113" s="1">
        <v>3</v>
      </c>
      <c r="AR113" s="1"/>
      <c r="AS113" s="1">
        <v>1</v>
      </c>
      <c r="AT113" s="1"/>
      <c r="AU113" s="1"/>
      <c r="AV113" s="1"/>
      <c r="AW113" s="1"/>
      <c r="AX113" s="1"/>
      <c r="AY113" s="1"/>
      <c r="AZ113" s="1"/>
      <c r="BA113" s="1"/>
      <c r="BB113" s="1"/>
      <c r="BC113" s="1">
        <v>1</v>
      </c>
      <c r="BD113" s="1"/>
      <c r="BE113" s="1"/>
      <c r="BF113" s="1">
        <v>5</v>
      </c>
      <c r="BG113" s="1" t="s">
        <v>748</v>
      </c>
      <c r="BH113" s="1"/>
      <c r="BI113" s="1"/>
      <c r="BJ113" s="1"/>
      <c r="BK113" s="1"/>
      <c r="BL113" s="1"/>
      <c r="BM113" s="1"/>
      <c r="BN113" s="1"/>
      <c r="BO113" s="1"/>
      <c r="BP113" s="1"/>
      <c r="BQ113" s="1"/>
      <c r="BR113" s="1"/>
      <c r="BS113" s="1"/>
      <c r="BT113" s="1"/>
      <c r="BU113" s="1" t="s">
        <v>749</v>
      </c>
      <c r="BV113" s="1"/>
      <c r="BW113" s="1"/>
      <c r="BX113" s="1"/>
      <c r="BY113" s="1"/>
    </row>
    <row r="114" spans="1:77" ht="15">
      <c r="A114" s="1">
        <v>113</v>
      </c>
      <c r="B114" s="1" t="s">
        <v>750</v>
      </c>
      <c r="C114" s="1" t="s">
        <v>750</v>
      </c>
      <c r="D114" s="1"/>
      <c r="E114" s="1" t="s">
        <v>751</v>
      </c>
      <c r="F114" s="1" t="s">
        <v>751</v>
      </c>
      <c r="G114" s="1" t="s">
        <v>101</v>
      </c>
      <c r="H114" s="4" t="str">
        <f>IF(COUNTIF(口上デイリーリスト!$B$2:$B1000, C114) &gt; 0, "あり", IF(COUNTIF(口上デイリーリスト!$G$2:$G1000, "*"&amp;C114&amp;"*") &gt; 0, "なし(登場)", "なし"))</f>
        <v>なし</v>
      </c>
      <c r="I114" s="5" t="str">
        <f>IF(COUNTIF(固有スキル表!$C$2:$C1000, C114) &gt; 0, "あり", "なし")</f>
        <v>あり</v>
      </c>
      <c r="J114" s="1">
        <v>2500</v>
      </c>
      <c r="K114" s="1">
        <v>1500</v>
      </c>
      <c r="L114" s="1">
        <v>2300</v>
      </c>
      <c r="M114" s="1" t="s">
        <v>102</v>
      </c>
      <c r="N114" s="66" t="s">
        <v>752</v>
      </c>
      <c r="O114" s="1" t="s">
        <v>753</v>
      </c>
      <c r="P114" s="1" t="s">
        <v>250</v>
      </c>
      <c r="Q114" s="1" t="s">
        <v>84</v>
      </c>
      <c r="R114" s="1" t="s">
        <v>113</v>
      </c>
      <c r="S114" s="1" t="s">
        <v>129</v>
      </c>
      <c r="T114" s="1" t="s">
        <v>204</v>
      </c>
      <c r="U114" s="1" t="s">
        <v>86</v>
      </c>
      <c r="V114" s="1" t="s">
        <v>87</v>
      </c>
      <c r="W114" s="1" t="s">
        <v>2489</v>
      </c>
      <c r="X114" s="1" t="s">
        <v>120</v>
      </c>
      <c r="Y114" s="1">
        <v>28</v>
      </c>
      <c r="Z114" s="1">
        <v>37</v>
      </c>
      <c r="AA114" s="1">
        <v>24</v>
      </c>
      <c r="AB114" s="1">
        <v>41</v>
      </c>
      <c r="AC114" s="1">
        <f t="shared" si="0"/>
        <v>130</v>
      </c>
      <c r="AD114" s="1">
        <v>25</v>
      </c>
      <c r="AE114" s="1">
        <v>25</v>
      </c>
      <c r="AF114" s="7"/>
      <c r="AG114" s="7">
        <f t="shared" si="1"/>
        <v>180</v>
      </c>
      <c r="AH114" s="1">
        <v>12</v>
      </c>
      <c r="AI114" s="1">
        <v>3</v>
      </c>
      <c r="AJ114" s="1">
        <v>2</v>
      </c>
      <c r="AK114" s="1"/>
      <c r="AL114" s="1"/>
      <c r="AM114" s="1"/>
      <c r="AN114" s="1">
        <v>1</v>
      </c>
      <c r="AO114" s="1">
        <v>1</v>
      </c>
      <c r="AP114" s="1"/>
      <c r="AQ114" s="1">
        <v>1</v>
      </c>
      <c r="AR114" s="1">
        <v>1</v>
      </c>
      <c r="AS114" s="1"/>
      <c r="AT114" s="1"/>
      <c r="AU114" s="1"/>
      <c r="AV114" s="1"/>
      <c r="AW114" s="1"/>
      <c r="AX114" s="1">
        <v>1</v>
      </c>
      <c r="AY114" s="1"/>
      <c r="AZ114" s="1"/>
      <c r="BA114" s="1"/>
      <c r="BB114" s="1"/>
      <c r="BC114" s="1"/>
      <c r="BD114" s="1"/>
      <c r="BE114" s="1"/>
      <c r="BF114" s="1">
        <v>4</v>
      </c>
      <c r="BG114" s="1" t="s">
        <v>754</v>
      </c>
      <c r="BH114" s="1"/>
      <c r="BI114" s="1"/>
      <c r="BJ114" s="1"/>
      <c r="BK114" s="1"/>
      <c r="BL114" s="1"/>
      <c r="BM114" s="1"/>
      <c r="BN114" s="1"/>
      <c r="BO114" s="1"/>
      <c r="BP114" s="1"/>
      <c r="BQ114" s="1"/>
      <c r="BR114" s="1"/>
      <c r="BS114" s="1"/>
      <c r="BT114" s="1"/>
      <c r="BU114" s="1" t="s">
        <v>755</v>
      </c>
      <c r="BV114" s="1"/>
      <c r="BW114" s="1"/>
      <c r="BX114" s="1"/>
      <c r="BY114" s="1"/>
    </row>
    <row r="115" spans="1:77" ht="15">
      <c r="A115" s="9">
        <v>114</v>
      </c>
      <c r="B115" s="9" t="s">
        <v>756</v>
      </c>
      <c r="C115" s="9" t="s">
        <v>756</v>
      </c>
      <c r="D115" s="9"/>
      <c r="E115" s="9" t="s">
        <v>757</v>
      </c>
      <c r="F115" s="9" t="s">
        <v>757</v>
      </c>
      <c r="G115" s="9" t="s">
        <v>101</v>
      </c>
      <c r="H115" s="4" t="str">
        <f>IF(COUNTIF(口上デイリーリスト!$B$2:$B1000, C115) &gt; 0, "あり", IF(COUNTIF(口上デイリーリスト!$G$2:$G1000, "*"&amp;C115&amp;"*") &gt; 0, "なし(登場)", "なし"))</f>
        <v>あり</v>
      </c>
      <c r="I115" s="5" t="str">
        <f>IF(COUNTIF(固有スキル表!$C$2:$C1000, C115) &gt; 0, "あり", "なし")</f>
        <v>あり</v>
      </c>
      <c r="J115" s="9">
        <v>2400</v>
      </c>
      <c r="K115" s="9">
        <v>1500</v>
      </c>
      <c r="L115" s="9">
        <v>2400</v>
      </c>
      <c r="M115" s="9" t="s">
        <v>189</v>
      </c>
      <c r="N115" s="67" t="s">
        <v>127</v>
      </c>
      <c r="O115" s="9" t="s">
        <v>80</v>
      </c>
      <c r="P115" s="9" t="s">
        <v>104</v>
      </c>
      <c r="Q115" s="9" t="s">
        <v>82</v>
      </c>
      <c r="R115" s="9" t="s">
        <v>82</v>
      </c>
      <c r="S115" s="9" t="s">
        <v>84</v>
      </c>
      <c r="T115" s="9" t="s">
        <v>84</v>
      </c>
      <c r="U115" s="9" t="s">
        <v>86</v>
      </c>
      <c r="V115" s="9" t="s">
        <v>87</v>
      </c>
      <c r="W115" s="1" t="s">
        <v>2489</v>
      </c>
      <c r="X115" s="1" t="s">
        <v>120</v>
      </c>
      <c r="Y115" s="9">
        <v>28</v>
      </c>
      <c r="Z115" s="9">
        <v>71</v>
      </c>
      <c r="AA115" s="9">
        <v>37</v>
      </c>
      <c r="AB115" s="9">
        <v>68</v>
      </c>
      <c r="AC115" s="1">
        <f t="shared" si="0"/>
        <v>204</v>
      </c>
      <c r="AD115" s="9">
        <v>7</v>
      </c>
      <c r="AE115" s="9">
        <v>31</v>
      </c>
      <c r="AF115" s="9">
        <v>10</v>
      </c>
      <c r="AG115" s="7">
        <f t="shared" si="1"/>
        <v>252</v>
      </c>
      <c r="AH115" s="9">
        <v>30</v>
      </c>
      <c r="AI115" s="9">
        <v>4</v>
      </c>
      <c r="AJ115" s="9">
        <v>1</v>
      </c>
      <c r="AK115" s="9">
        <v>2</v>
      </c>
      <c r="AL115" s="9">
        <v>1</v>
      </c>
      <c r="AM115" s="9"/>
      <c r="AN115" s="9"/>
      <c r="AO115" s="9">
        <v>1</v>
      </c>
      <c r="AP115" s="9"/>
      <c r="AQ115" s="9">
        <v>1</v>
      </c>
      <c r="AR115" s="9"/>
      <c r="AS115" s="9"/>
      <c r="AT115" s="9"/>
      <c r="AU115" s="9"/>
      <c r="AV115" s="9"/>
      <c r="AW115" s="9"/>
      <c r="AX115" s="9"/>
      <c r="AY115" s="9"/>
      <c r="AZ115" s="9"/>
      <c r="BA115" s="9"/>
      <c r="BB115" s="1"/>
      <c r="BC115" s="1"/>
      <c r="BD115" s="1"/>
      <c r="BE115" s="1"/>
      <c r="BF115" s="1">
        <v>3</v>
      </c>
      <c r="BG115" s="9" t="s">
        <v>758</v>
      </c>
      <c r="BH115" s="9">
        <v>2</v>
      </c>
      <c r="BI115" s="9"/>
      <c r="BJ115" s="9"/>
      <c r="BK115" s="9"/>
      <c r="BL115" s="9"/>
      <c r="BM115" s="9">
        <v>2</v>
      </c>
      <c r="BN115" s="9"/>
      <c r="BO115" s="9"/>
      <c r="BP115" s="9">
        <v>2</v>
      </c>
      <c r="BQ115" s="9"/>
      <c r="BR115" s="9"/>
      <c r="BS115" s="9"/>
      <c r="BT115" s="9"/>
      <c r="BU115" s="9" t="s">
        <v>759</v>
      </c>
      <c r="BV115" s="1"/>
      <c r="BW115" s="1"/>
      <c r="BX115" s="1"/>
      <c r="BY115" s="1"/>
    </row>
    <row r="116" spans="1:77" ht="15">
      <c r="A116" s="9">
        <v>115</v>
      </c>
      <c r="B116" s="9" t="s">
        <v>760</v>
      </c>
      <c r="C116" s="9" t="s">
        <v>760</v>
      </c>
      <c r="D116" s="9"/>
      <c r="E116" s="9" t="s">
        <v>761</v>
      </c>
      <c r="F116" s="9" t="s">
        <v>761</v>
      </c>
      <c r="G116" s="9" t="s">
        <v>330</v>
      </c>
      <c r="H116" s="4" t="str">
        <f>IF(COUNTIF(口上デイリーリスト!$B$2:$B1000, C116) &gt; 0, "あり", IF(COUNTIF(口上デイリーリスト!$G$2:$G1000, "*"&amp;C116&amp;"*") &gt; 0, "なし(登場)", "なし"))</f>
        <v>なし</v>
      </c>
      <c r="I116" s="5" t="str">
        <f>IF(COUNTIF(固有スキル表!$C$2:$C1000, C116) &gt; 0, "あり", "なし")</f>
        <v>あり</v>
      </c>
      <c r="J116" s="9">
        <v>2600</v>
      </c>
      <c r="K116" s="9">
        <v>1500</v>
      </c>
      <c r="L116" s="9">
        <v>2300</v>
      </c>
      <c r="M116" s="9" t="s">
        <v>196</v>
      </c>
      <c r="N116" s="68" t="s">
        <v>762</v>
      </c>
      <c r="O116" s="69" t="s">
        <v>80</v>
      </c>
      <c r="P116" s="69" t="s">
        <v>164</v>
      </c>
      <c r="Q116" s="69" t="s">
        <v>82</v>
      </c>
      <c r="R116" s="69" t="s">
        <v>82</v>
      </c>
      <c r="S116" s="69" t="s">
        <v>84</v>
      </c>
      <c r="T116" s="69" t="s">
        <v>84</v>
      </c>
      <c r="U116" s="69" t="s">
        <v>86</v>
      </c>
      <c r="V116" s="69" t="s">
        <v>132</v>
      </c>
      <c r="W116" s="1" t="s">
        <v>2489</v>
      </c>
      <c r="X116" s="1" t="s">
        <v>120</v>
      </c>
      <c r="Y116" s="69">
        <v>37</v>
      </c>
      <c r="Z116" s="69">
        <v>38</v>
      </c>
      <c r="AA116" s="69">
        <v>27</v>
      </c>
      <c r="AB116" s="69">
        <v>72</v>
      </c>
      <c r="AC116" s="1">
        <f t="shared" si="0"/>
        <v>174</v>
      </c>
      <c r="AD116" s="69">
        <v>71</v>
      </c>
      <c r="AE116" s="69">
        <v>51</v>
      </c>
      <c r="AF116" s="9"/>
      <c r="AG116" s="7">
        <f t="shared" si="1"/>
        <v>296</v>
      </c>
      <c r="AH116" s="9">
        <v>21</v>
      </c>
      <c r="AI116" s="69">
        <v>5</v>
      </c>
      <c r="AJ116" s="9">
        <v>1</v>
      </c>
      <c r="AK116" s="9">
        <v>1</v>
      </c>
      <c r="AL116" s="9"/>
      <c r="AM116" s="9">
        <v>1</v>
      </c>
      <c r="AN116" s="9">
        <v>1</v>
      </c>
      <c r="AO116" s="9">
        <v>2</v>
      </c>
      <c r="AP116" s="9"/>
      <c r="AQ116" s="9">
        <v>1</v>
      </c>
      <c r="AR116" s="9"/>
      <c r="AS116" s="9">
        <v>2</v>
      </c>
      <c r="AT116" s="9"/>
      <c r="AU116" s="9">
        <v>1</v>
      </c>
      <c r="AV116" s="9"/>
      <c r="AW116" s="9"/>
      <c r="AX116" s="9"/>
      <c r="AY116" s="9"/>
      <c r="AZ116" s="9"/>
      <c r="BA116" s="9"/>
      <c r="BB116" s="1"/>
      <c r="BC116" s="1"/>
      <c r="BD116" s="1"/>
      <c r="BE116" s="1"/>
      <c r="BF116" s="1">
        <v>3</v>
      </c>
      <c r="BG116" s="9" t="s">
        <v>763</v>
      </c>
      <c r="BH116" s="9">
        <v>50</v>
      </c>
      <c r="BI116" s="9">
        <v>30</v>
      </c>
      <c r="BJ116" s="9"/>
      <c r="BK116" s="9"/>
      <c r="BL116" s="9"/>
      <c r="BM116" s="9"/>
      <c r="BN116" s="9"/>
      <c r="BO116" s="9">
        <v>256</v>
      </c>
      <c r="BP116" s="9">
        <v>3</v>
      </c>
      <c r="BQ116" s="9"/>
      <c r="BR116" s="9"/>
      <c r="BS116" s="9"/>
      <c r="BT116" s="9"/>
      <c r="BU116" s="1" t="s">
        <v>764</v>
      </c>
      <c r="BV116" s="1"/>
      <c r="BW116" s="1"/>
      <c r="BX116" s="1"/>
      <c r="BY116" s="1"/>
    </row>
    <row r="117" spans="1:77" ht="15">
      <c r="A117" s="9">
        <v>116</v>
      </c>
      <c r="B117" s="9" t="s">
        <v>765</v>
      </c>
      <c r="C117" s="9" t="s">
        <v>765</v>
      </c>
      <c r="D117" s="9"/>
      <c r="E117" s="9" t="s">
        <v>766</v>
      </c>
      <c r="F117" s="9" t="s">
        <v>766</v>
      </c>
      <c r="G117" s="9" t="s">
        <v>330</v>
      </c>
      <c r="H117" s="4" t="str">
        <f>IF(COUNTIF(口上デイリーリスト!$B$2:$B1000, C117) &gt; 0, "あり", IF(COUNTIF(口上デイリーリスト!$G$2:$G1000, "*"&amp;C117&amp;"*") &gt; 0, "なし(登場)", "なし"))</f>
        <v>なし</v>
      </c>
      <c r="I117" s="5" t="str">
        <f>IF(COUNTIF(固有スキル表!$C$2:$C1000, C117) &gt; 0, "あり", "なし")</f>
        <v>あり</v>
      </c>
      <c r="J117" s="9">
        <v>2500</v>
      </c>
      <c r="K117" s="9">
        <v>1500</v>
      </c>
      <c r="L117" s="9">
        <v>2300</v>
      </c>
      <c r="M117" s="9" t="s">
        <v>162</v>
      </c>
      <c r="N117" s="70" t="s">
        <v>79</v>
      </c>
      <c r="O117" s="9" t="s">
        <v>80</v>
      </c>
      <c r="P117" s="9" t="s">
        <v>244</v>
      </c>
      <c r="Q117" s="9" t="s">
        <v>82</v>
      </c>
      <c r="R117" s="9" t="s">
        <v>83</v>
      </c>
      <c r="S117" s="9" t="s">
        <v>129</v>
      </c>
      <c r="T117" s="9" t="s">
        <v>84</v>
      </c>
      <c r="U117" s="1" t="s">
        <v>140</v>
      </c>
      <c r="V117" s="9" t="s">
        <v>87</v>
      </c>
      <c r="W117" s="1" t="s">
        <v>2489</v>
      </c>
      <c r="X117" s="1" t="s">
        <v>120</v>
      </c>
      <c r="Y117" s="9">
        <v>87</v>
      </c>
      <c r="Z117" s="9">
        <v>71</v>
      </c>
      <c r="AA117" s="9">
        <v>70</v>
      </c>
      <c r="AB117" s="9">
        <v>66</v>
      </c>
      <c r="AC117" s="1">
        <f t="shared" si="0"/>
        <v>294</v>
      </c>
      <c r="AD117" s="9">
        <v>21</v>
      </c>
      <c r="AE117" s="9">
        <v>33</v>
      </c>
      <c r="AF117" s="9"/>
      <c r="AG117" s="7">
        <f t="shared" si="1"/>
        <v>348</v>
      </c>
      <c r="AH117" s="9">
        <v>50</v>
      </c>
      <c r="AI117" s="9">
        <v>2</v>
      </c>
      <c r="AJ117" s="9">
        <v>1</v>
      </c>
      <c r="AK117" s="9">
        <v>2</v>
      </c>
      <c r="AL117" s="9"/>
      <c r="AM117" s="9">
        <v>1</v>
      </c>
      <c r="AN117" s="9"/>
      <c r="AO117" s="9">
        <v>2</v>
      </c>
      <c r="AP117" s="9"/>
      <c r="AQ117" s="9">
        <v>1</v>
      </c>
      <c r="AR117" s="9"/>
      <c r="AS117" s="9"/>
      <c r="AT117" s="9"/>
      <c r="AU117" s="9">
        <v>1</v>
      </c>
      <c r="AV117" s="9">
        <v>1</v>
      </c>
      <c r="AW117" s="9"/>
      <c r="AX117" s="9"/>
      <c r="AY117" s="9"/>
      <c r="AZ117" s="9"/>
      <c r="BA117" s="9"/>
      <c r="BB117" s="1"/>
      <c r="BC117" s="1"/>
      <c r="BD117" s="1">
        <v>1</v>
      </c>
      <c r="BE117" s="1"/>
      <c r="BF117" s="1">
        <v>3</v>
      </c>
      <c r="BG117" s="9" t="s">
        <v>767</v>
      </c>
      <c r="BH117" s="9"/>
      <c r="BI117" s="9"/>
      <c r="BJ117" s="9"/>
      <c r="BK117" s="9"/>
      <c r="BL117" s="9"/>
      <c r="BM117" s="9"/>
      <c r="BN117" s="9"/>
      <c r="BO117" s="9">
        <v>1</v>
      </c>
      <c r="BP117" s="9"/>
      <c r="BQ117" s="9"/>
      <c r="BR117" s="9"/>
      <c r="BS117" s="9"/>
      <c r="BT117" s="9"/>
      <c r="BU117" s="1" t="s">
        <v>768</v>
      </c>
      <c r="BV117" s="1"/>
      <c r="BW117" s="1"/>
      <c r="BX117" s="1"/>
      <c r="BY117" s="1"/>
    </row>
    <row r="118" spans="1:77" ht="15">
      <c r="A118" s="9">
        <v>117</v>
      </c>
      <c r="B118" s="9" t="s">
        <v>769</v>
      </c>
      <c r="C118" s="9" t="s">
        <v>770</v>
      </c>
      <c r="D118" s="9"/>
      <c r="E118" s="9" t="s">
        <v>771</v>
      </c>
      <c r="F118" s="9" t="s">
        <v>772</v>
      </c>
      <c r="G118" s="9" t="s">
        <v>101</v>
      </c>
      <c r="H118" s="4" t="str">
        <f>IF(COUNTIF(口上デイリーリスト!$B$2:$B1000, C118) &gt; 0, "あり", IF(COUNTIF(口上デイリーリスト!$G$2:$G1000, "*"&amp;C118&amp;"*") &gt; 0, "なし(登場)", "なし"))</f>
        <v>なし</v>
      </c>
      <c r="I118" s="5" t="str">
        <f>IF(COUNTIF(固有スキル表!$C$2:$C1000, C118) &gt; 0, "あり", "なし")</f>
        <v>あり</v>
      </c>
      <c r="J118" s="9">
        <v>2300</v>
      </c>
      <c r="K118" s="9">
        <v>1400</v>
      </c>
      <c r="L118" s="9">
        <v>2000</v>
      </c>
      <c r="M118" s="9" t="s">
        <v>137</v>
      </c>
      <c r="N118" s="71" t="s">
        <v>94</v>
      </c>
      <c r="O118" s="72" t="s">
        <v>103</v>
      </c>
      <c r="P118" s="72" t="s">
        <v>244</v>
      </c>
      <c r="Q118" s="72" t="s">
        <v>84</v>
      </c>
      <c r="R118" s="72" t="s">
        <v>84</v>
      </c>
      <c r="S118" s="72" t="s">
        <v>464</v>
      </c>
      <c r="T118" s="72" t="s">
        <v>84</v>
      </c>
      <c r="U118" s="72" t="s">
        <v>86</v>
      </c>
      <c r="V118" s="72" t="s">
        <v>87</v>
      </c>
      <c r="W118" s="1" t="s">
        <v>2489</v>
      </c>
      <c r="X118" s="1" t="s">
        <v>120</v>
      </c>
      <c r="Y118" s="72">
        <v>42</v>
      </c>
      <c r="Z118" s="72">
        <v>40</v>
      </c>
      <c r="AA118" s="72">
        <v>28</v>
      </c>
      <c r="AB118" s="72">
        <v>41</v>
      </c>
      <c r="AC118" s="1">
        <f t="shared" si="0"/>
        <v>151</v>
      </c>
      <c r="AD118" s="72">
        <v>8</v>
      </c>
      <c r="AE118" s="72">
        <v>11</v>
      </c>
      <c r="AF118" s="72">
        <v>20</v>
      </c>
      <c r="AG118" s="7">
        <f t="shared" si="1"/>
        <v>190</v>
      </c>
      <c r="AH118" s="9">
        <v>55</v>
      </c>
      <c r="AI118" s="72">
        <v>1</v>
      </c>
      <c r="AJ118" s="9"/>
      <c r="AK118" s="9">
        <v>1</v>
      </c>
      <c r="AL118" s="9"/>
      <c r="AM118" s="9">
        <v>1</v>
      </c>
      <c r="AN118" s="9"/>
      <c r="AO118" s="9">
        <v>1</v>
      </c>
      <c r="AP118" s="9"/>
      <c r="AQ118" s="9"/>
      <c r="AR118" s="9"/>
      <c r="AS118" s="9"/>
      <c r="AT118" s="9"/>
      <c r="AU118" s="9"/>
      <c r="AV118" s="9"/>
      <c r="AW118" s="9"/>
      <c r="AX118" s="9"/>
      <c r="AY118" s="9"/>
      <c r="AZ118" s="9"/>
      <c r="BA118" s="9"/>
      <c r="BB118" s="1"/>
      <c r="BC118" s="1"/>
      <c r="BD118" s="1">
        <v>2</v>
      </c>
      <c r="BE118" s="1"/>
      <c r="BF118" s="1">
        <v>4</v>
      </c>
      <c r="BG118" s="9" t="s">
        <v>773</v>
      </c>
      <c r="BH118" s="9"/>
      <c r="BI118" s="9"/>
      <c r="BJ118" s="9"/>
      <c r="BK118" s="9"/>
      <c r="BL118" s="9"/>
      <c r="BM118" s="9"/>
      <c r="BN118" s="9"/>
      <c r="BO118" s="9"/>
      <c r="BP118" s="9">
        <v>2</v>
      </c>
      <c r="BQ118" s="9"/>
      <c r="BR118" s="9"/>
      <c r="BS118" s="9"/>
      <c r="BT118" s="9"/>
      <c r="BU118" s="1" t="s">
        <v>774</v>
      </c>
      <c r="BV118" s="1"/>
      <c r="BW118" s="1"/>
      <c r="BX118" s="1"/>
      <c r="BY118" s="1"/>
    </row>
    <row r="119" spans="1:77" ht="15">
      <c r="A119" s="9">
        <v>118</v>
      </c>
      <c r="B119" s="9" t="s">
        <v>775</v>
      </c>
      <c r="C119" s="9" t="s">
        <v>775</v>
      </c>
      <c r="D119" s="9"/>
      <c r="E119" s="9" t="s">
        <v>775</v>
      </c>
      <c r="F119" s="9" t="s">
        <v>775</v>
      </c>
      <c r="G119" s="9" t="s">
        <v>136</v>
      </c>
      <c r="H119" s="4" t="str">
        <f>IF(COUNTIF(口上デイリーリスト!$B$2:$B1000, C119) &gt; 0, "あり", IF(COUNTIF(口上デイリーリスト!$G$2:$G1000, "*"&amp;C119&amp;"*") &gt; 0, "なし(登場)", "なし"))</f>
        <v>なし</v>
      </c>
      <c r="I119" s="5" t="str">
        <f>IF(COUNTIF(固有スキル表!$C$2:$C1000, C119) &gt; 0, "あり", "なし")</f>
        <v>あり</v>
      </c>
      <c r="J119" s="9">
        <v>2400</v>
      </c>
      <c r="K119" s="9">
        <v>1300</v>
      </c>
      <c r="L119" s="9">
        <v>2300</v>
      </c>
      <c r="M119" s="9" t="s">
        <v>169</v>
      </c>
      <c r="N119" s="71" t="s">
        <v>94</v>
      </c>
      <c r="O119" s="72" t="s">
        <v>80</v>
      </c>
      <c r="P119" s="72" t="s">
        <v>95</v>
      </c>
      <c r="Q119" s="72" t="s">
        <v>82</v>
      </c>
      <c r="R119" s="72" t="s">
        <v>82</v>
      </c>
      <c r="S119" s="72" t="s">
        <v>105</v>
      </c>
      <c r="T119" s="72" t="s">
        <v>84</v>
      </c>
      <c r="U119" s="1" t="s">
        <v>96</v>
      </c>
      <c r="V119" s="72" t="s">
        <v>87</v>
      </c>
      <c r="W119" s="1" t="s">
        <v>2489</v>
      </c>
      <c r="X119" s="1" t="s">
        <v>120</v>
      </c>
      <c r="Y119" s="72">
        <v>41</v>
      </c>
      <c r="Z119" s="72">
        <v>38</v>
      </c>
      <c r="AA119" s="72">
        <v>32</v>
      </c>
      <c r="AB119" s="72">
        <v>34</v>
      </c>
      <c r="AC119" s="1">
        <f t="shared" si="0"/>
        <v>145</v>
      </c>
      <c r="AD119" s="72">
        <v>28</v>
      </c>
      <c r="AE119" s="72">
        <v>27</v>
      </c>
      <c r="AF119" s="72"/>
      <c r="AG119" s="7">
        <f t="shared" si="1"/>
        <v>200</v>
      </c>
      <c r="AH119" s="9">
        <v>54</v>
      </c>
      <c r="AI119" s="72">
        <v>3</v>
      </c>
      <c r="AJ119" s="9">
        <v>2</v>
      </c>
      <c r="AK119" s="9"/>
      <c r="AL119" s="9"/>
      <c r="AM119" s="9">
        <v>1</v>
      </c>
      <c r="AN119" s="9">
        <v>1</v>
      </c>
      <c r="AO119" s="9">
        <v>2</v>
      </c>
      <c r="AP119" s="9">
        <v>1</v>
      </c>
      <c r="AQ119" s="9">
        <v>1</v>
      </c>
      <c r="AR119" s="9"/>
      <c r="AS119" s="9">
        <v>2</v>
      </c>
      <c r="AT119" s="9"/>
      <c r="AU119" s="9"/>
      <c r="AV119" s="9"/>
      <c r="AW119" s="9"/>
      <c r="AX119" s="9"/>
      <c r="AY119" s="9"/>
      <c r="AZ119" s="9"/>
      <c r="BA119" s="9"/>
      <c r="BB119" s="1"/>
      <c r="BC119" s="1"/>
      <c r="BD119" s="1">
        <v>2</v>
      </c>
      <c r="BE119" s="1"/>
      <c r="BF119" s="1">
        <v>3</v>
      </c>
      <c r="BG119" s="9" t="s">
        <v>2514</v>
      </c>
      <c r="BH119" s="9">
        <v>50</v>
      </c>
      <c r="BI119" s="9">
        <v>10</v>
      </c>
      <c r="BJ119" s="9"/>
      <c r="BK119" s="9"/>
      <c r="BL119" s="9">
        <v>15</v>
      </c>
      <c r="BM119" s="9">
        <v>10</v>
      </c>
      <c r="BN119" s="9">
        <v>30</v>
      </c>
      <c r="BO119" s="9">
        <v>50</v>
      </c>
      <c r="BP119" s="9"/>
      <c r="BQ119" s="9"/>
      <c r="BR119" s="9">
        <v>15</v>
      </c>
      <c r="BS119" s="9"/>
      <c r="BT119" s="9"/>
      <c r="BU119" s="1" t="s">
        <v>776</v>
      </c>
      <c r="BV119" s="1"/>
      <c r="BW119" s="1"/>
      <c r="BX119" s="1"/>
      <c r="BY119" s="1"/>
    </row>
    <row r="120" spans="1:77" ht="15">
      <c r="A120" s="9">
        <v>119</v>
      </c>
      <c r="B120" s="9" t="s">
        <v>777</v>
      </c>
      <c r="C120" s="9" t="s">
        <v>777</v>
      </c>
      <c r="D120" s="9"/>
      <c r="E120" s="9" t="s">
        <v>777</v>
      </c>
      <c r="F120" s="9" t="s">
        <v>777</v>
      </c>
      <c r="G120" s="9" t="s">
        <v>778</v>
      </c>
      <c r="H120" s="4" t="str">
        <f>IF(COUNTIF(口上デイリーリスト!$B$2:$B1000, C120) &gt; 0, "あり", IF(COUNTIF(口上デイリーリスト!$G$2:$G1000, "*"&amp;C120&amp;"*") &gt; 0, "なし(登場)", "なし"))</f>
        <v>なし</v>
      </c>
      <c r="I120" s="5" t="str">
        <f>IF(COUNTIF(固有スキル表!$C$2:$C1000, C120) &gt; 0, "あり", "なし")</f>
        <v>あり</v>
      </c>
      <c r="J120" s="9">
        <v>2600</v>
      </c>
      <c r="K120" s="9">
        <v>1300</v>
      </c>
      <c r="L120" s="9">
        <v>2300</v>
      </c>
      <c r="M120" s="9" t="s">
        <v>185</v>
      </c>
      <c r="N120" s="73" t="s">
        <v>157</v>
      </c>
      <c r="O120" s="72" t="s">
        <v>146</v>
      </c>
      <c r="P120" s="72" t="s">
        <v>164</v>
      </c>
      <c r="Q120" s="72" t="s">
        <v>139</v>
      </c>
      <c r="R120" s="72" t="s">
        <v>83</v>
      </c>
      <c r="S120" s="72" t="s">
        <v>129</v>
      </c>
      <c r="T120" s="72" t="s">
        <v>130</v>
      </c>
      <c r="U120" s="1" t="s">
        <v>131</v>
      </c>
      <c r="V120" s="72" t="s">
        <v>132</v>
      </c>
      <c r="W120" s="1" t="s">
        <v>2489</v>
      </c>
      <c r="X120" s="1" t="s">
        <v>120</v>
      </c>
      <c r="Y120" s="72">
        <v>69</v>
      </c>
      <c r="Z120" s="74">
        <v>62</v>
      </c>
      <c r="AA120" s="74">
        <v>88</v>
      </c>
      <c r="AB120" s="72">
        <v>76</v>
      </c>
      <c r="AC120" s="1">
        <f t="shared" si="0"/>
        <v>295</v>
      </c>
      <c r="AD120" s="72">
        <v>33</v>
      </c>
      <c r="AE120" s="72">
        <v>21</v>
      </c>
      <c r="AF120" s="72"/>
      <c r="AG120" s="7">
        <f t="shared" si="1"/>
        <v>349</v>
      </c>
      <c r="AH120" s="9">
        <v>55</v>
      </c>
      <c r="AI120" s="72">
        <v>4</v>
      </c>
      <c r="AJ120" s="9"/>
      <c r="AK120" s="9">
        <v>2</v>
      </c>
      <c r="AL120" s="9"/>
      <c r="AM120" s="9">
        <v>1</v>
      </c>
      <c r="AN120" s="9">
        <v>1</v>
      </c>
      <c r="AO120" s="9">
        <v>1</v>
      </c>
      <c r="AP120" s="9"/>
      <c r="AQ120" s="9">
        <v>2</v>
      </c>
      <c r="AR120" s="9"/>
      <c r="AS120" s="9">
        <v>2</v>
      </c>
      <c r="AT120" s="9"/>
      <c r="AU120" s="9"/>
      <c r="AV120" s="9"/>
      <c r="AW120" s="9"/>
      <c r="AX120" s="9"/>
      <c r="AY120" s="9"/>
      <c r="AZ120" s="9"/>
      <c r="BA120" s="9"/>
      <c r="BB120" s="1"/>
      <c r="BC120" s="1">
        <v>1</v>
      </c>
      <c r="BD120" s="1"/>
      <c r="BE120" s="1"/>
      <c r="BF120" s="1">
        <v>3</v>
      </c>
      <c r="BG120" s="9" t="s">
        <v>779</v>
      </c>
      <c r="BH120" s="9">
        <v>100</v>
      </c>
      <c r="BI120" s="9">
        <v>50</v>
      </c>
      <c r="BJ120" s="9">
        <v>1</v>
      </c>
      <c r="BK120" s="9"/>
      <c r="BL120" s="9">
        <v>40</v>
      </c>
      <c r="BM120" s="9">
        <v>1</v>
      </c>
      <c r="BN120" s="9"/>
      <c r="BO120" s="9">
        <v>30</v>
      </c>
      <c r="BP120" s="9">
        <v>5</v>
      </c>
      <c r="BQ120" s="9"/>
      <c r="BR120" s="9"/>
      <c r="BS120" s="9"/>
      <c r="BT120" s="9"/>
      <c r="BU120" s="1" t="s">
        <v>780</v>
      </c>
      <c r="BV120" s="1"/>
      <c r="BW120" s="1"/>
      <c r="BX120" s="1"/>
      <c r="BY120" s="1"/>
    </row>
    <row r="121" spans="1:77" ht="15">
      <c r="A121" s="9">
        <v>120</v>
      </c>
      <c r="B121" s="9" t="s">
        <v>781</v>
      </c>
      <c r="C121" s="9" t="s">
        <v>781</v>
      </c>
      <c r="D121" s="9"/>
      <c r="E121" s="9" t="s">
        <v>782</v>
      </c>
      <c r="F121" s="9" t="s">
        <v>782</v>
      </c>
      <c r="G121" s="9" t="s">
        <v>77</v>
      </c>
      <c r="H121" s="4" t="str">
        <f>IF(COUNTIF(口上デイリーリスト!$B$2:$B1000, C121) &gt; 0, "あり", IF(COUNTIF(口上デイリーリスト!$G$2:$G1000, "*"&amp;C121&amp;"*") &gt; 0, "なし(登場)", "なし"))</f>
        <v>なし</v>
      </c>
      <c r="I121" s="5" t="str">
        <f>IF(COUNTIF(固有スキル表!$C$2:$C1000, C121) &gt; 0, "あり", "なし")</f>
        <v>あり</v>
      </c>
      <c r="J121" s="9">
        <v>2100</v>
      </c>
      <c r="K121" s="9">
        <v>1300</v>
      </c>
      <c r="L121" s="9">
        <v>2600</v>
      </c>
      <c r="M121" s="9" t="s">
        <v>162</v>
      </c>
      <c r="N121" s="75" t="s">
        <v>783</v>
      </c>
      <c r="O121" s="72" t="s">
        <v>80</v>
      </c>
      <c r="P121" s="72" t="s">
        <v>81</v>
      </c>
      <c r="Q121" s="72" t="s">
        <v>83</v>
      </c>
      <c r="R121" s="72" t="s">
        <v>113</v>
      </c>
      <c r="S121" s="72" t="s">
        <v>114</v>
      </c>
      <c r="T121" s="72" t="s">
        <v>84</v>
      </c>
      <c r="U121" s="72" t="s">
        <v>86</v>
      </c>
      <c r="V121" s="72" t="s">
        <v>87</v>
      </c>
      <c r="W121" s="1" t="s">
        <v>2489</v>
      </c>
      <c r="X121" s="1" t="s">
        <v>120</v>
      </c>
      <c r="Y121" s="72">
        <v>57</v>
      </c>
      <c r="Z121" s="72">
        <v>69</v>
      </c>
      <c r="AA121" s="72">
        <v>53</v>
      </c>
      <c r="AB121" s="72">
        <v>42</v>
      </c>
      <c r="AC121" s="1">
        <f t="shared" si="0"/>
        <v>221</v>
      </c>
      <c r="AD121" s="72">
        <v>18</v>
      </c>
      <c r="AE121" s="72">
        <v>35</v>
      </c>
      <c r="AF121" s="72"/>
      <c r="AG121" s="7">
        <f t="shared" si="1"/>
        <v>274</v>
      </c>
      <c r="AH121" s="9">
        <v>53</v>
      </c>
      <c r="AI121" s="72">
        <v>1</v>
      </c>
      <c r="AJ121" s="9">
        <v>1</v>
      </c>
      <c r="AK121" s="9"/>
      <c r="AL121" s="9"/>
      <c r="AM121" s="9"/>
      <c r="AN121" s="9"/>
      <c r="AO121" s="9">
        <v>1</v>
      </c>
      <c r="AP121" s="9"/>
      <c r="AQ121" s="9">
        <v>2</v>
      </c>
      <c r="AR121" s="9"/>
      <c r="AS121" s="9"/>
      <c r="AT121" s="9"/>
      <c r="AU121" s="9"/>
      <c r="AV121" s="9"/>
      <c r="AW121" s="9"/>
      <c r="AX121" s="9"/>
      <c r="AY121" s="9"/>
      <c r="AZ121" s="9"/>
      <c r="BA121" s="9"/>
      <c r="BB121" s="1"/>
      <c r="BC121" s="1"/>
      <c r="BD121" s="1"/>
      <c r="BE121" s="1"/>
      <c r="BF121" s="1">
        <v>3</v>
      </c>
      <c r="BG121" s="9" t="s">
        <v>784</v>
      </c>
      <c r="BH121" s="9"/>
      <c r="BI121" s="9"/>
      <c r="BJ121" s="9"/>
      <c r="BK121" s="9"/>
      <c r="BL121" s="9"/>
      <c r="BM121" s="9"/>
      <c r="BN121" s="9"/>
      <c r="BO121" s="9"/>
      <c r="BP121" s="9"/>
      <c r="BQ121" s="9"/>
      <c r="BR121" s="9"/>
      <c r="BS121" s="9"/>
      <c r="BT121" s="9"/>
      <c r="BU121" s="1" t="s">
        <v>785</v>
      </c>
      <c r="BV121" s="1"/>
      <c r="BW121" s="1"/>
      <c r="BX121" s="1"/>
      <c r="BY121" s="1"/>
    </row>
    <row r="122" spans="1:77" ht="15">
      <c r="A122" s="9">
        <v>121</v>
      </c>
      <c r="B122" s="9" t="s">
        <v>786</v>
      </c>
      <c r="C122" s="9" t="s">
        <v>786</v>
      </c>
      <c r="D122" s="9"/>
      <c r="E122" s="9" t="s">
        <v>787</v>
      </c>
      <c r="F122" s="9" t="s">
        <v>787</v>
      </c>
      <c r="G122" s="9" t="s">
        <v>77</v>
      </c>
      <c r="H122" s="4" t="str">
        <f>IF(COUNTIF(口上デイリーリスト!$B$2:$B1000, C122) &gt; 0, "あり", IF(COUNTIF(口上デイリーリスト!$G$2:$G1000, "*"&amp;C122&amp;"*") &gt; 0, "なし(登場)", "なし"))</f>
        <v>なし</v>
      </c>
      <c r="I122" s="5" t="str">
        <f>IF(COUNTIF(固有スキル表!$C$2:$C1000, C122) &gt; 0, "あり", "なし")</f>
        <v>あり</v>
      </c>
      <c r="J122" s="9">
        <v>2600</v>
      </c>
      <c r="K122" s="9">
        <v>1300</v>
      </c>
      <c r="L122" s="9">
        <v>2100</v>
      </c>
      <c r="M122" s="9" t="s">
        <v>169</v>
      </c>
      <c r="N122" s="76" t="s">
        <v>788</v>
      </c>
      <c r="O122" s="72" t="s">
        <v>80</v>
      </c>
      <c r="P122" s="72" t="s">
        <v>81</v>
      </c>
      <c r="Q122" s="72" t="s">
        <v>83</v>
      </c>
      <c r="R122" s="72" t="s">
        <v>83</v>
      </c>
      <c r="S122" s="72" t="s">
        <v>84</v>
      </c>
      <c r="T122" s="72" t="s">
        <v>84</v>
      </c>
      <c r="U122" s="1" t="s">
        <v>140</v>
      </c>
      <c r="V122" s="72" t="s">
        <v>87</v>
      </c>
      <c r="W122" s="1" t="s">
        <v>2489</v>
      </c>
      <c r="X122" s="1" t="s">
        <v>120</v>
      </c>
      <c r="Y122" s="72">
        <v>49</v>
      </c>
      <c r="Z122" s="72">
        <v>51</v>
      </c>
      <c r="AA122" s="72">
        <v>54</v>
      </c>
      <c r="AB122" s="72">
        <v>37</v>
      </c>
      <c r="AC122" s="1">
        <f t="shared" si="0"/>
        <v>191</v>
      </c>
      <c r="AD122" s="72">
        <v>16</v>
      </c>
      <c r="AE122" s="72">
        <v>33</v>
      </c>
      <c r="AF122" s="72"/>
      <c r="AG122" s="7">
        <f t="shared" si="1"/>
        <v>240</v>
      </c>
      <c r="AH122" s="9">
        <v>61</v>
      </c>
      <c r="AI122" s="72">
        <v>3</v>
      </c>
      <c r="AJ122" s="9">
        <v>1</v>
      </c>
      <c r="AK122" s="9">
        <v>1</v>
      </c>
      <c r="AL122" s="9"/>
      <c r="AM122" s="9">
        <v>1</v>
      </c>
      <c r="AN122" s="9">
        <v>2</v>
      </c>
      <c r="AO122" s="9">
        <v>2</v>
      </c>
      <c r="AP122" s="9">
        <v>1</v>
      </c>
      <c r="AQ122" s="9"/>
      <c r="AR122" s="9">
        <v>2</v>
      </c>
      <c r="AS122" s="9">
        <v>1</v>
      </c>
      <c r="AT122" s="9"/>
      <c r="AU122" s="9"/>
      <c r="AV122" s="9"/>
      <c r="AW122" s="9"/>
      <c r="AX122" s="9"/>
      <c r="AY122" s="9"/>
      <c r="AZ122" s="9"/>
      <c r="BA122" s="9"/>
      <c r="BB122" s="1"/>
      <c r="BC122" s="1"/>
      <c r="BD122" s="1"/>
      <c r="BE122" s="1"/>
      <c r="BF122" s="1">
        <v>4</v>
      </c>
      <c r="BG122" s="9" t="s">
        <v>2518</v>
      </c>
      <c r="BH122" s="9">
        <v>3</v>
      </c>
      <c r="BI122" s="9"/>
      <c r="BJ122" s="9"/>
      <c r="BK122" s="9"/>
      <c r="BL122" s="9"/>
      <c r="BM122" s="9">
        <v>1</v>
      </c>
      <c r="BN122" s="9"/>
      <c r="BO122" s="9">
        <v>1</v>
      </c>
      <c r="BP122" s="9"/>
      <c r="BQ122" s="9"/>
      <c r="BR122" s="9"/>
      <c r="BS122" s="9"/>
      <c r="BT122" s="9"/>
      <c r="BU122" s="1" t="s">
        <v>789</v>
      </c>
      <c r="BV122" s="9"/>
      <c r="BW122" s="9"/>
      <c r="BX122" s="9"/>
      <c r="BY122" s="34"/>
    </row>
    <row r="123" spans="1:77" ht="15">
      <c r="A123" s="9">
        <v>122</v>
      </c>
      <c r="B123" s="9" t="s">
        <v>790</v>
      </c>
      <c r="C123" s="9" t="s">
        <v>790</v>
      </c>
      <c r="D123" s="9"/>
      <c r="E123" s="9" t="s">
        <v>790</v>
      </c>
      <c r="F123" s="9" t="s">
        <v>790</v>
      </c>
      <c r="G123" s="9" t="s">
        <v>144</v>
      </c>
      <c r="H123" s="4" t="str">
        <f>IF(COUNTIF(口上デイリーリスト!$B$2:$B1000, C123) &gt; 0, "あり", IF(COUNTIF(口上デイリーリスト!$G$2:$G1000, "*"&amp;C123&amp;"*") &gt; 0, "なし(登場)", "なし"))</f>
        <v>あり</v>
      </c>
      <c r="I123" s="5" t="str">
        <f>IF(COUNTIF(固有スキル表!$C$2:$C1000, C123) &gt; 0, "あり", "なし")</f>
        <v>あり</v>
      </c>
      <c r="J123" s="9">
        <v>2200</v>
      </c>
      <c r="K123" s="9">
        <v>1800</v>
      </c>
      <c r="L123" s="9">
        <v>2700</v>
      </c>
      <c r="M123" s="9" t="s">
        <v>111</v>
      </c>
      <c r="N123" s="71" t="s">
        <v>94</v>
      </c>
      <c r="O123" s="72" t="s">
        <v>80</v>
      </c>
      <c r="P123" s="72" t="s">
        <v>190</v>
      </c>
      <c r="Q123" s="72" t="s">
        <v>83</v>
      </c>
      <c r="R123" s="72" t="s">
        <v>113</v>
      </c>
      <c r="S123" s="72" t="s">
        <v>84</v>
      </c>
      <c r="T123" s="72" t="s">
        <v>84</v>
      </c>
      <c r="U123" s="72" t="s">
        <v>86</v>
      </c>
      <c r="V123" s="72" t="s">
        <v>87</v>
      </c>
      <c r="W123" s="1" t="s">
        <v>2489</v>
      </c>
      <c r="X123" s="1" t="s">
        <v>120</v>
      </c>
      <c r="Y123" s="72">
        <v>12</v>
      </c>
      <c r="Z123" s="72">
        <v>59</v>
      </c>
      <c r="AA123" s="72">
        <v>63</v>
      </c>
      <c r="AB123" s="72">
        <v>59</v>
      </c>
      <c r="AC123" s="1">
        <f t="shared" si="0"/>
        <v>193</v>
      </c>
      <c r="AD123" s="72">
        <v>21</v>
      </c>
      <c r="AE123" s="72">
        <v>34</v>
      </c>
      <c r="AF123" s="72"/>
      <c r="AG123" s="7">
        <f t="shared" si="1"/>
        <v>248</v>
      </c>
      <c r="AH123" s="9">
        <v>47</v>
      </c>
      <c r="AI123" s="72">
        <v>1</v>
      </c>
      <c r="AJ123" s="9">
        <v>1</v>
      </c>
      <c r="AK123" s="9"/>
      <c r="AL123" s="9"/>
      <c r="AM123" s="9">
        <v>2</v>
      </c>
      <c r="AN123" s="9">
        <v>1</v>
      </c>
      <c r="AO123" s="9">
        <v>1</v>
      </c>
      <c r="AP123" s="9"/>
      <c r="AQ123" s="9">
        <v>2</v>
      </c>
      <c r="AR123" s="9"/>
      <c r="AS123" s="9"/>
      <c r="AT123" s="9"/>
      <c r="AU123" s="9"/>
      <c r="AV123" s="9"/>
      <c r="AW123" s="9"/>
      <c r="AX123" s="9"/>
      <c r="AY123" s="9"/>
      <c r="AZ123" s="9"/>
      <c r="BA123" s="9"/>
      <c r="BB123" s="1"/>
      <c r="BC123" s="1"/>
      <c r="BD123" s="1"/>
      <c r="BE123" s="1"/>
      <c r="BF123" s="1">
        <v>3</v>
      </c>
      <c r="BG123" s="9" t="s">
        <v>791</v>
      </c>
      <c r="BH123" s="9">
        <v>1</v>
      </c>
      <c r="BI123" s="9"/>
      <c r="BJ123" s="9"/>
      <c r="BK123" s="9"/>
      <c r="BL123" s="9"/>
      <c r="BM123" s="9"/>
      <c r="BN123" s="9"/>
      <c r="BO123" s="9"/>
      <c r="BP123" s="9"/>
      <c r="BQ123" s="9"/>
      <c r="BR123" s="9"/>
      <c r="BS123" s="9"/>
      <c r="BT123" s="9"/>
      <c r="BU123" s="1" t="s">
        <v>792</v>
      </c>
      <c r="BV123" s="1"/>
      <c r="BW123" s="1"/>
      <c r="BX123" s="1"/>
      <c r="BY123" s="1"/>
    </row>
    <row r="124" spans="1:77" ht="15">
      <c r="A124" s="9">
        <v>123</v>
      </c>
      <c r="B124" s="9" t="s">
        <v>793</v>
      </c>
      <c r="C124" s="9" t="s">
        <v>793</v>
      </c>
      <c r="D124" s="9"/>
      <c r="E124" s="9" t="s">
        <v>794</v>
      </c>
      <c r="F124" s="9" t="s">
        <v>794</v>
      </c>
      <c r="G124" s="9" t="s">
        <v>77</v>
      </c>
      <c r="H124" s="4" t="str">
        <f>IF(COUNTIF(口上デイリーリスト!$B$2:$B1000, C124) &gt; 0, "あり", IF(COUNTIF(口上デイリーリスト!$G$2:$G1000, "*"&amp;C124&amp;"*") &gt; 0, "なし(登場)", "なし"))</f>
        <v>なし</v>
      </c>
      <c r="I124" s="5" t="str">
        <f>IF(COUNTIF(固有スキル表!$C$2:$C1000, C124) &gt; 0, "あり", "なし")</f>
        <v>あり</v>
      </c>
      <c r="J124" s="9">
        <v>2500</v>
      </c>
      <c r="K124" s="9">
        <v>2000</v>
      </c>
      <c r="L124" s="9">
        <v>3000</v>
      </c>
      <c r="M124" s="9" t="s">
        <v>185</v>
      </c>
      <c r="N124" s="77" t="s">
        <v>795</v>
      </c>
      <c r="O124" s="72" t="s">
        <v>80</v>
      </c>
      <c r="P124" s="72" t="s">
        <v>190</v>
      </c>
      <c r="Q124" s="72" t="s">
        <v>82</v>
      </c>
      <c r="R124" s="72" t="s">
        <v>83</v>
      </c>
      <c r="S124" s="72" t="s">
        <v>84</v>
      </c>
      <c r="T124" s="72" t="s">
        <v>84</v>
      </c>
      <c r="U124" s="1" t="s">
        <v>96</v>
      </c>
      <c r="V124" s="72" t="s">
        <v>87</v>
      </c>
      <c r="W124" s="1" t="s">
        <v>2489</v>
      </c>
      <c r="X124" s="1" t="s">
        <v>120</v>
      </c>
      <c r="Y124" s="72">
        <v>66</v>
      </c>
      <c r="Z124" s="72">
        <v>48</v>
      </c>
      <c r="AA124" s="72">
        <v>74</v>
      </c>
      <c r="AB124" s="72">
        <v>14</v>
      </c>
      <c r="AC124" s="1">
        <f t="shared" si="0"/>
        <v>202</v>
      </c>
      <c r="AD124" s="72">
        <v>19</v>
      </c>
      <c r="AE124" s="72">
        <v>13</v>
      </c>
      <c r="AF124" s="72"/>
      <c r="AG124" s="7">
        <f t="shared" si="1"/>
        <v>234</v>
      </c>
      <c r="AH124" s="9">
        <v>31</v>
      </c>
      <c r="AI124" s="72">
        <v>3</v>
      </c>
      <c r="AJ124" s="9">
        <v>2</v>
      </c>
      <c r="AK124" s="9"/>
      <c r="AL124" s="9">
        <v>1</v>
      </c>
      <c r="AM124" s="9">
        <v>1</v>
      </c>
      <c r="AN124" s="9"/>
      <c r="AO124" s="9">
        <v>2</v>
      </c>
      <c r="AP124" s="9"/>
      <c r="AQ124" s="9"/>
      <c r="AR124" s="9"/>
      <c r="AS124" s="9">
        <v>2</v>
      </c>
      <c r="AT124" s="9"/>
      <c r="AU124" s="9"/>
      <c r="AV124" s="9"/>
      <c r="AW124" s="9"/>
      <c r="AX124" s="9"/>
      <c r="AY124" s="9"/>
      <c r="AZ124" s="9"/>
      <c r="BA124" s="9"/>
      <c r="BB124" s="1"/>
      <c r="BC124" s="1"/>
      <c r="BD124" s="1">
        <v>3</v>
      </c>
      <c r="BE124" s="1"/>
      <c r="BF124" s="1">
        <v>2</v>
      </c>
      <c r="BG124" s="9" t="s">
        <v>796</v>
      </c>
      <c r="BH124" s="9"/>
      <c r="BI124" s="9"/>
      <c r="BJ124" s="9"/>
      <c r="BK124" s="9"/>
      <c r="BL124" s="9">
        <v>5</v>
      </c>
      <c r="BM124" s="9"/>
      <c r="BN124" s="9"/>
      <c r="BO124" s="9">
        <v>10</v>
      </c>
      <c r="BP124" s="9">
        <v>1</v>
      </c>
      <c r="BQ124" s="9"/>
      <c r="BR124" s="9"/>
      <c r="BS124" s="9"/>
      <c r="BT124" s="9"/>
      <c r="BU124" s="1" t="s">
        <v>797</v>
      </c>
      <c r="BV124" s="1"/>
      <c r="BW124" s="1"/>
      <c r="BX124" s="1"/>
      <c r="BY124" s="1"/>
    </row>
    <row r="125" spans="1:77" ht="15">
      <c r="A125" s="9">
        <v>124</v>
      </c>
      <c r="B125" s="9" t="s">
        <v>798</v>
      </c>
      <c r="C125" s="9" t="s">
        <v>799</v>
      </c>
      <c r="D125" s="9"/>
      <c r="E125" s="9" t="s">
        <v>798</v>
      </c>
      <c r="F125" s="9" t="s">
        <v>799</v>
      </c>
      <c r="G125" s="9" t="s">
        <v>195</v>
      </c>
      <c r="H125" s="4" t="str">
        <f>IF(COUNTIF(口上デイリーリスト!$B$2:$B1000, C125) &gt; 0, "あり", IF(COUNTIF(口上デイリーリスト!$G$2:$G1000, "*"&amp;C125&amp;"*") &gt; 0, "なし(登場)", "なし"))</f>
        <v>なし</v>
      </c>
      <c r="I125" s="5" t="str">
        <f>IF(COUNTIF(固有スキル表!$C$2:$C1000, C125) &gt; 0, "あり", "なし")</f>
        <v>あり</v>
      </c>
      <c r="J125" s="9">
        <v>2400</v>
      </c>
      <c r="K125" s="9">
        <v>1400</v>
      </c>
      <c r="L125" s="9">
        <v>1900</v>
      </c>
      <c r="M125" s="9" t="s">
        <v>111</v>
      </c>
      <c r="N125" s="71" t="s">
        <v>94</v>
      </c>
      <c r="O125" s="72" t="s">
        <v>103</v>
      </c>
      <c r="P125" s="72" t="s">
        <v>250</v>
      </c>
      <c r="Q125" s="72" t="s">
        <v>83</v>
      </c>
      <c r="R125" s="72" t="s">
        <v>83</v>
      </c>
      <c r="S125" s="72" t="s">
        <v>114</v>
      </c>
      <c r="T125" s="72" t="s">
        <v>85</v>
      </c>
      <c r="U125" s="72" t="s">
        <v>96</v>
      </c>
      <c r="V125" s="72" t="s">
        <v>97</v>
      </c>
      <c r="W125" s="1" t="s">
        <v>2489</v>
      </c>
      <c r="X125" s="1" t="s">
        <v>120</v>
      </c>
      <c r="Y125" s="72">
        <v>54</v>
      </c>
      <c r="Z125" s="72">
        <v>41</v>
      </c>
      <c r="AA125" s="72">
        <v>58</v>
      </c>
      <c r="AB125" s="72">
        <v>39</v>
      </c>
      <c r="AC125" s="1">
        <f t="shared" si="0"/>
        <v>192</v>
      </c>
      <c r="AD125" s="72">
        <v>24</v>
      </c>
      <c r="AE125" s="72">
        <v>12</v>
      </c>
      <c r="AF125" s="72"/>
      <c r="AG125" s="7">
        <f t="shared" si="1"/>
        <v>228</v>
      </c>
      <c r="AH125" s="9">
        <v>45</v>
      </c>
      <c r="AI125" s="72">
        <v>1</v>
      </c>
      <c r="AJ125" s="9">
        <v>1</v>
      </c>
      <c r="AK125" s="9"/>
      <c r="AL125" s="9"/>
      <c r="AM125" s="9">
        <v>1</v>
      </c>
      <c r="AN125" s="9"/>
      <c r="AO125" s="9"/>
      <c r="AP125" s="9"/>
      <c r="AQ125" s="9">
        <v>1</v>
      </c>
      <c r="AR125" s="9"/>
      <c r="AS125" s="9"/>
      <c r="AT125" s="9"/>
      <c r="AU125" s="9"/>
      <c r="AV125" s="9"/>
      <c r="AW125" s="9"/>
      <c r="AX125" s="9"/>
      <c r="AY125" s="9"/>
      <c r="AZ125" s="9"/>
      <c r="BA125" s="9"/>
      <c r="BB125" s="1"/>
      <c r="BC125" s="1"/>
      <c r="BD125" s="1"/>
      <c r="BE125" s="1"/>
      <c r="BF125" s="1">
        <v>3</v>
      </c>
      <c r="BG125" s="9" t="s">
        <v>800</v>
      </c>
      <c r="BH125" s="9"/>
      <c r="BI125" s="9"/>
      <c r="BJ125" s="9"/>
      <c r="BK125" s="9"/>
      <c r="BL125" s="9"/>
      <c r="BM125" s="9"/>
      <c r="BN125" s="9"/>
      <c r="BO125" s="9"/>
      <c r="BP125" s="9"/>
      <c r="BQ125" s="9"/>
      <c r="BR125" s="9"/>
      <c r="BS125" s="9"/>
      <c r="BT125" s="9"/>
      <c r="BU125" s="9" t="s">
        <v>801</v>
      </c>
      <c r="BV125" s="1"/>
      <c r="BW125" s="1"/>
      <c r="BX125" s="1"/>
      <c r="BY125" s="1"/>
    </row>
    <row r="126" spans="1:77" ht="15">
      <c r="A126" s="9">
        <v>125</v>
      </c>
      <c r="B126" s="9" t="s">
        <v>802</v>
      </c>
      <c r="C126" s="9" t="s">
        <v>803</v>
      </c>
      <c r="D126" s="9"/>
      <c r="E126" s="9" t="s">
        <v>804</v>
      </c>
      <c r="F126" s="9" t="s">
        <v>805</v>
      </c>
      <c r="G126" s="9" t="s">
        <v>77</v>
      </c>
      <c r="H126" s="4" t="str">
        <f>IF(COUNTIF(口上デイリーリスト!$B$2:$B1000, C126) &gt; 0, "あり", IF(COUNTIF(口上デイリーリスト!$G$2:$G1000, "*"&amp;C126&amp;"*") &gt; 0, "なし(登場)", "なし"))</f>
        <v>なし</v>
      </c>
      <c r="I126" s="5" t="str">
        <f>IF(COUNTIF(固有スキル表!$C$2:$C1000, C126) &gt; 0, "あり", "なし")</f>
        <v>あり</v>
      </c>
      <c r="J126" s="9">
        <v>2300</v>
      </c>
      <c r="K126" s="9">
        <v>1300</v>
      </c>
      <c r="L126" s="9">
        <v>2500</v>
      </c>
      <c r="M126" s="9" t="s">
        <v>189</v>
      </c>
      <c r="N126" s="78" t="s">
        <v>806</v>
      </c>
      <c r="O126" s="72" t="s">
        <v>146</v>
      </c>
      <c r="P126" s="72" t="s">
        <v>164</v>
      </c>
      <c r="Q126" s="72" t="s">
        <v>83</v>
      </c>
      <c r="R126" s="72" t="s">
        <v>113</v>
      </c>
      <c r="S126" s="72" t="s">
        <v>84</v>
      </c>
      <c r="T126" s="72" t="s">
        <v>84</v>
      </c>
      <c r="U126" s="72" t="s">
        <v>86</v>
      </c>
      <c r="V126" s="72" t="s">
        <v>87</v>
      </c>
      <c r="W126" s="1" t="s">
        <v>2489</v>
      </c>
      <c r="X126" s="1" t="s">
        <v>120</v>
      </c>
      <c r="Y126" s="72">
        <v>43</v>
      </c>
      <c r="Z126" s="72">
        <v>39</v>
      </c>
      <c r="AA126" s="72">
        <v>63</v>
      </c>
      <c r="AB126" s="72">
        <v>37</v>
      </c>
      <c r="AC126" s="1">
        <f t="shared" si="0"/>
        <v>182</v>
      </c>
      <c r="AD126" s="72">
        <v>30</v>
      </c>
      <c r="AE126" s="72">
        <v>42</v>
      </c>
      <c r="AF126" s="72"/>
      <c r="AG126" s="7">
        <f t="shared" si="1"/>
        <v>254</v>
      </c>
      <c r="AH126" s="9">
        <v>43</v>
      </c>
      <c r="AI126" s="72">
        <v>4</v>
      </c>
      <c r="AJ126" s="9">
        <v>2</v>
      </c>
      <c r="AK126" s="9"/>
      <c r="AL126" s="9">
        <v>1</v>
      </c>
      <c r="AM126" s="9">
        <v>1</v>
      </c>
      <c r="AN126" s="9"/>
      <c r="AO126" s="9">
        <v>2</v>
      </c>
      <c r="AP126" s="9">
        <v>1</v>
      </c>
      <c r="AQ126" s="9">
        <v>1</v>
      </c>
      <c r="AR126" s="9"/>
      <c r="AS126" s="9">
        <v>1</v>
      </c>
      <c r="AT126" s="9"/>
      <c r="AU126" s="9">
        <v>1</v>
      </c>
      <c r="AV126" s="9">
        <v>2</v>
      </c>
      <c r="AW126" s="9"/>
      <c r="AX126" s="9"/>
      <c r="AY126" s="9"/>
      <c r="AZ126" s="9"/>
      <c r="BA126" s="9"/>
      <c r="BB126" s="1"/>
      <c r="BC126" s="1">
        <v>1</v>
      </c>
      <c r="BD126" s="1"/>
      <c r="BE126" s="1"/>
      <c r="BF126" s="1">
        <v>3</v>
      </c>
      <c r="BG126" s="9" t="s">
        <v>807</v>
      </c>
      <c r="BH126" s="9">
        <v>10</v>
      </c>
      <c r="BI126" s="9"/>
      <c r="BJ126" s="9"/>
      <c r="BK126" s="9"/>
      <c r="BL126" s="9"/>
      <c r="BM126" s="9"/>
      <c r="BN126" s="9"/>
      <c r="BO126" s="9"/>
      <c r="BP126" s="9"/>
      <c r="BQ126" s="9"/>
      <c r="BR126" s="9"/>
      <c r="BS126" s="9"/>
      <c r="BT126" s="9"/>
      <c r="BU126" s="1" t="s">
        <v>808</v>
      </c>
      <c r="BV126" s="1"/>
      <c r="BW126" s="1"/>
      <c r="BX126" s="1"/>
      <c r="BY126" s="1"/>
    </row>
    <row r="127" spans="1:77" ht="15">
      <c r="A127" s="9">
        <v>126</v>
      </c>
      <c r="B127" s="9" t="s">
        <v>809</v>
      </c>
      <c r="C127" s="9" t="s">
        <v>809</v>
      </c>
      <c r="D127" s="9"/>
      <c r="E127" s="9" t="s">
        <v>809</v>
      </c>
      <c r="F127" s="9" t="s">
        <v>809</v>
      </c>
      <c r="G127" s="9" t="s">
        <v>101</v>
      </c>
      <c r="H127" s="4" t="str">
        <f>IF(COUNTIF(口上デイリーリスト!$B$2:$B1000, C127) &gt; 0, "あり", IF(COUNTIF(口上デイリーリスト!$G$2:$G1000, "*"&amp;C127&amp;"*") &gt; 0, "なし(登場)", "なし"))</f>
        <v>なし</v>
      </c>
      <c r="I127" s="5" t="str">
        <f>IF(COUNTIF(固有スキル表!$C$2:$C1000, C127) &gt; 0, "あり", "なし")</f>
        <v>あり</v>
      </c>
      <c r="J127" s="9">
        <v>2300</v>
      </c>
      <c r="K127" s="9">
        <v>1200</v>
      </c>
      <c r="L127" s="9">
        <v>1700</v>
      </c>
      <c r="M127" s="9" t="s">
        <v>102</v>
      </c>
      <c r="N127" s="79" t="s">
        <v>810</v>
      </c>
      <c r="O127" s="72" t="s">
        <v>80</v>
      </c>
      <c r="P127" s="72" t="s">
        <v>128</v>
      </c>
      <c r="Q127" s="72" t="s">
        <v>139</v>
      </c>
      <c r="R127" s="72" t="s">
        <v>82</v>
      </c>
      <c r="S127" s="72" t="s">
        <v>84</v>
      </c>
      <c r="T127" s="72" t="s">
        <v>130</v>
      </c>
      <c r="U127" s="72" t="s">
        <v>86</v>
      </c>
      <c r="V127" s="72" t="s">
        <v>132</v>
      </c>
      <c r="W127" s="1" t="s">
        <v>2489</v>
      </c>
      <c r="X127" s="1" t="s">
        <v>120</v>
      </c>
      <c r="Y127" s="72">
        <v>30</v>
      </c>
      <c r="Z127" s="72">
        <v>27</v>
      </c>
      <c r="AA127" s="72">
        <v>10</v>
      </c>
      <c r="AB127" s="72">
        <v>13</v>
      </c>
      <c r="AC127" s="1">
        <f t="shared" si="0"/>
        <v>80</v>
      </c>
      <c r="AD127" s="72">
        <v>32</v>
      </c>
      <c r="AE127" s="72">
        <v>19</v>
      </c>
      <c r="AF127" s="72"/>
      <c r="AG127" s="7">
        <f t="shared" si="1"/>
        <v>131</v>
      </c>
      <c r="AH127" s="9">
        <v>44</v>
      </c>
      <c r="AI127" s="72">
        <v>1</v>
      </c>
      <c r="AJ127" s="9">
        <v>1</v>
      </c>
      <c r="AK127" s="9"/>
      <c r="AL127" s="9"/>
      <c r="AM127" s="9">
        <v>1</v>
      </c>
      <c r="AN127" s="9"/>
      <c r="AO127" s="9">
        <v>1</v>
      </c>
      <c r="AP127" s="9"/>
      <c r="AQ127" s="9"/>
      <c r="AR127" s="9"/>
      <c r="AS127" s="9">
        <v>1</v>
      </c>
      <c r="AT127" s="9"/>
      <c r="AU127" s="9">
        <v>2</v>
      </c>
      <c r="AV127" s="9">
        <v>1</v>
      </c>
      <c r="AW127" s="9"/>
      <c r="AX127" s="9"/>
      <c r="AY127" s="9"/>
      <c r="AZ127" s="9"/>
      <c r="BA127" s="9"/>
      <c r="BB127" s="1"/>
      <c r="BC127" s="1"/>
      <c r="BD127" s="1"/>
      <c r="BE127" s="1"/>
      <c r="BF127" s="1">
        <v>3</v>
      </c>
      <c r="BG127" s="9" t="s">
        <v>811</v>
      </c>
      <c r="BH127" s="9"/>
      <c r="BI127" s="9"/>
      <c r="BJ127" s="9"/>
      <c r="BK127" s="9"/>
      <c r="BL127" s="9"/>
      <c r="BM127" s="9"/>
      <c r="BN127" s="9"/>
      <c r="BO127" s="9">
        <v>1</v>
      </c>
      <c r="BP127" s="9">
        <v>3</v>
      </c>
      <c r="BQ127" s="9"/>
      <c r="BR127" s="9"/>
      <c r="BS127" s="9"/>
      <c r="BT127" s="9"/>
      <c r="BU127" s="1" t="s">
        <v>812</v>
      </c>
      <c r="BV127" s="1"/>
      <c r="BW127" s="1"/>
      <c r="BX127" s="1"/>
      <c r="BY127" s="1"/>
    </row>
    <row r="128" spans="1:77" ht="15">
      <c r="A128" s="9">
        <v>127</v>
      </c>
      <c r="B128" s="9" t="s">
        <v>813</v>
      </c>
      <c r="C128" s="9" t="s">
        <v>813</v>
      </c>
      <c r="D128" s="9"/>
      <c r="E128" s="9" t="s">
        <v>813</v>
      </c>
      <c r="F128" s="9" t="s">
        <v>813</v>
      </c>
      <c r="G128" s="9" t="s">
        <v>161</v>
      </c>
      <c r="H128" s="4" t="str">
        <f>IF(COUNTIF(口上デイリーリスト!$B$2:$B1000, C128) &gt; 0, "あり", IF(COUNTIF(口上デイリーリスト!$G$2:$G1000, "*"&amp;C128&amp;"*") &gt; 0, "なし(登場)", "なし"))</f>
        <v>なし</v>
      </c>
      <c r="I128" s="5" t="str">
        <f>IF(COUNTIF(固有スキル表!$C$2:$C1000, C128) &gt; 0, "あり", "なし")</f>
        <v>あり</v>
      </c>
      <c r="J128" s="9">
        <v>2500</v>
      </c>
      <c r="K128" s="9">
        <v>1300</v>
      </c>
      <c r="L128" s="9">
        <v>2100</v>
      </c>
      <c r="M128" s="9" t="s">
        <v>169</v>
      </c>
      <c r="N128" s="71" t="s">
        <v>94</v>
      </c>
      <c r="O128" s="72" t="s">
        <v>103</v>
      </c>
      <c r="P128" s="72" t="s">
        <v>128</v>
      </c>
      <c r="Q128" s="72" t="s">
        <v>83</v>
      </c>
      <c r="R128" s="72" t="s">
        <v>83</v>
      </c>
      <c r="S128" s="72" t="s">
        <v>114</v>
      </c>
      <c r="T128" s="72" t="s">
        <v>85</v>
      </c>
      <c r="U128" s="72" t="s">
        <v>96</v>
      </c>
      <c r="V128" s="72" t="s">
        <v>97</v>
      </c>
      <c r="W128" s="1" t="s">
        <v>2489</v>
      </c>
      <c r="X128" s="1" t="s">
        <v>120</v>
      </c>
      <c r="Y128" s="72">
        <v>51</v>
      </c>
      <c r="Z128" s="72">
        <v>38</v>
      </c>
      <c r="AA128" s="72">
        <v>13</v>
      </c>
      <c r="AB128" s="72">
        <v>12</v>
      </c>
      <c r="AC128" s="1">
        <f t="shared" si="0"/>
        <v>114</v>
      </c>
      <c r="AD128" s="72">
        <v>21</v>
      </c>
      <c r="AE128" s="72">
        <v>24</v>
      </c>
      <c r="AF128" s="72"/>
      <c r="AG128" s="7">
        <f t="shared" si="1"/>
        <v>159</v>
      </c>
      <c r="AH128" s="9">
        <v>45</v>
      </c>
      <c r="AI128" s="72">
        <v>4</v>
      </c>
      <c r="AJ128" s="9">
        <v>1</v>
      </c>
      <c r="AK128" s="9">
        <v>2</v>
      </c>
      <c r="AL128" s="9">
        <v>1</v>
      </c>
      <c r="AM128" s="9">
        <v>1</v>
      </c>
      <c r="AN128" s="9"/>
      <c r="AO128" s="9">
        <v>2</v>
      </c>
      <c r="AP128" s="9">
        <v>1</v>
      </c>
      <c r="AQ128" s="9"/>
      <c r="AR128" s="9">
        <v>1</v>
      </c>
      <c r="AS128" s="9"/>
      <c r="AT128" s="9"/>
      <c r="AU128" s="9"/>
      <c r="AV128" s="9"/>
      <c r="AW128" s="9">
        <v>1</v>
      </c>
      <c r="AX128" s="9"/>
      <c r="AY128" s="9"/>
      <c r="AZ128" s="9"/>
      <c r="BA128" s="9"/>
      <c r="BB128" s="1"/>
      <c r="BC128" s="1"/>
      <c r="BD128" s="1">
        <v>2</v>
      </c>
      <c r="BE128" s="1"/>
      <c r="BF128" s="1">
        <v>2</v>
      </c>
      <c r="BG128" s="9" t="s">
        <v>2516</v>
      </c>
      <c r="BH128" s="9">
        <v>5</v>
      </c>
      <c r="BI128" s="9"/>
      <c r="BJ128" s="9"/>
      <c r="BK128" s="9"/>
      <c r="BL128" s="9">
        <v>10</v>
      </c>
      <c r="BM128" s="9">
        <v>50</v>
      </c>
      <c r="BN128" s="9">
        <v>1</v>
      </c>
      <c r="BO128" s="9"/>
      <c r="BP128" s="9"/>
      <c r="BQ128" s="9"/>
      <c r="BR128" s="9"/>
      <c r="BS128" s="9"/>
      <c r="BT128" s="9"/>
      <c r="BU128" s="1" t="s">
        <v>814</v>
      </c>
      <c r="BV128" s="1"/>
      <c r="BW128" s="1"/>
      <c r="BX128" s="1"/>
      <c r="BY128" s="1"/>
    </row>
    <row r="129" spans="1:77" ht="15">
      <c r="A129" s="9">
        <v>128</v>
      </c>
      <c r="B129" s="9" t="s">
        <v>815</v>
      </c>
      <c r="C129" s="9" t="s">
        <v>815</v>
      </c>
      <c r="D129" s="9"/>
      <c r="E129" s="9" t="s">
        <v>815</v>
      </c>
      <c r="F129" s="9" t="s">
        <v>815</v>
      </c>
      <c r="G129" s="9" t="s">
        <v>101</v>
      </c>
      <c r="H129" s="4" t="str">
        <f>IF(COUNTIF(口上デイリーリスト!$B$2:$B1000, C129) &gt; 0, "あり", IF(COUNTIF(口上デイリーリスト!$G$2:$G1000, "*"&amp;C129&amp;"*") &gt; 0, "なし(登場)", "なし"))</f>
        <v>なし</v>
      </c>
      <c r="I129" s="5" t="str">
        <f>IF(COUNTIF(固有スキル表!$C$2:$C1000, C129) &gt; 0, "あり", "なし")</f>
        <v>あり</v>
      </c>
      <c r="J129" s="9">
        <v>2500</v>
      </c>
      <c r="K129" s="9">
        <v>1300</v>
      </c>
      <c r="L129" s="9">
        <v>2300</v>
      </c>
      <c r="M129" s="9" t="s">
        <v>162</v>
      </c>
      <c r="N129" s="71" t="s">
        <v>94</v>
      </c>
      <c r="O129" s="72" t="s">
        <v>80</v>
      </c>
      <c r="P129" s="72" t="s">
        <v>95</v>
      </c>
      <c r="Q129" s="72" t="s">
        <v>82</v>
      </c>
      <c r="R129" s="72" t="s">
        <v>82</v>
      </c>
      <c r="S129" s="72" t="s">
        <v>84</v>
      </c>
      <c r="T129" s="72" t="s">
        <v>84</v>
      </c>
      <c r="U129" s="1" t="s">
        <v>140</v>
      </c>
      <c r="V129" s="72" t="s">
        <v>132</v>
      </c>
      <c r="W129" s="1" t="s">
        <v>2489</v>
      </c>
      <c r="X129" s="1" t="s">
        <v>120</v>
      </c>
      <c r="Y129" s="72">
        <v>63</v>
      </c>
      <c r="Z129" s="72">
        <v>78</v>
      </c>
      <c r="AA129" s="72">
        <v>18</v>
      </c>
      <c r="AB129" s="72">
        <v>43</v>
      </c>
      <c r="AC129" s="1">
        <f t="shared" si="0"/>
        <v>202</v>
      </c>
      <c r="AD129" s="72">
        <v>27</v>
      </c>
      <c r="AE129" s="72">
        <v>60</v>
      </c>
      <c r="AF129" s="72"/>
      <c r="AG129" s="7">
        <f t="shared" si="1"/>
        <v>289</v>
      </c>
      <c r="AH129" s="9">
        <v>46</v>
      </c>
      <c r="AI129" s="72">
        <v>2</v>
      </c>
      <c r="AJ129" s="9">
        <v>1</v>
      </c>
      <c r="AK129" s="9"/>
      <c r="AL129" s="9">
        <v>1</v>
      </c>
      <c r="AM129" s="9">
        <v>1</v>
      </c>
      <c r="AN129" s="9">
        <v>1</v>
      </c>
      <c r="AO129" s="9">
        <v>2</v>
      </c>
      <c r="AP129" s="9">
        <v>1</v>
      </c>
      <c r="AQ129" s="9"/>
      <c r="AR129" s="9"/>
      <c r="AS129" s="9">
        <v>1</v>
      </c>
      <c r="AT129" s="9"/>
      <c r="AU129" s="9"/>
      <c r="AV129" s="9"/>
      <c r="AW129" s="9"/>
      <c r="AX129" s="9"/>
      <c r="AY129" s="9"/>
      <c r="AZ129" s="9"/>
      <c r="BA129" s="9"/>
      <c r="BB129" s="1"/>
      <c r="BC129" s="1"/>
      <c r="BD129" s="1">
        <v>1</v>
      </c>
      <c r="BE129" s="1"/>
      <c r="BF129" s="1">
        <v>2</v>
      </c>
      <c r="BG129" s="9" t="s">
        <v>2517</v>
      </c>
      <c r="BH129" s="9"/>
      <c r="BI129" s="9"/>
      <c r="BJ129" s="9"/>
      <c r="BK129" s="9"/>
      <c r="BL129" s="9">
        <v>1</v>
      </c>
      <c r="BM129" s="9"/>
      <c r="BN129" s="9"/>
      <c r="BO129" s="9"/>
      <c r="BP129" s="9"/>
      <c r="BQ129" s="9"/>
      <c r="BR129" s="9"/>
      <c r="BS129" s="9"/>
      <c r="BT129" s="9"/>
      <c r="BU129" s="1" t="s">
        <v>816</v>
      </c>
      <c r="BV129" s="9"/>
      <c r="BW129" s="9"/>
      <c r="BX129" s="9"/>
      <c r="BY129" s="9"/>
    </row>
    <row r="130" spans="1:77" ht="15">
      <c r="A130" s="9">
        <v>129</v>
      </c>
      <c r="B130" s="9" t="s">
        <v>193</v>
      </c>
      <c r="C130" s="9" t="s">
        <v>817</v>
      </c>
      <c r="D130" s="9"/>
      <c r="E130" s="9" t="s">
        <v>193</v>
      </c>
      <c r="F130" s="9" t="s">
        <v>817</v>
      </c>
      <c r="G130" s="9" t="s">
        <v>195</v>
      </c>
      <c r="H130" s="4" t="str">
        <f>IF(COUNTIF(口上デイリーリスト!$B$2:$B1000, C130) &gt; 0, "あり", IF(COUNTIF(口上デイリーリスト!$G$2:$G1000, "*"&amp;C130&amp;"*") &gt; 0, "なし(登場)", "なし"))</f>
        <v>なし</v>
      </c>
      <c r="I130" s="5" t="str">
        <f>IF(COUNTIF(固有スキル表!$C$2:$C1000, C130) &gt; 0, "あり", "なし")</f>
        <v>あり</v>
      </c>
      <c r="J130" s="9">
        <v>2100</v>
      </c>
      <c r="K130" s="9">
        <v>1500</v>
      </c>
      <c r="L130" s="9">
        <v>2000</v>
      </c>
      <c r="M130" s="9" t="s">
        <v>196</v>
      </c>
      <c r="N130" s="80" t="s">
        <v>818</v>
      </c>
      <c r="O130" s="72" t="s">
        <v>80</v>
      </c>
      <c r="P130" s="72" t="s">
        <v>250</v>
      </c>
      <c r="Q130" s="72" t="s">
        <v>113</v>
      </c>
      <c r="R130" s="72" t="s">
        <v>113</v>
      </c>
      <c r="S130" s="72" t="s">
        <v>84</v>
      </c>
      <c r="T130" s="72" t="s">
        <v>84</v>
      </c>
      <c r="U130" s="72" t="s">
        <v>86</v>
      </c>
      <c r="V130" s="72" t="s">
        <v>87</v>
      </c>
      <c r="W130" s="1" t="s">
        <v>2489</v>
      </c>
      <c r="X130" s="1" t="s">
        <v>120</v>
      </c>
      <c r="Y130" s="72">
        <v>7</v>
      </c>
      <c r="Z130" s="72">
        <v>8</v>
      </c>
      <c r="AA130" s="72">
        <v>21</v>
      </c>
      <c r="AB130" s="72">
        <v>74</v>
      </c>
      <c r="AC130" s="1">
        <f t="shared" si="0"/>
        <v>110</v>
      </c>
      <c r="AD130" s="72">
        <v>74</v>
      </c>
      <c r="AE130" s="72">
        <v>42</v>
      </c>
      <c r="AF130" s="72"/>
      <c r="AG130" s="7">
        <f t="shared" si="1"/>
        <v>226</v>
      </c>
      <c r="AH130" s="9">
        <v>1</v>
      </c>
      <c r="AI130" s="72">
        <v>1</v>
      </c>
      <c r="AJ130" s="9">
        <v>1</v>
      </c>
      <c r="AK130" s="9"/>
      <c r="AL130" s="9"/>
      <c r="AM130" s="9"/>
      <c r="AN130" s="9"/>
      <c r="AO130" s="9"/>
      <c r="AP130" s="9"/>
      <c r="AQ130" s="9">
        <v>1</v>
      </c>
      <c r="AR130" s="9"/>
      <c r="AS130" s="9"/>
      <c r="AT130" s="9"/>
      <c r="AU130" s="9"/>
      <c r="AV130" s="9"/>
      <c r="AW130" s="9"/>
      <c r="AX130" s="9"/>
      <c r="AY130" s="9"/>
      <c r="AZ130" s="9"/>
      <c r="BA130" s="9"/>
      <c r="BB130" s="1"/>
      <c r="BC130" s="1"/>
      <c r="BD130" s="1"/>
      <c r="BE130" s="1"/>
      <c r="BF130" s="1">
        <v>2</v>
      </c>
      <c r="BG130" s="9" t="s">
        <v>2515</v>
      </c>
      <c r="BH130" s="9"/>
      <c r="BI130" s="9"/>
      <c r="BJ130" s="9"/>
      <c r="BK130" s="9"/>
      <c r="BL130" s="9"/>
      <c r="BM130" s="9"/>
      <c r="BN130" s="9"/>
      <c r="BO130" s="9">
        <v>4</v>
      </c>
      <c r="BP130" s="9"/>
      <c r="BQ130" s="9"/>
      <c r="BR130" s="9"/>
      <c r="BS130" s="9"/>
      <c r="BT130" s="9"/>
      <c r="BU130" s="1" t="s">
        <v>819</v>
      </c>
      <c r="BV130" s="1"/>
      <c r="BW130" s="1"/>
      <c r="BX130" s="1"/>
      <c r="BY130" s="1"/>
    </row>
    <row r="131" spans="1:77" ht="15">
      <c r="A131" s="9">
        <v>130</v>
      </c>
      <c r="B131" s="9" t="s">
        <v>820</v>
      </c>
      <c r="C131" s="9" t="s">
        <v>820</v>
      </c>
      <c r="D131" s="9"/>
      <c r="E131" s="9" t="s">
        <v>821</v>
      </c>
      <c r="F131" s="9" t="s">
        <v>821</v>
      </c>
      <c r="G131" s="9" t="s">
        <v>746</v>
      </c>
      <c r="H131" s="4" t="str">
        <f>IF(COUNTIF(口上デイリーリスト!$B$2:$B1000, C131) &gt; 0, "あり", IF(COUNTIF(口上デイリーリスト!$G$2:$G1000, "*"&amp;C131&amp;"*") &gt; 0, "なし(登場)", "なし"))</f>
        <v>なし</v>
      </c>
      <c r="I131" s="5" t="str">
        <f>IF(COUNTIF(固有スキル表!$C$2:$C1000, C131) &gt; 0, "あり", "なし")</f>
        <v>あり</v>
      </c>
      <c r="J131" s="9">
        <v>3000</v>
      </c>
      <c r="K131" s="9">
        <v>1300</v>
      </c>
      <c r="L131" s="9">
        <v>3000</v>
      </c>
      <c r="M131" s="9" t="s">
        <v>185</v>
      </c>
      <c r="N131" s="77" t="s">
        <v>795</v>
      </c>
      <c r="O131" s="72" t="s">
        <v>80</v>
      </c>
      <c r="P131" s="72" t="s">
        <v>250</v>
      </c>
      <c r="Q131" s="72" t="s">
        <v>113</v>
      </c>
      <c r="R131" s="72" t="s">
        <v>113</v>
      </c>
      <c r="S131" s="72" t="s">
        <v>84</v>
      </c>
      <c r="T131" s="72" t="s">
        <v>84</v>
      </c>
      <c r="U131" s="72" t="s">
        <v>86</v>
      </c>
      <c r="V131" s="72" t="s">
        <v>87</v>
      </c>
      <c r="W131" s="1" t="s">
        <v>2489</v>
      </c>
      <c r="X131" s="1" t="s">
        <v>120</v>
      </c>
      <c r="Y131" s="72">
        <v>68</v>
      </c>
      <c r="Z131" s="72">
        <v>68</v>
      </c>
      <c r="AA131" s="72">
        <v>54</v>
      </c>
      <c r="AB131" s="72">
        <v>29</v>
      </c>
      <c r="AC131" s="1">
        <f t="shared" si="0"/>
        <v>219</v>
      </c>
      <c r="AD131" s="72">
        <v>35</v>
      </c>
      <c r="AE131" s="72">
        <v>15</v>
      </c>
      <c r="AF131" s="72"/>
      <c r="AG131" s="7">
        <f t="shared" si="1"/>
        <v>269</v>
      </c>
      <c r="AH131" s="9">
        <v>1</v>
      </c>
      <c r="AI131" s="72">
        <v>0</v>
      </c>
      <c r="AJ131" s="9">
        <v>1</v>
      </c>
      <c r="AK131" s="9"/>
      <c r="AL131" s="9"/>
      <c r="AM131" s="9"/>
      <c r="AN131" s="9"/>
      <c r="AO131" s="9"/>
      <c r="AP131" s="9"/>
      <c r="AQ131" s="9"/>
      <c r="AR131" s="9"/>
      <c r="AS131" s="9"/>
      <c r="AT131" s="9"/>
      <c r="AU131" s="9"/>
      <c r="AV131" s="9"/>
      <c r="AW131" s="9"/>
      <c r="AX131" s="9"/>
      <c r="AY131" s="9"/>
      <c r="AZ131" s="9"/>
      <c r="BA131" s="9"/>
      <c r="BB131" s="1"/>
      <c r="BC131" s="1"/>
      <c r="BD131" s="1"/>
      <c r="BE131" s="1"/>
      <c r="BF131" s="1">
        <v>4</v>
      </c>
      <c r="BG131" s="9" t="s">
        <v>822</v>
      </c>
      <c r="BH131" s="9"/>
      <c r="BI131" s="9"/>
      <c r="BJ131" s="9"/>
      <c r="BK131" s="9"/>
      <c r="BL131" s="9"/>
      <c r="BM131" s="9"/>
      <c r="BN131" s="9"/>
      <c r="BO131" s="9"/>
      <c r="BP131" s="9"/>
      <c r="BQ131" s="9"/>
      <c r="BR131" s="9"/>
      <c r="BS131" s="9"/>
      <c r="BT131" s="9"/>
      <c r="BU131" s="1" t="s">
        <v>823</v>
      </c>
      <c r="BV131" s="1"/>
      <c r="BW131" s="1"/>
      <c r="BX131" s="1"/>
      <c r="BY131" s="1"/>
    </row>
    <row r="132" spans="1:77" ht="15">
      <c r="A132" s="9">
        <v>131</v>
      </c>
      <c r="B132" s="9" t="s">
        <v>824</v>
      </c>
      <c r="C132" s="9" t="s">
        <v>825</v>
      </c>
      <c r="D132" s="9"/>
      <c r="E132" s="9" t="s">
        <v>826</v>
      </c>
      <c r="F132" s="9" t="s">
        <v>476</v>
      </c>
      <c r="G132" s="9" t="s">
        <v>101</v>
      </c>
      <c r="H132" s="4" t="str">
        <f>IF(COUNTIF(口上デイリーリスト!$B$2:$B1000, C132) &gt; 0, "あり", IF(COUNTIF(口上デイリーリスト!$G$2:$G1000, "*"&amp;C132&amp;"*") &gt; 0, "なし(登場)", "なし"))</f>
        <v>なし</v>
      </c>
      <c r="I132" s="5" t="str">
        <f>IF(COUNTIF(固有スキル表!$C$2:$C1000, C132) &gt; 0, "あり", "なし")</f>
        <v>なし</v>
      </c>
      <c r="J132" s="9">
        <v>2500</v>
      </c>
      <c r="K132" s="9">
        <v>1300</v>
      </c>
      <c r="L132" s="9">
        <v>2500</v>
      </c>
      <c r="M132" s="9" t="s">
        <v>196</v>
      </c>
      <c r="N132" s="71" t="s">
        <v>94</v>
      </c>
      <c r="O132" s="72" t="s">
        <v>80</v>
      </c>
      <c r="P132" s="72" t="s">
        <v>175</v>
      </c>
      <c r="Q132" s="72" t="s">
        <v>113</v>
      </c>
      <c r="R132" s="72" t="s">
        <v>113</v>
      </c>
      <c r="S132" s="72" t="s">
        <v>84</v>
      </c>
      <c r="T132" s="72" t="s">
        <v>85</v>
      </c>
      <c r="U132" s="72" t="s">
        <v>96</v>
      </c>
      <c r="V132" s="72" t="s">
        <v>97</v>
      </c>
      <c r="W132" s="1" t="s">
        <v>2489</v>
      </c>
      <c r="X132" s="1" t="s">
        <v>120</v>
      </c>
      <c r="Y132" s="72">
        <v>64</v>
      </c>
      <c r="Z132" s="72">
        <v>56</v>
      </c>
      <c r="AA132" s="72">
        <v>52</v>
      </c>
      <c r="AB132" s="72">
        <v>57</v>
      </c>
      <c r="AC132" s="1">
        <f t="shared" si="0"/>
        <v>229</v>
      </c>
      <c r="AD132" s="72">
        <v>26</v>
      </c>
      <c r="AE132" s="72">
        <v>36</v>
      </c>
      <c r="AF132" s="72"/>
      <c r="AG132" s="7">
        <f t="shared" si="1"/>
        <v>291</v>
      </c>
      <c r="AH132" s="9">
        <v>43</v>
      </c>
      <c r="AI132" s="72">
        <v>3</v>
      </c>
      <c r="AJ132" s="9"/>
      <c r="AK132" s="9"/>
      <c r="AL132" s="9">
        <v>1</v>
      </c>
      <c r="AM132" s="9">
        <v>1</v>
      </c>
      <c r="AN132" s="9">
        <v>2</v>
      </c>
      <c r="AO132" s="9">
        <v>2</v>
      </c>
      <c r="AP132" s="9"/>
      <c r="AQ132" s="9">
        <v>1</v>
      </c>
      <c r="AR132" s="9"/>
      <c r="AS132" s="9">
        <v>2</v>
      </c>
      <c r="AT132" s="9"/>
      <c r="AU132" s="9"/>
      <c r="AV132" s="9">
        <v>1</v>
      </c>
      <c r="AW132" s="9"/>
      <c r="AX132" s="9"/>
      <c r="AY132" s="9"/>
      <c r="AZ132" s="9"/>
      <c r="BA132" s="9"/>
      <c r="BB132" s="1"/>
      <c r="BC132" s="1"/>
      <c r="BD132" s="1"/>
      <c r="BE132" s="1"/>
      <c r="BF132" s="1">
        <v>5</v>
      </c>
      <c r="BG132" s="9" t="s">
        <v>2524</v>
      </c>
      <c r="BH132" s="9"/>
      <c r="BI132" s="9"/>
      <c r="BJ132" s="9"/>
      <c r="BK132" s="9"/>
      <c r="BL132" s="9"/>
      <c r="BM132" s="9"/>
      <c r="BN132" s="9"/>
      <c r="BO132" s="9"/>
      <c r="BP132" s="9"/>
      <c r="BQ132" s="9"/>
      <c r="BR132" s="9"/>
      <c r="BS132" s="9"/>
      <c r="BT132" s="9"/>
      <c r="BU132" s="9" t="s">
        <v>827</v>
      </c>
      <c r="BV132" s="1"/>
      <c r="BW132" s="1"/>
      <c r="BX132" s="1"/>
      <c r="BY132" s="1"/>
    </row>
    <row r="133" spans="1:77" ht="15">
      <c r="A133" s="9">
        <v>132</v>
      </c>
      <c r="B133" s="1" t="s">
        <v>828</v>
      </c>
      <c r="C133" s="1" t="s">
        <v>828</v>
      </c>
      <c r="D133" s="1"/>
      <c r="E133" s="1" t="s">
        <v>829</v>
      </c>
      <c r="F133" s="1" t="s">
        <v>829</v>
      </c>
      <c r="G133" s="1" t="s">
        <v>270</v>
      </c>
      <c r="H133" s="4" t="str">
        <f>IF(COUNTIF(口上デイリーリスト!$B$2:$B1000, C133) &gt; 0, "あり", IF(COUNTIF(口上デイリーリスト!$G$2:$G1000, "*"&amp;C133&amp;"*") &gt; 0, "なし(登場)", "なし"))</f>
        <v>あり</v>
      </c>
      <c r="I133" s="5" t="str">
        <f>IF(COUNTIF(固有スキル表!$C$2:$C1000, C133) &gt; 0, "あり", "なし")</f>
        <v>あり</v>
      </c>
      <c r="J133" s="1">
        <v>2600</v>
      </c>
      <c r="K133" s="1">
        <v>1400</v>
      </c>
      <c r="L133" s="1">
        <v>2300</v>
      </c>
      <c r="M133" s="1" t="s">
        <v>185</v>
      </c>
      <c r="N133" s="81" t="s">
        <v>830</v>
      </c>
      <c r="O133" s="82" t="s">
        <v>103</v>
      </c>
      <c r="P133" s="82" t="s">
        <v>128</v>
      </c>
      <c r="Q133" s="82" t="s">
        <v>83</v>
      </c>
      <c r="R133" s="82" t="s">
        <v>82</v>
      </c>
      <c r="S133" s="82" t="s">
        <v>84</v>
      </c>
      <c r="T133" s="82" t="s">
        <v>85</v>
      </c>
      <c r="U133" s="82" t="s">
        <v>96</v>
      </c>
      <c r="V133" s="82" t="s">
        <v>97</v>
      </c>
      <c r="W133" s="1" t="s">
        <v>2489</v>
      </c>
      <c r="X133" s="1" t="s">
        <v>120</v>
      </c>
      <c r="Y133" s="82">
        <v>48</v>
      </c>
      <c r="Z133" s="82">
        <v>53</v>
      </c>
      <c r="AA133" s="82">
        <v>33</v>
      </c>
      <c r="AB133" s="82">
        <v>36</v>
      </c>
      <c r="AC133" s="1">
        <f t="shared" si="0"/>
        <v>170</v>
      </c>
      <c r="AD133" s="82">
        <v>30</v>
      </c>
      <c r="AE133" s="82">
        <v>21</v>
      </c>
      <c r="AF133" s="72"/>
      <c r="AG133" s="7">
        <f t="shared" si="1"/>
        <v>221</v>
      </c>
      <c r="AH133" s="1">
        <v>58</v>
      </c>
      <c r="AI133" s="82">
        <v>2</v>
      </c>
      <c r="AJ133" s="1">
        <v>1</v>
      </c>
      <c r="AK133" s="1"/>
      <c r="AL133" s="1"/>
      <c r="AM133" s="1">
        <v>2</v>
      </c>
      <c r="AN133" s="1">
        <v>1</v>
      </c>
      <c r="AO133" s="1">
        <v>1</v>
      </c>
      <c r="AP133" s="1">
        <v>1</v>
      </c>
      <c r="AQ133" s="1">
        <v>1</v>
      </c>
      <c r="AR133" s="1"/>
      <c r="AS133" s="1">
        <v>1</v>
      </c>
      <c r="AT133" s="1"/>
      <c r="AU133" s="1">
        <v>1</v>
      </c>
      <c r="AV133" s="1">
        <v>1</v>
      </c>
      <c r="AW133" s="1"/>
      <c r="AX133" s="1"/>
      <c r="AY133" s="1"/>
      <c r="AZ133" s="1"/>
      <c r="BA133" s="1"/>
      <c r="BB133" s="1"/>
      <c r="BC133" s="1">
        <v>1</v>
      </c>
      <c r="BD133" s="1"/>
      <c r="BE133" s="1"/>
      <c r="BF133" s="1">
        <v>3</v>
      </c>
      <c r="BG133" s="1" t="s">
        <v>2525</v>
      </c>
      <c r="BH133" s="1">
        <v>3</v>
      </c>
      <c r="BI133" s="1"/>
      <c r="BJ133" s="1"/>
      <c r="BK133" s="1"/>
      <c r="BL133" s="1"/>
      <c r="BM133" s="1">
        <v>1</v>
      </c>
      <c r="BN133" s="1"/>
      <c r="BO133" s="1"/>
      <c r="BP133" s="1"/>
      <c r="BQ133" s="1"/>
      <c r="BR133" s="1"/>
      <c r="BS133" s="1"/>
      <c r="BT133" s="1"/>
      <c r="BU133" s="1" t="s">
        <v>831</v>
      </c>
      <c r="BV133" s="1"/>
      <c r="BW133" s="1"/>
      <c r="BX133" s="1"/>
      <c r="BY133" s="1"/>
    </row>
    <row r="134" spans="1:77" ht="15">
      <c r="A134" s="9">
        <v>133</v>
      </c>
      <c r="B134" s="1" t="s">
        <v>832</v>
      </c>
      <c r="C134" s="1" t="s">
        <v>832</v>
      </c>
      <c r="D134" s="1"/>
      <c r="E134" s="1" t="s">
        <v>833</v>
      </c>
      <c r="F134" s="1" t="s">
        <v>833</v>
      </c>
      <c r="G134" s="1" t="s">
        <v>270</v>
      </c>
      <c r="H134" s="4" t="str">
        <f>IF(COUNTIF(口上デイリーリスト!$B$2:$B1000, C134) &gt; 0, "あり", IF(COUNTIF(口上デイリーリスト!$G$2:$G1000, "*"&amp;C134&amp;"*") &gt; 0, "なし(登場)", "なし"))</f>
        <v>あり</v>
      </c>
      <c r="I134" s="5" t="str">
        <f>IF(COUNTIF(固有スキル表!$C$2:$C1000, C134) &gt; 0, "あり", "なし")</f>
        <v>あり</v>
      </c>
      <c r="J134" s="1">
        <v>2600</v>
      </c>
      <c r="K134" s="1">
        <v>1700</v>
      </c>
      <c r="L134" s="1">
        <v>2300</v>
      </c>
      <c r="M134" s="1" t="s">
        <v>185</v>
      </c>
      <c r="N134" s="83" t="s">
        <v>378</v>
      </c>
      <c r="O134" s="82" t="s">
        <v>103</v>
      </c>
      <c r="P134" s="82" t="s">
        <v>164</v>
      </c>
      <c r="Q134" s="82" t="s">
        <v>148</v>
      </c>
      <c r="R134" s="82" t="s">
        <v>84</v>
      </c>
      <c r="S134" s="82" t="s">
        <v>84</v>
      </c>
      <c r="T134" s="82" t="s">
        <v>130</v>
      </c>
      <c r="U134" s="82" t="s">
        <v>86</v>
      </c>
      <c r="V134" s="82" t="s">
        <v>132</v>
      </c>
      <c r="W134" s="1" t="s">
        <v>2489</v>
      </c>
      <c r="X134" s="1" t="s">
        <v>120</v>
      </c>
      <c r="Y134" s="82">
        <v>33</v>
      </c>
      <c r="Z134" s="82">
        <v>61</v>
      </c>
      <c r="AA134" s="82">
        <v>59</v>
      </c>
      <c r="AB134" s="82">
        <v>37</v>
      </c>
      <c r="AC134" s="1">
        <f t="shared" si="0"/>
        <v>190</v>
      </c>
      <c r="AD134" s="82">
        <v>22</v>
      </c>
      <c r="AE134" s="82">
        <v>20</v>
      </c>
      <c r="AF134" s="72"/>
      <c r="AG134" s="7">
        <f t="shared" si="1"/>
        <v>232</v>
      </c>
      <c r="AH134" s="1">
        <v>56</v>
      </c>
      <c r="AI134" s="82">
        <v>4</v>
      </c>
      <c r="AJ134" s="1">
        <v>2</v>
      </c>
      <c r="AK134" s="1">
        <v>2</v>
      </c>
      <c r="AL134" s="1">
        <v>1</v>
      </c>
      <c r="AM134" s="1">
        <v>2</v>
      </c>
      <c r="AN134" s="1">
        <v>1</v>
      </c>
      <c r="AO134" s="1">
        <v>3</v>
      </c>
      <c r="AP134" s="1">
        <v>1</v>
      </c>
      <c r="AQ134" s="1">
        <v>1</v>
      </c>
      <c r="AR134" s="1">
        <v>2</v>
      </c>
      <c r="AS134" s="1">
        <v>2</v>
      </c>
      <c r="AT134" s="1"/>
      <c r="AU134" s="1">
        <v>1</v>
      </c>
      <c r="AV134" s="1">
        <v>1</v>
      </c>
      <c r="AW134" s="1"/>
      <c r="AX134" s="1"/>
      <c r="AY134" s="1"/>
      <c r="AZ134" s="1"/>
      <c r="BA134" s="1"/>
      <c r="BB134" s="1"/>
      <c r="BC134" s="1"/>
      <c r="BD134" s="1"/>
      <c r="BE134" s="1"/>
      <c r="BF134" s="1">
        <v>3</v>
      </c>
      <c r="BG134" s="1" t="s">
        <v>2526</v>
      </c>
      <c r="BH134" s="1">
        <v>2</v>
      </c>
      <c r="BI134" s="1"/>
      <c r="BJ134" s="1"/>
      <c r="BK134" s="1"/>
      <c r="BL134" s="1"/>
      <c r="BM134" s="1">
        <v>1</v>
      </c>
      <c r="BN134" s="1"/>
      <c r="BO134" s="1"/>
      <c r="BP134" s="1"/>
      <c r="BQ134" s="1"/>
      <c r="BR134" s="1"/>
      <c r="BS134" s="1"/>
      <c r="BT134" s="1"/>
      <c r="BU134" s="1" t="s">
        <v>834</v>
      </c>
      <c r="BV134" s="9"/>
      <c r="BW134" s="9"/>
      <c r="BX134" s="9"/>
      <c r="BY134" s="9"/>
    </row>
    <row r="135" spans="1:77" ht="15">
      <c r="A135" s="9">
        <v>134</v>
      </c>
      <c r="B135" s="1" t="s">
        <v>835</v>
      </c>
      <c r="C135" s="1" t="s">
        <v>836</v>
      </c>
      <c r="D135" s="1"/>
      <c r="E135" s="1" t="s">
        <v>835</v>
      </c>
      <c r="F135" s="1" t="s">
        <v>836</v>
      </c>
      <c r="G135" s="1" t="s">
        <v>101</v>
      </c>
      <c r="H135" s="4" t="str">
        <f>IF(COUNTIF(口上デイリーリスト!$B$2:$B1000, C135) &gt; 0, "あり", IF(COUNTIF(口上デイリーリスト!$G$2:$G1000, "*"&amp;C135&amp;"*") &gt; 0, "なし(登場)", "なし"))</f>
        <v>あり</v>
      </c>
      <c r="I135" s="5" t="str">
        <f>IF(COUNTIF(固有スキル表!$C$2:$C1000, C135) &gt; 0, "あり", "なし")</f>
        <v>あり</v>
      </c>
      <c r="J135" s="1">
        <v>2500</v>
      </c>
      <c r="K135" s="1">
        <v>2500</v>
      </c>
      <c r="L135" s="1">
        <v>2600</v>
      </c>
      <c r="M135" s="1" t="s">
        <v>189</v>
      </c>
      <c r="N135" s="84" t="s">
        <v>416</v>
      </c>
      <c r="O135" s="82" t="s">
        <v>103</v>
      </c>
      <c r="P135" s="82" t="s">
        <v>95</v>
      </c>
      <c r="Q135" s="82" t="s">
        <v>82</v>
      </c>
      <c r="R135" s="82" t="s">
        <v>82</v>
      </c>
      <c r="S135" s="82" t="s">
        <v>84</v>
      </c>
      <c r="T135" s="82" t="s">
        <v>149</v>
      </c>
      <c r="U135" s="82" t="s">
        <v>140</v>
      </c>
      <c r="V135" s="82" t="s">
        <v>132</v>
      </c>
      <c r="W135" s="1" t="s">
        <v>2489</v>
      </c>
      <c r="X135" s="1" t="s">
        <v>120</v>
      </c>
      <c r="Y135" s="82">
        <v>41</v>
      </c>
      <c r="Z135" s="82">
        <v>74</v>
      </c>
      <c r="AA135" s="82">
        <v>68</v>
      </c>
      <c r="AB135" s="82">
        <v>64</v>
      </c>
      <c r="AC135" s="1">
        <f t="shared" si="0"/>
        <v>247</v>
      </c>
      <c r="AD135" s="82">
        <v>48</v>
      </c>
      <c r="AE135" s="82">
        <v>21</v>
      </c>
      <c r="AF135" s="72"/>
      <c r="AG135" s="7">
        <f t="shared" si="1"/>
        <v>316</v>
      </c>
      <c r="AH135" s="1">
        <v>28</v>
      </c>
      <c r="AI135" s="82">
        <v>3</v>
      </c>
      <c r="AJ135" s="1">
        <v>1</v>
      </c>
      <c r="AK135" s="1">
        <v>1</v>
      </c>
      <c r="AL135" s="1"/>
      <c r="AM135" s="1">
        <v>1</v>
      </c>
      <c r="AN135" s="1">
        <v>2</v>
      </c>
      <c r="AO135" s="1">
        <v>2</v>
      </c>
      <c r="AP135" s="1">
        <v>1</v>
      </c>
      <c r="AQ135" s="1">
        <v>2</v>
      </c>
      <c r="AR135" s="1"/>
      <c r="AS135" s="1"/>
      <c r="AT135" s="1"/>
      <c r="AU135" s="1">
        <v>1</v>
      </c>
      <c r="AV135" s="1">
        <v>1</v>
      </c>
      <c r="AW135" s="1"/>
      <c r="AX135" s="1"/>
      <c r="AY135" s="1"/>
      <c r="AZ135" s="1"/>
      <c r="BA135" s="1"/>
      <c r="BB135" s="1"/>
      <c r="BC135" s="1"/>
      <c r="BD135" s="1">
        <v>1</v>
      </c>
      <c r="BE135" s="1"/>
      <c r="BF135" s="1">
        <v>3</v>
      </c>
      <c r="BG135" s="1" t="s">
        <v>837</v>
      </c>
      <c r="BH135" s="1"/>
      <c r="BI135" s="1"/>
      <c r="BJ135" s="1"/>
      <c r="BK135" s="1"/>
      <c r="BL135" s="1"/>
      <c r="BM135" s="1">
        <v>2</v>
      </c>
      <c r="BN135" s="1"/>
      <c r="BO135" s="1"/>
      <c r="BP135" s="1"/>
      <c r="BQ135" s="1"/>
      <c r="BR135" s="1"/>
      <c r="BS135" s="1"/>
      <c r="BT135" s="1"/>
      <c r="BU135" s="1" t="s">
        <v>838</v>
      </c>
      <c r="BV135" s="1"/>
      <c r="BW135" s="1"/>
      <c r="BX135" s="1"/>
      <c r="BY135" s="1"/>
    </row>
    <row r="136" spans="1:77" ht="15">
      <c r="A136" s="9">
        <v>135</v>
      </c>
      <c r="B136" s="1" t="s">
        <v>839</v>
      </c>
      <c r="C136" s="1" t="s">
        <v>840</v>
      </c>
      <c r="D136" s="1"/>
      <c r="E136" s="1" t="s">
        <v>841</v>
      </c>
      <c r="F136" s="1" t="s">
        <v>840</v>
      </c>
      <c r="G136" s="1" t="s">
        <v>680</v>
      </c>
      <c r="H136" s="4" t="str">
        <f>IF(COUNTIF(口上デイリーリスト!$B$2:$B1000, C136) &gt; 0, "あり", IF(COUNTIF(口上デイリーリスト!$G$2:$G1000, "*"&amp;C136&amp;"*") &gt; 0, "なし(登場)", "なし"))</f>
        <v>あり</v>
      </c>
      <c r="I136" s="5" t="str">
        <f>IF(COUNTIF(固有スキル表!$C$2:$C1000, C136) &gt; 0, "あり", "なし")</f>
        <v>あり</v>
      </c>
      <c r="J136" s="1">
        <v>2600</v>
      </c>
      <c r="K136" s="1">
        <v>1400</v>
      </c>
      <c r="L136" s="1">
        <v>2700</v>
      </c>
      <c r="M136" s="1" t="s">
        <v>189</v>
      </c>
      <c r="N136" s="85" t="s">
        <v>278</v>
      </c>
      <c r="O136" s="1" t="s">
        <v>119</v>
      </c>
      <c r="P136" s="1" t="s">
        <v>164</v>
      </c>
      <c r="Q136" s="1" t="s">
        <v>82</v>
      </c>
      <c r="R136" s="1" t="s">
        <v>82</v>
      </c>
      <c r="S136" s="1" t="s">
        <v>84</v>
      </c>
      <c r="T136" s="1" t="s">
        <v>84</v>
      </c>
      <c r="U136" s="1" t="s">
        <v>86</v>
      </c>
      <c r="V136" s="1" t="s">
        <v>97</v>
      </c>
      <c r="W136" s="1" t="s">
        <v>2489</v>
      </c>
      <c r="X136" s="1" t="s">
        <v>120</v>
      </c>
      <c r="Y136" s="1">
        <v>58</v>
      </c>
      <c r="Z136" s="1">
        <v>66</v>
      </c>
      <c r="AA136" s="1">
        <v>79</v>
      </c>
      <c r="AB136" s="1">
        <v>84</v>
      </c>
      <c r="AC136" s="1">
        <f t="shared" si="0"/>
        <v>287</v>
      </c>
      <c r="AD136" s="1">
        <v>34</v>
      </c>
      <c r="AE136" s="1">
        <v>22</v>
      </c>
      <c r="AF136" s="9">
        <v>5</v>
      </c>
      <c r="AG136" s="7">
        <f t="shared" si="1"/>
        <v>348</v>
      </c>
      <c r="AH136" s="1">
        <v>51</v>
      </c>
      <c r="AI136" s="1">
        <v>3</v>
      </c>
      <c r="AJ136" s="1">
        <v>1</v>
      </c>
      <c r="AK136" s="1">
        <v>1</v>
      </c>
      <c r="AL136" s="1"/>
      <c r="AM136" s="1">
        <v>1</v>
      </c>
      <c r="AN136" s="1">
        <v>1</v>
      </c>
      <c r="AO136" s="1"/>
      <c r="AP136" s="1"/>
      <c r="AQ136" s="1">
        <v>2</v>
      </c>
      <c r="AR136" s="1"/>
      <c r="AS136" s="1">
        <v>2</v>
      </c>
      <c r="AT136" s="1"/>
      <c r="AU136" s="1"/>
      <c r="AV136" s="1">
        <v>1</v>
      </c>
      <c r="AW136" s="1"/>
      <c r="AX136" s="1"/>
      <c r="AY136" s="1"/>
      <c r="AZ136" s="1"/>
      <c r="BA136" s="1"/>
      <c r="BB136" s="1"/>
      <c r="BC136" s="1"/>
      <c r="BD136" s="1"/>
      <c r="BE136" s="1"/>
      <c r="BF136" s="1">
        <v>2</v>
      </c>
      <c r="BG136" s="1" t="s">
        <v>842</v>
      </c>
      <c r="BH136" s="1">
        <v>2</v>
      </c>
      <c r="BI136" s="1"/>
      <c r="BJ136" s="1"/>
      <c r="BK136" s="1"/>
      <c r="BL136" s="1"/>
      <c r="BM136" s="1"/>
      <c r="BN136" s="1"/>
      <c r="BO136" s="1"/>
      <c r="BP136" s="1">
        <v>2</v>
      </c>
      <c r="BQ136" s="1"/>
      <c r="BR136" s="1"/>
      <c r="BS136" s="1"/>
      <c r="BT136" s="1"/>
      <c r="BU136" s="9" t="s">
        <v>843</v>
      </c>
      <c r="BV136" s="1"/>
      <c r="BW136" s="1"/>
      <c r="BX136" s="1"/>
      <c r="BY136" s="1"/>
    </row>
    <row r="137" spans="1:77" ht="15">
      <c r="A137" s="9">
        <v>136</v>
      </c>
      <c r="B137" s="1" t="s">
        <v>844</v>
      </c>
      <c r="C137" s="1" t="s">
        <v>844</v>
      </c>
      <c r="D137" s="1"/>
      <c r="E137" s="1" t="s">
        <v>844</v>
      </c>
      <c r="F137" s="1" t="s">
        <v>844</v>
      </c>
      <c r="G137" s="1" t="s">
        <v>110</v>
      </c>
      <c r="H137" s="4" t="str">
        <f>IF(COUNTIF(口上デイリーリスト!$B$2:$B1000, C137) &gt; 0, "あり", IF(COUNTIF(口上デイリーリスト!$G$2:$G1000, "*"&amp;C137&amp;"*") &gt; 0, "なし(登場)", "なし"))</f>
        <v>あり</v>
      </c>
      <c r="I137" s="5" t="str">
        <f>IF(COUNTIF(固有スキル表!$C$2:$C1000, C137) &gt; 0, "あり", "なし")</f>
        <v>あり</v>
      </c>
      <c r="J137" s="1">
        <v>2900</v>
      </c>
      <c r="K137" s="1">
        <v>1500</v>
      </c>
      <c r="L137" s="1">
        <v>2800</v>
      </c>
      <c r="M137" s="1" t="s">
        <v>169</v>
      </c>
      <c r="N137" s="86" t="s">
        <v>94</v>
      </c>
      <c r="O137" s="1" t="s">
        <v>80</v>
      </c>
      <c r="P137" s="1" t="s">
        <v>128</v>
      </c>
      <c r="Q137" s="1" t="s">
        <v>83</v>
      </c>
      <c r="R137" s="1" t="s">
        <v>83</v>
      </c>
      <c r="S137" s="1" t="s">
        <v>105</v>
      </c>
      <c r="T137" s="1" t="s">
        <v>85</v>
      </c>
      <c r="U137" s="1" t="s">
        <v>96</v>
      </c>
      <c r="V137" s="1" t="s">
        <v>97</v>
      </c>
      <c r="W137" s="1" t="s">
        <v>2489</v>
      </c>
      <c r="X137" s="1" t="s">
        <v>120</v>
      </c>
      <c r="Y137" s="1">
        <v>73</v>
      </c>
      <c r="Z137" s="1">
        <v>18</v>
      </c>
      <c r="AA137" s="1">
        <v>33</v>
      </c>
      <c r="AB137" s="1">
        <v>2</v>
      </c>
      <c r="AC137" s="1">
        <f t="shared" si="0"/>
        <v>126</v>
      </c>
      <c r="AD137" s="1">
        <v>40</v>
      </c>
      <c r="AE137" s="1">
        <v>15</v>
      </c>
      <c r="AF137" s="9">
        <v>20</v>
      </c>
      <c r="AG137" s="7">
        <f t="shared" si="1"/>
        <v>201</v>
      </c>
      <c r="AH137" s="1">
        <v>64</v>
      </c>
      <c r="AI137" s="1">
        <v>4</v>
      </c>
      <c r="AJ137" s="1">
        <v>2</v>
      </c>
      <c r="AK137" s="1">
        <v>2</v>
      </c>
      <c r="AL137" s="1">
        <v>1</v>
      </c>
      <c r="AM137" s="1">
        <v>2</v>
      </c>
      <c r="AN137" s="1">
        <v>3</v>
      </c>
      <c r="AO137" s="1">
        <v>3</v>
      </c>
      <c r="AP137" s="1">
        <v>2</v>
      </c>
      <c r="AQ137" s="1">
        <v>1</v>
      </c>
      <c r="AR137" s="1">
        <v>2</v>
      </c>
      <c r="AS137" s="1"/>
      <c r="AT137" s="1"/>
      <c r="AU137" s="1">
        <v>1</v>
      </c>
      <c r="AV137" s="1">
        <v>2</v>
      </c>
      <c r="AW137" s="1">
        <v>1</v>
      </c>
      <c r="AX137" s="1"/>
      <c r="AY137" s="1"/>
      <c r="AZ137" s="1"/>
      <c r="BA137" s="1"/>
      <c r="BB137" s="1"/>
      <c r="BC137" s="1"/>
      <c r="BD137" s="1">
        <v>3</v>
      </c>
      <c r="BE137" s="1"/>
      <c r="BF137" s="1">
        <v>2</v>
      </c>
      <c r="BG137" s="1" t="s">
        <v>2527</v>
      </c>
      <c r="BH137" s="1">
        <v>20</v>
      </c>
      <c r="BI137" s="1">
        <v>12</v>
      </c>
      <c r="BJ137" s="1"/>
      <c r="BK137" s="1"/>
      <c r="BL137" s="1">
        <v>3</v>
      </c>
      <c r="BM137" s="1">
        <v>5</v>
      </c>
      <c r="BN137" s="1">
        <v>5</v>
      </c>
      <c r="BO137" s="1">
        <v>100</v>
      </c>
      <c r="BP137" s="1"/>
      <c r="BQ137" s="1"/>
      <c r="BR137" s="1">
        <v>2</v>
      </c>
      <c r="BS137" s="1"/>
      <c r="BT137" s="1"/>
      <c r="BU137" s="9" t="s">
        <v>845</v>
      </c>
      <c r="BV137" s="1"/>
      <c r="BW137" s="1"/>
      <c r="BX137" s="1"/>
      <c r="BY137" s="1"/>
    </row>
    <row r="138" spans="1:77" ht="15">
      <c r="A138" s="9">
        <v>137</v>
      </c>
      <c r="B138" s="1" t="s">
        <v>846</v>
      </c>
      <c r="C138" s="1" t="s">
        <v>846</v>
      </c>
      <c r="D138" s="1"/>
      <c r="E138" s="1" t="s">
        <v>847</v>
      </c>
      <c r="F138" s="1" t="s">
        <v>847</v>
      </c>
      <c r="G138" s="1" t="s">
        <v>848</v>
      </c>
      <c r="H138" s="4" t="str">
        <f>IF(COUNTIF(口上デイリーリスト!$B$2:$B1000, C138) &gt; 0, "あり", IF(COUNTIF(口上デイリーリスト!$G$2:$G1000, "*"&amp;C138&amp;"*") &gt; 0, "なし(登場)", "なし"))</f>
        <v>あり</v>
      </c>
      <c r="I138" s="5" t="str">
        <f>IF(COUNTIF(固有スキル表!$C$2:$C1000, C138) &gt; 0, "あり", "なし")</f>
        <v>あり</v>
      </c>
      <c r="J138" s="1">
        <v>2900</v>
      </c>
      <c r="K138" s="1">
        <v>2000</v>
      </c>
      <c r="L138" s="1">
        <v>2500</v>
      </c>
      <c r="M138" s="1" t="s">
        <v>102</v>
      </c>
      <c r="N138" s="87" t="s">
        <v>378</v>
      </c>
      <c r="O138" s="1" t="s">
        <v>146</v>
      </c>
      <c r="P138" s="1" t="s">
        <v>128</v>
      </c>
      <c r="Q138" s="1" t="s">
        <v>139</v>
      </c>
      <c r="R138" s="1" t="s">
        <v>82</v>
      </c>
      <c r="S138" s="1" t="s">
        <v>129</v>
      </c>
      <c r="T138" s="1" t="s">
        <v>130</v>
      </c>
      <c r="U138" s="1" t="s">
        <v>140</v>
      </c>
      <c r="V138" s="1" t="s">
        <v>132</v>
      </c>
      <c r="W138" s="1" t="s">
        <v>2489</v>
      </c>
      <c r="X138" s="1" t="s">
        <v>120</v>
      </c>
      <c r="Y138" s="1">
        <v>84</v>
      </c>
      <c r="Z138" s="1">
        <v>81</v>
      </c>
      <c r="AA138" s="1">
        <v>82</v>
      </c>
      <c r="AB138" s="1">
        <v>81</v>
      </c>
      <c r="AC138" s="1">
        <f t="shared" si="0"/>
        <v>328</v>
      </c>
      <c r="AD138" s="1">
        <v>42</v>
      </c>
      <c r="AE138" s="1">
        <v>38</v>
      </c>
      <c r="AF138" s="9">
        <v>15</v>
      </c>
      <c r="AG138" s="7">
        <f t="shared" si="1"/>
        <v>423</v>
      </c>
      <c r="AH138" s="1">
        <v>80</v>
      </c>
      <c r="AI138" s="1">
        <v>3</v>
      </c>
      <c r="AJ138" s="1">
        <v>1</v>
      </c>
      <c r="AK138" s="1">
        <v>3</v>
      </c>
      <c r="AL138" s="1"/>
      <c r="AM138" s="1">
        <v>2</v>
      </c>
      <c r="AN138" s="1"/>
      <c r="AO138" s="1">
        <v>3</v>
      </c>
      <c r="AP138" s="1">
        <v>1</v>
      </c>
      <c r="AQ138" s="1">
        <v>1</v>
      </c>
      <c r="AR138" s="1">
        <v>2</v>
      </c>
      <c r="AS138" s="1"/>
      <c r="AT138" s="1"/>
      <c r="AU138" s="1"/>
      <c r="AV138" s="1"/>
      <c r="AW138" s="1">
        <v>1</v>
      </c>
      <c r="AX138" s="1"/>
      <c r="AY138" s="1"/>
      <c r="AZ138" s="1"/>
      <c r="BA138" s="1"/>
      <c r="BB138" s="1"/>
      <c r="BC138" s="1">
        <v>1</v>
      </c>
      <c r="BD138" s="1">
        <v>1</v>
      </c>
      <c r="BE138" s="1"/>
      <c r="BF138" s="1">
        <v>4</v>
      </c>
      <c r="BG138" s="1" t="s">
        <v>849</v>
      </c>
      <c r="BH138" s="1">
        <v>8</v>
      </c>
      <c r="BI138" s="1">
        <v>5</v>
      </c>
      <c r="BJ138" s="1"/>
      <c r="BK138" s="1"/>
      <c r="BL138" s="1"/>
      <c r="BM138" s="1">
        <v>3</v>
      </c>
      <c r="BN138" s="1">
        <v>2</v>
      </c>
      <c r="BO138" s="1">
        <v>3</v>
      </c>
      <c r="BP138" s="1">
        <v>7</v>
      </c>
      <c r="BQ138" s="1">
        <v>4</v>
      </c>
      <c r="BR138" s="1">
        <v>2</v>
      </c>
      <c r="BS138" s="1">
        <v>1</v>
      </c>
      <c r="BT138" s="1">
        <v>1</v>
      </c>
      <c r="BU138" s="1" t="s">
        <v>850</v>
      </c>
      <c r="BV138" s="1"/>
      <c r="BW138" s="1"/>
      <c r="BX138" s="1"/>
      <c r="BY138" s="1"/>
    </row>
    <row r="139" spans="1:77" ht="15">
      <c r="A139" s="9">
        <v>138</v>
      </c>
      <c r="B139" s="1" t="s">
        <v>851</v>
      </c>
      <c r="C139" s="1" t="s">
        <v>852</v>
      </c>
      <c r="D139" s="1"/>
      <c r="E139" s="1" t="s">
        <v>851</v>
      </c>
      <c r="F139" s="1" t="s">
        <v>852</v>
      </c>
      <c r="G139" s="1" t="s">
        <v>330</v>
      </c>
      <c r="H139" s="4" t="str">
        <f>IF(COUNTIF(口上デイリーリスト!$B$2:$B1000, C139) &gt; 0, "あり", IF(COUNTIF(口上デイリーリスト!$G$2:$G1000, "*"&amp;C139&amp;"*") &gt; 0, "なし(登場)", "なし"))</f>
        <v>あり</v>
      </c>
      <c r="I139" s="5" t="str">
        <f>IF(COUNTIF(固有スキル表!$C$2:$C1000, C139) &gt; 0, "あり", "なし")</f>
        <v>あり</v>
      </c>
      <c r="J139" s="1">
        <v>2700</v>
      </c>
      <c r="K139" s="1">
        <v>1800</v>
      </c>
      <c r="L139" s="1">
        <v>2500</v>
      </c>
      <c r="M139" s="1" t="s">
        <v>102</v>
      </c>
      <c r="N139" s="88" t="s">
        <v>138</v>
      </c>
      <c r="O139" s="1" t="s">
        <v>103</v>
      </c>
      <c r="P139" s="1" t="s">
        <v>128</v>
      </c>
      <c r="Q139" s="1" t="s">
        <v>84</v>
      </c>
      <c r="R139" s="1" t="s">
        <v>82</v>
      </c>
      <c r="S139" s="1" t="s">
        <v>84</v>
      </c>
      <c r="T139" s="1" t="s">
        <v>130</v>
      </c>
      <c r="U139" s="1" t="s">
        <v>86</v>
      </c>
      <c r="V139" s="1" t="s">
        <v>132</v>
      </c>
      <c r="W139" s="1" t="s">
        <v>2489</v>
      </c>
      <c r="X139" s="1" t="s">
        <v>120</v>
      </c>
      <c r="Y139" s="1">
        <v>83</v>
      </c>
      <c r="Z139" s="1">
        <v>85</v>
      </c>
      <c r="AA139" s="1">
        <v>68</v>
      </c>
      <c r="AB139" s="1">
        <v>82</v>
      </c>
      <c r="AC139" s="1">
        <f t="shared" si="0"/>
        <v>318</v>
      </c>
      <c r="AD139" s="1">
        <v>31</v>
      </c>
      <c r="AE139" s="1">
        <v>26</v>
      </c>
      <c r="AF139" s="9">
        <v>30</v>
      </c>
      <c r="AG139" s="7">
        <f t="shared" si="1"/>
        <v>405</v>
      </c>
      <c r="AH139" s="1">
        <v>73</v>
      </c>
      <c r="AI139" s="1">
        <v>3</v>
      </c>
      <c r="AJ139" s="1"/>
      <c r="AK139" s="1">
        <v>2</v>
      </c>
      <c r="AL139" s="1"/>
      <c r="AM139" s="1">
        <v>1</v>
      </c>
      <c r="AN139" s="1">
        <v>1</v>
      </c>
      <c r="AO139" s="1">
        <v>2</v>
      </c>
      <c r="AP139" s="1">
        <v>1</v>
      </c>
      <c r="AQ139" s="1"/>
      <c r="AR139" s="1"/>
      <c r="AS139" s="1">
        <v>2</v>
      </c>
      <c r="AT139" s="1"/>
      <c r="AU139" s="1"/>
      <c r="AV139" s="1"/>
      <c r="AW139" s="1"/>
      <c r="AX139" s="1"/>
      <c r="AY139" s="1"/>
      <c r="AZ139" s="1"/>
      <c r="BA139" s="1"/>
      <c r="BB139" s="1"/>
      <c r="BC139" s="1"/>
      <c r="BD139" s="1">
        <v>1</v>
      </c>
      <c r="BE139" s="1"/>
      <c r="BF139" s="1">
        <v>4</v>
      </c>
      <c r="BG139" s="1" t="s">
        <v>853</v>
      </c>
      <c r="BH139" s="1">
        <v>5</v>
      </c>
      <c r="BI139" s="1"/>
      <c r="BJ139" s="1"/>
      <c r="BK139" s="1"/>
      <c r="BL139" s="1"/>
      <c r="BM139" s="1">
        <v>2</v>
      </c>
      <c r="BN139" s="1">
        <v>1</v>
      </c>
      <c r="BO139" s="1">
        <v>2</v>
      </c>
      <c r="BP139" s="1">
        <v>15</v>
      </c>
      <c r="BQ139" s="1">
        <v>4</v>
      </c>
      <c r="BR139" s="1"/>
      <c r="BS139" s="1"/>
      <c r="BT139" s="1"/>
      <c r="BU139" s="1" t="s">
        <v>854</v>
      </c>
      <c r="BV139" s="1"/>
      <c r="BW139" s="1"/>
      <c r="BX139" s="1"/>
      <c r="BY139" s="1"/>
    </row>
    <row r="140" spans="1:77" ht="15">
      <c r="A140" s="1">
        <v>139</v>
      </c>
      <c r="B140" s="1" t="s">
        <v>855</v>
      </c>
      <c r="C140" s="1" t="s">
        <v>855</v>
      </c>
      <c r="D140" s="1"/>
      <c r="E140" s="1" t="s">
        <v>856</v>
      </c>
      <c r="F140" s="1" t="s">
        <v>856</v>
      </c>
      <c r="G140" s="1" t="s">
        <v>431</v>
      </c>
      <c r="H140" s="4" t="str">
        <f>IF(COUNTIF(口上デイリーリスト!$B$2:$B1000, C140) &gt; 0, "あり", IF(COUNTIF(口上デイリーリスト!$G$2:$G1000, "*"&amp;C140&amp;"*") &gt; 0, "なし(登場)", "なし"))</f>
        <v>あり</v>
      </c>
      <c r="I140" s="5" t="str">
        <f>IF(COUNTIF(固有スキル表!$C$2:$C1000, C140) &gt; 0, "あり", "なし")</f>
        <v>あり</v>
      </c>
      <c r="J140" s="1">
        <v>2800</v>
      </c>
      <c r="K140" s="1">
        <v>1500</v>
      </c>
      <c r="L140" s="1">
        <v>2300</v>
      </c>
      <c r="M140" s="1" t="s">
        <v>102</v>
      </c>
      <c r="N140" s="66" t="s">
        <v>752</v>
      </c>
      <c r="O140" s="89" t="s">
        <v>103</v>
      </c>
      <c r="P140" s="89" t="s">
        <v>463</v>
      </c>
      <c r="Q140" s="89" t="s">
        <v>84</v>
      </c>
      <c r="R140" s="89" t="s">
        <v>113</v>
      </c>
      <c r="S140" s="89" t="s">
        <v>464</v>
      </c>
      <c r="T140" s="89" t="s">
        <v>84</v>
      </c>
      <c r="U140" s="72" t="s">
        <v>86</v>
      </c>
      <c r="V140" s="89" t="s">
        <v>87</v>
      </c>
      <c r="W140" s="1" t="s">
        <v>2489</v>
      </c>
      <c r="X140" s="1" t="s">
        <v>120</v>
      </c>
      <c r="Y140" s="89">
        <v>52</v>
      </c>
      <c r="Z140" s="89">
        <v>63</v>
      </c>
      <c r="AA140" s="89">
        <v>42</v>
      </c>
      <c r="AB140" s="89">
        <v>46</v>
      </c>
      <c r="AC140" s="1">
        <f t="shared" si="0"/>
        <v>203</v>
      </c>
      <c r="AD140" s="89">
        <v>25</v>
      </c>
      <c r="AE140" s="89">
        <v>25</v>
      </c>
      <c r="AF140" s="89"/>
      <c r="AG140" s="7">
        <f t="shared" si="1"/>
        <v>253</v>
      </c>
      <c r="AH140" s="89">
        <v>20</v>
      </c>
      <c r="AI140" s="89">
        <v>3</v>
      </c>
      <c r="AJ140" s="1">
        <v>1</v>
      </c>
      <c r="AK140" s="1"/>
      <c r="AL140" s="1"/>
      <c r="AM140" s="1"/>
      <c r="AN140" s="1"/>
      <c r="AO140" s="1"/>
      <c r="AP140" s="1"/>
      <c r="AQ140" s="1"/>
      <c r="AR140" s="1"/>
      <c r="AS140" s="1"/>
      <c r="AT140" s="1"/>
      <c r="AU140" s="1"/>
      <c r="AV140" s="1"/>
      <c r="AW140" s="1"/>
      <c r="AX140" s="1"/>
      <c r="AY140" s="1"/>
      <c r="AZ140" s="1"/>
      <c r="BA140" s="1"/>
      <c r="BB140" s="1"/>
      <c r="BC140" s="1"/>
      <c r="BD140" s="1">
        <v>3</v>
      </c>
      <c r="BE140" s="1"/>
      <c r="BF140" s="1">
        <v>4</v>
      </c>
      <c r="BG140" s="1" t="s">
        <v>857</v>
      </c>
      <c r="BH140" s="1">
        <v>5</v>
      </c>
      <c r="BI140" s="1"/>
      <c r="BJ140" s="1"/>
      <c r="BK140" s="1"/>
      <c r="BL140" s="1"/>
      <c r="BM140" s="1">
        <v>5</v>
      </c>
      <c r="BN140" s="1"/>
      <c r="BO140" s="1"/>
      <c r="BP140" s="1"/>
      <c r="BQ140" s="1"/>
      <c r="BR140" s="1"/>
      <c r="BS140" s="1"/>
      <c r="BT140" s="1"/>
      <c r="BU140" s="1" t="s">
        <v>858</v>
      </c>
      <c r="BV140" s="1"/>
      <c r="BW140" s="1"/>
      <c r="BX140" s="1"/>
      <c r="BY140" s="1"/>
    </row>
    <row r="141" spans="1:77" ht="15">
      <c r="A141" s="1">
        <v>140</v>
      </c>
      <c r="B141" s="1" t="s">
        <v>859</v>
      </c>
      <c r="C141" s="1" t="s">
        <v>859</v>
      </c>
      <c r="D141" s="1"/>
      <c r="E141" s="1" t="s">
        <v>860</v>
      </c>
      <c r="F141" s="1" t="s">
        <v>860</v>
      </c>
      <c r="G141" s="1" t="s">
        <v>101</v>
      </c>
      <c r="H141" s="4" t="str">
        <f>IF(COUNTIF(口上デイリーリスト!$B$2:$B1000, C141) &gt; 0, "あり", IF(COUNTIF(口上デイリーリスト!$G$2:$G1000, "*"&amp;C141&amp;"*") &gt; 0, "なし(登場)", "なし"))</f>
        <v>あり</v>
      </c>
      <c r="I141" s="5" t="str">
        <f>IF(COUNTIF(固有スキル表!$C$2:$C1000, C141) &gt; 0, "あり", "なし")</f>
        <v>あり</v>
      </c>
      <c r="J141" s="1">
        <v>2500</v>
      </c>
      <c r="K141" s="1">
        <v>1500</v>
      </c>
      <c r="L141" s="1">
        <v>2200</v>
      </c>
      <c r="M141" s="1" t="s">
        <v>185</v>
      </c>
      <c r="N141" s="90" t="s">
        <v>861</v>
      </c>
      <c r="O141" s="1" t="s">
        <v>103</v>
      </c>
      <c r="P141" s="1" t="s">
        <v>244</v>
      </c>
      <c r="Q141" s="1" t="s">
        <v>84</v>
      </c>
      <c r="R141" s="1" t="s">
        <v>139</v>
      </c>
      <c r="S141" s="1" t="s">
        <v>129</v>
      </c>
      <c r="T141" s="1" t="s">
        <v>84</v>
      </c>
      <c r="U141" s="72" t="s">
        <v>86</v>
      </c>
      <c r="V141" s="1" t="s">
        <v>87</v>
      </c>
      <c r="W141" s="1" t="s">
        <v>2489</v>
      </c>
      <c r="X141" s="1" t="s">
        <v>120</v>
      </c>
      <c r="Y141" s="1">
        <v>41</v>
      </c>
      <c r="Z141" s="1">
        <v>27</v>
      </c>
      <c r="AA141" s="1">
        <v>63</v>
      </c>
      <c r="AB141" s="1">
        <v>52</v>
      </c>
      <c r="AC141" s="1">
        <f t="shared" si="0"/>
        <v>183</v>
      </c>
      <c r="AD141" s="1">
        <v>22</v>
      </c>
      <c r="AE141" s="1">
        <v>20</v>
      </c>
      <c r="AF141" s="1">
        <v>10</v>
      </c>
      <c r="AG141" s="7">
        <f t="shared" si="1"/>
        <v>235</v>
      </c>
      <c r="AH141" s="1">
        <v>80</v>
      </c>
      <c r="AI141" s="1">
        <v>4</v>
      </c>
      <c r="AJ141" s="1">
        <v>1</v>
      </c>
      <c r="AK141" s="1"/>
      <c r="AL141" s="1"/>
      <c r="AM141" s="1"/>
      <c r="AN141" s="1"/>
      <c r="AO141" s="1">
        <v>3</v>
      </c>
      <c r="AP141" s="1"/>
      <c r="AQ141" s="1"/>
      <c r="AR141" s="1"/>
      <c r="AS141" s="1"/>
      <c r="AT141" s="1"/>
      <c r="AU141" s="1"/>
      <c r="AV141" s="1"/>
      <c r="AW141" s="1"/>
      <c r="AX141" s="1"/>
      <c r="AY141" s="1"/>
      <c r="AZ141" s="1"/>
      <c r="BA141" s="1"/>
      <c r="BB141" s="1"/>
      <c r="BC141" s="1"/>
      <c r="BD141" s="1">
        <v>2</v>
      </c>
      <c r="BE141" s="1"/>
      <c r="BF141" s="1">
        <v>4</v>
      </c>
      <c r="BG141" s="1" t="s">
        <v>862</v>
      </c>
      <c r="BH141" s="1">
        <v>23</v>
      </c>
      <c r="BI141" s="1"/>
      <c r="BJ141" s="1"/>
      <c r="BK141" s="1"/>
      <c r="BL141" s="1"/>
      <c r="BM141" s="1">
        <v>10</v>
      </c>
      <c r="BN141" s="1"/>
      <c r="BO141" s="1"/>
      <c r="BP141" s="1"/>
      <c r="BQ141" s="1"/>
      <c r="BR141" s="1"/>
      <c r="BS141" s="1"/>
      <c r="BT141" s="1"/>
      <c r="BU141" s="1" t="s">
        <v>863</v>
      </c>
      <c r="BV141" s="1"/>
      <c r="BW141" s="1"/>
      <c r="BX141" s="1"/>
      <c r="BY141" s="1"/>
    </row>
    <row r="142" spans="1:77" ht="15">
      <c r="A142" s="1">
        <v>141</v>
      </c>
      <c r="B142" s="1" t="s">
        <v>551</v>
      </c>
      <c r="C142" s="1" t="s">
        <v>864</v>
      </c>
      <c r="D142" s="1"/>
      <c r="E142" s="1" t="s">
        <v>553</v>
      </c>
      <c r="F142" s="1" t="s">
        <v>865</v>
      </c>
      <c r="G142" s="1" t="s">
        <v>77</v>
      </c>
      <c r="H142" s="4" t="str">
        <f>IF(COUNTIF(口上デイリーリスト!$B$2:$B1000, C142) &gt; 0, "あり", IF(COUNTIF(口上デイリーリスト!$G$2:$G1000, "*"&amp;C142&amp;"*") &gt; 0, "なし(登場)", "なし"))</f>
        <v>あり</v>
      </c>
      <c r="I142" s="5" t="str">
        <f>IF(COUNTIF(固有スキル表!$C$2:$C1000, C142) &gt; 0, "あり", "なし")</f>
        <v>あり</v>
      </c>
      <c r="J142" s="1">
        <v>2500</v>
      </c>
      <c r="K142" s="1">
        <v>2200</v>
      </c>
      <c r="L142" s="1">
        <v>2800</v>
      </c>
      <c r="M142" s="1" t="s">
        <v>111</v>
      </c>
      <c r="N142" s="49" t="s">
        <v>555</v>
      </c>
      <c r="O142" s="1" t="s">
        <v>103</v>
      </c>
      <c r="P142" s="1" t="s">
        <v>95</v>
      </c>
      <c r="Q142" s="1" t="s">
        <v>84</v>
      </c>
      <c r="R142" s="1" t="s">
        <v>113</v>
      </c>
      <c r="S142" s="1" t="s">
        <v>129</v>
      </c>
      <c r="T142" s="1" t="s">
        <v>204</v>
      </c>
      <c r="U142" s="72" t="s">
        <v>86</v>
      </c>
      <c r="V142" s="1" t="s">
        <v>87</v>
      </c>
      <c r="W142" s="1" t="s">
        <v>2489</v>
      </c>
      <c r="X142" s="1" t="s">
        <v>120</v>
      </c>
      <c r="Y142" s="1">
        <v>56</v>
      </c>
      <c r="Z142" s="1">
        <v>61</v>
      </c>
      <c r="AA142" s="1">
        <v>77</v>
      </c>
      <c r="AB142" s="1">
        <v>67</v>
      </c>
      <c r="AC142" s="1">
        <f t="shared" si="0"/>
        <v>261</v>
      </c>
      <c r="AD142" s="1">
        <v>13</v>
      </c>
      <c r="AE142" s="1">
        <v>31</v>
      </c>
      <c r="AF142" s="1">
        <v>24</v>
      </c>
      <c r="AG142" s="7">
        <f t="shared" si="1"/>
        <v>329</v>
      </c>
      <c r="AH142" s="1">
        <v>7</v>
      </c>
      <c r="AI142" s="1">
        <v>3</v>
      </c>
      <c r="AJ142" s="1">
        <v>1</v>
      </c>
      <c r="AK142" s="1"/>
      <c r="AL142" s="1"/>
      <c r="AM142" s="1">
        <v>1</v>
      </c>
      <c r="AN142" s="1"/>
      <c r="AO142" s="1">
        <v>1</v>
      </c>
      <c r="AP142" s="1"/>
      <c r="AQ142" s="1">
        <v>2</v>
      </c>
      <c r="AR142" s="1">
        <v>1</v>
      </c>
      <c r="AS142" s="1"/>
      <c r="AT142" s="1"/>
      <c r="AU142" s="1"/>
      <c r="AV142" s="1"/>
      <c r="AW142" s="1"/>
      <c r="AX142" s="1">
        <v>1</v>
      </c>
      <c r="AY142" s="1"/>
      <c r="AZ142" s="1"/>
      <c r="BA142" s="1"/>
      <c r="BB142" s="1"/>
      <c r="BC142" s="1">
        <v>1</v>
      </c>
      <c r="BD142" s="1"/>
      <c r="BE142" s="1"/>
      <c r="BF142" s="1">
        <v>2</v>
      </c>
      <c r="BG142" s="1" t="s">
        <v>2528</v>
      </c>
      <c r="BH142" s="1">
        <v>10</v>
      </c>
      <c r="BI142" s="1"/>
      <c r="BJ142" s="1"/>
      <c r="BK142" s="1"/>
      <c r="BL142" s="1"/>
      <c r="BM142" s="1"/>
      <c r="BN142" s="1"/>
      <c r="BO142" s="1">
        <v>2</v>
      </c>
      <c r="BP142" s="1"/>
      <c r="BQ142" s="1"/>
      <c r="BR142" s="1"/>
      <c r="BS142" s="1"/>
      <c r="BT142" s="1"/>
      <c r="BU142" s="1" t="s">
        <v>866</v>
      </c>
      <c r="BV142" s="1"/>
      <c r="BW142" s="1"/>
      <c r="BX142" s="1"/>
      <c r="BY142" s="1"/>
    </row>
    <row r="143" spans="1:77" ht="15">
      <c r="A143" s="1">
        <v>142</v>
      </c>
      <c r="B143" s="1" t="s">
        <v>867</v>
      </c>
      <c r="C143" s="1" t="s">
        <v>867</v>
      </c>
      <c r="D143" s="1" t="s">
        <v>868</v>
      </c>
      <c r="E143" s="1" t="s">
        <v>867</v>
      </c>
      <c r="F143" s="1" t="s">
        <v>867</v>
      </c>
      <c r="G143" s="1" t="s">
        <v>110</v>
      </c>
      <c r="H143" s="4" t="str">
        <f>IF(COUNTIF(口上デイリーリスト!$B$2:$B1000, C143) &gt; 0, "あり", IF(COUNTIF(口上デイリーリスト!$G$2:$G1000, "*"&amp;C143&amp;"*") &gt; 0, "なし(登場)", "なし"))</f>
        <v>あり</v>
      </c>
      <c r="I143" s="5" t="str">
        <f>IF(COUNTIF(固有スキル表!$C$2:$C1000, C143) &gt; 0, "あり", "なし")</f>
        <v>あり</v>
      </c>
      <c r="J143" s="1">
        <v>2500</v>
      </c>
      <c r="K143" s="1">
        <v>1500</v>
      </c>
      <c r="L143" s="1">
        <v>2700</v>
      </c>
      <c r="M143" s="1" t="s">
        <v>102</v>
      </c>
      <c r="N143" s="91" t="s">
        <v>869</v>
      </c>
      <c r="O143" s="1" t="s">
        <v>119</v>
      </c>
      <c r="P143" s="1" t="s">
        <v>104</v>
      </c>
      <c r="Q143" s="1" t="s">
        <v>113</v>
      </c>
      <c r="R143" s="1" t="s">
        <v>113</v>
      </c>
      <c r="S143" s="1" t="s">
        <v>105</v>
      </c>
      <c r="T143" s="1" t="s">
        <v>84</v>
      </c>
      <c r="U143" s="72" t="s">
        <v>86</v>
      </c>
      <c r="V143" s="1" t="s">
        <v>97</v>
      </c>
      <c r="W143" s="1" t="s">
        <v>2489</v>
      </c>
      <c r="X143" s="1" t="s">
        <v>120</v>
      </c>
      <c r="Y143" s="1">
        <v>24</v>
      </c>
      <c r="Z143" s="1">
        <v>27</v>
      </c>
      <c r="AA143" s="1">
        <v>27</v>
      </c>
      <c r="AB143" s="1">
        <v>28</v>
      </c>
      <c r="AC143" s="1">
        <f t="shared" si="0"/>
        <v>106</v>
      </c>
      <c r="AD143" s="1">
        <v>46</v>
      </c>
      <c r="AE143" s="1">
        <v>18</v>
      </c>
      <c r="AF143" s="1"/>
      <c r="AG143" s="7">
        <f t="shared" si="1"/>
        <v>170</v>
      </c>
      <c r="AH143" s="1">
        <v>41</v>
      </c>
      <c r="AI143" s="1">
        <v>1</v>
      </c>
      <c r="AJ143" s="1"/>
      <c r="AK143" s="1"/>
      <c r="AL143" s="1"/>
      <c r="AM143" s="1">
        <v>1</v>
      </c>
      <c r="AN143" s="1"/>
      <c r="AO143" s="1"/>
      <c r="AP143" s="1"/>
      <c r="AQ143" s="1"/>
      <c r="AR143" s="1"/>
      <c r="AS143" s="1"/>
      <c r="AT143" s="1"/>
      <c r="AU143" s="1"/>
      <c r="AV143" s="1"/>
      <c r="AW143" s="1"/>
      <c r="AX143" s="1"/>
      <c r="AY143" s="1"/>
      <c r="AZ143" s="1"/>
      <c r="BA143" s="1"/>
      <c r="BB143" s="1"/>
      <c r="BC143" s="1"/>
      <c r="BD143" s="1"/>
      <c r="BE143" s="1"/>
      <c r="BF143" s="1">
        <v>1</v>
      </c>
      <c r="BG143" s="1" t="s">
        <v>870</v>
      </c>
      <c r="BH143" s="1">
        <v>1</v>
      </c>
      <c r="BI143" s="1"/>
      <c r="BJ143" s="1"/>
      <c r="BK143" s="1"/>
      <c r="BL143" s="1"/>
      <c r="BM143" s="1"/>
      <c r="BN143" s="1"/>
      <c r="BO143" s="1"/>
      <c r="BP143" s="1"/>
      <c r="BQ143" s="1"/>
      <c r="BR143" s="1"/>
      <c r="BS143" s="1"/>
      <c r="BT143" s="1"/>
      <c r="BU143" s="1" t="s">
        <v>871</v>
      </c>
      <c r="BV143" s="1"/>
      <c r="BW143" s="1"/>
      <c r="BX143" s="1"/>
      <c r="BY143" s="1"/>
    </row>
    <row r="144" spans="1:77" ht="15">
      <c r="A144" s="1">
        <v>143</v>
      </c>
      <c r="B144" s="1" t="s">
        <v>872</v>
      </c>
      <c r="C144" s="1" t="s">
        <v>873</v>
      </c>
      <c r="D144" s="1"/>
      <c r="E144" s="1" t="s">
        <v>874</v>
      </c>
      <c r="F144" s="1" t="s">
        <v>873</v>
      </c>
      <c r="G144" s="1" t="s">
        <v>101</v>
      </c>
      <c r="H144" s="4" t="str">
        <f>IF(COUNTIF(口上デイリーリスト!$B$2:$B1000, C144) &gt; 0, "あり", IF(COUNTIF(口上デイリーリスト!$G$2:$G1000, "*"&amp;C144&amp;"*") &gt; 0, "なし(登場)", "なし"))</f>
        <v>あり</v>
      </c>
      <c r="I144" s="5" t="str">
        <f>IF(COUNTIF(固有スキル表!$C$2:$C1000, C144) &gt; 0, "あり", "なし")</f>
        <v>あり</v>
      </c>
      <c r="J144" s="1">
        <v>2700</v>
      </c>
      <c r="K144" s="1">
        <v>1900</v>
      </c>
      <c r="L144" s="1">
        <v>2700</v>
      </c>
      <c r="M144" s="1" t="s">
        <v>169</v>
      </c>
      <c r="N144" s="92" t="s">
        <v>875</v>
      </c>
      <c r="O144" s="1" t="s">
        <v>146</v>
      </c>
      <c r="P144" s="1" t="s">
        <v>128</v>
      </c>
      <c r="Q144" s="1" t="s">
        <v>84</v>
      </c>
      <c r="R144" s="1" t="s">
        <v>83</v>
      </c>
      <c r="S144" s="1" t="s">
        <v>129</v>
      </c>
      <c r="T144" s="1" t="s">
        <v>130</v>
      </c>
      <c r="U144" s="1" t="s">
        <v>140</v>
      </c>
      <c r="V144" s="1" t="s">
        <v>150</v>
      </c>
      <c r="W144" s="1" t="s">
        <v>2489</v>
      </c>
      <c r="X144" s="1" t="s">
        <v>120</v>
      </c>
      <c r="Y144" s="1">
        <v>76</v>
      </c>
      <c r="Z144" s="1">
        <v>42</v>
      </c>
      <c r="AA144" s="1">
        <v>45</v>
      </c>
      <c r="AB144" s="1">
        <v>27</v>
      </c>
      <c r="AC144" s="1">
        <f t="shared" si="0"/>
        <v>190</v>
      </c>
      <c r="AD144" s="1">
        <v>27</v>
      </c>
      <c r="AE144" s="1">
        <v>45</v>
      </c>
      <c r="AF144" s="1"/>
      <c r="AG144" s="7">
        <f t="shared" si="1"/>
        <v>262</v>
      </c>
      <c r="AH144" s="1">
        <v>57</v>
      </c>
      <c r="AI144" s="1">
        <v>3</v>
      </c>
      <c r="AJ144" s="1"/>
      <c r="AK144" s="1">
        <v>3</v>
      </c>
      <c r="AL144" s="1">
        <v>2</v>
      </c>
      <c r="AM144" s="1">
        <v>1</v>
      </c>
      <c r="AN144" s="1">
        <v>1</v>
      </c>
      <c r="AO144" s="1">
        <v>3</v>
      </c>
      <c r="AP144" s="1">
        <v>2</v>
      </c>
      <c r="AQ144" s="1">
        <v>2</v>
      </c>
      <c r="AR144" s="1">
        <v>2</v>
      </c>
      <c r="AS144" s="1"/>
      <c r="AT144" s="1"/>
      <c r="AU144" s="1">
        <v>1</v>
      </c>
      <c r="AV144" s="1"/>
      <c r="AW144" s="1">
        <v>1</v>
      </c>
      <c r="AX144" s="1"/>
      <c r="AY144" s="1"/>
      <c r="AZ144" s="1"/>
      <c r="BA144" s="1"/>
      <c r="BB144" s="1">
        <v>2</v>
      </c>
      <c r="BC144" s="1">
        <v>1</v>
      </c>
      <c r="BD144" s="1"/>
      <c r="BE144" s="1"/>
      <c r="BF144" s="1">
        <v>4</v>
      </c>
      <c r="BG144" s="1" t="s">
        <v>876</v>
      </c>
      <c r="BH144" s="1">
        <v>10</v>
      </c>
      <c r="BI144" s="1"/>
      <c r="BJ144" s="1"/>
      <c r="BK144" s="1"/>
      <c r="BL144" s="1"/>
      <c r="BM144" s="1">
        <v>2</v>
      </c>
      <c r="BN144" s="1">
        <v>3</v>
      </c>
      <c r="BO144" s="1"/>
      <c r="BP144" s="1">
        <v>12</v>
      </c>
      <c r="BQ144" s="1">
        <v>8</v>
      </c>
      <c r="BR144" s="1">
        <v>1</v>
      </c>
      <c r="BS144" s="1">
        <v>4</v>
      </c>
      <c r="BT144" s="1">
        <v>3</v>
      </c>
      <c r="BU144" s="1" t="s">
        <v>877</v>
      </c>
      <c r="BV144" s="1"/>
      <c r="BW144" s="1"/>
      <c r="BX144" s="1"/>
      <c r="BY144" s="1"/>
    </row>
    <row r="145" spans="1:77" ht="15">
      <c r="A145" s="1">
        <v>144</v>
      </c>
      <c r="B145" s="1" t="s">
        <v>878</v>
      </c>
      <c r="C145" s="1" t="s">
        <v>879</v>
      </c>
      <c r="D145" s="1"/>
      <c r="E145" s="1" t="s">
        <v>880</v>
      </c>
      <c r="F145" s="1" t="s">
        <v>881</v>
      </c>
      <c r="G145" s="1" t="s">
        <v>179</v>
      </c>
      <c r="H145" s="4" t="str">
        <f>IF(COUNTIF(口上デイリーリスト!$B$2:$B1000, C145) &gt; 0, "あり", IF(COUNTIF(口上デイリーリスト!$G$2:$G1000, "*"&amp;C145&amp;"*") &gt; 0, "なし(登場)", "なし"))</f>
        <v>あり</v>
      </c>
      <c r="I145" s="5" t="str">
        <f>IF(COUNTIF(固有スキル表!$C$2:$C1000, C145) &gt; 0, "あり", "なし")</f>
        <v>あり</v>
      </c>
      <c r="J145" s="1">
        <v>2600</v>
      </c>
      <c r="K145" s="1">
        <v>1500</v>
      </c>
      <c r="L145" s="1">
        <v>2400</v>
      </c>
      <c r="M145" s="1" t="s">
        <v>169</v>
      </c>
      <c r="N145" s="93" t="s">
        <v>882</v>
      </c>
      <c r="O145" s="1" t="s">
        <v>80</v>
      </c>
      <c r="P145" s="1" t="s">
        <v>95</v>
      </c>
      <c r="Q145" s="1" t="s">
        <v>83</v>
      </c>
      <c r="R145" s="1" t="s">
        <v>113</v>
      </c>
      <c r="S145" s="1" t="s">
        <v>114</v>
      </c>
      <c r="T145" s="1" t="s">
        <v>84</v>
      </c>
      <c r="U145" s="72" t="s">
        <v>86</v>
      </c>
      <c r="V145" s="1" t="s">
        <v>97</v>
      </c>
      <c r="W145" s="1" t="s">
        <v>2489</v>
      </c>
      <c r="X145" s="1" t="s">
        <v>120</v>
      </c>
      <c r="Y145" s="1">
        <v>46</v>
      </c>
      <c r="Z145" s="1">
        <v>81</v>
      </c>
      <c r="AA145" s="1">
        <v>39</v>
      </c>
      <c r="AB145" s="1">
        <v>27</v>
      </c>
      <c r="AC145" s="1">
        <f t="shared" si="0"/>
        <v>193</v>
      </c>
      <c r="AD145" s="1">
        <v>38</v>
      </c>
      <c r="AE145" s="1">
        <v>20</v>
      </c>
      <c r="AF145" s="1"/>
      <c r="AG145" s="7">
        <f t="shared" si="1"/>
        <v>251</v>
      </c>
      <c r="AH145" s="1">
        <v>12</v>
      </c>
      <c r="AI145" s="1">
        <v>2</v>
      </c>
      <c r="AJ145" s="1">
        <v>1</v>
      </c>
      <c r="AK145" s="1"/>
      <c r="AL145" s="1"/>
      <c r="AM145" s="1"/>
      <c r="AN145" s="1"/>
      <c r="AO145" s="1"/>
      <c r="AP145" s="1"/>
      <c r="AQ145" s="1">
        <v>2</v>
      </c>
      <c r="AR145" s="1"/>
      <c r="AS145" s="1">
        <v>1</v>
      </c>
      <c r="AT145" s="1"/>
      <c r="AU145" s="1"/>
      <c r="AV145" s="1">
        <v>1</v>
      </c>
      <c r="AW145" s="1"/>
      <c r="AX145" s="1"/>
      <c r="AY145" s="1"/>
      <c r="AZ145" s="1"/>
      <c r="BA145" s="1"/>
      <c r="BB145" s="1"/>
      <c r="BC145" s="1"/>
      <c r="BD145" s="1"/>
      <c r="BE145" s="1"/>
      <c r="BF145" s="1">
        <v>2</v>
      </c>
      <c r="BG145" s="1" t="s">
        <v>883</v>
      </c>
      <c r="BH145" s="1"/>
      <c r="BI145" s="1"/>
      <c r="BJ145" s="1"/>
      <c r="BK145" s="1"/>
      <c r="BL145" s="1"/>
      <c r="BM145" s="1"/>
      <c r="BN145" s="1"/>
      <c r="BO145" s="1"/>
      <c r="BP145" s="1"/>
      <c r="BQ145" s="1"/>
      <c r="BR145" s="1"/>
      <c r="BS145" s="1"/>
      <c r="BT145" s="1"/>
      <c r="BU145" s="1" t="s">
        <v>884</v>
      </c>
      <c r="BV145" s="1"/>
      <c r="BW145" s="1"/>
      <c r="BX145" s="1"/>
      <c r="BY145" s="1"/>
    </row>
    <row r="146" spans="1:77" ht="15">
      <c r="A146" s="94">
        <v>145</v>
      </c>
      <c r="B146" s="1" t="s">
        <v>885</v>
      </c>
      <c r="C146" s="1" t="s">
        <v>886</v>
      </c>
      <c r="D146" s="1"/>
      <c r="E146" s="1" t="s">
        <v>887</v>
      </c>
      <c r="F146" s="1" t="s">
        <v>888</v>
      </c>
      <c r="G146" s="1" t="s">
        <v>144</v>
      </c>
      <c r="H146" s="4" t="str">
        <f>IF(COUNTIF(口上デイリーリスト!$B$2:$B1000, C146) &gt; 0, "あり", IF(COUNTIF(口上デイリーリスト!$G$2:$G1000, "*"&amp;C146&amp;"*") &gt; 0, "なし(登場)", "なし"))</f>
        <v>あり</v>
      </c>
      <c r="I146" s="5" t="str">
        <f>IF(COUNTIF(固有スキル表!$C$2:$C1000, C146) &gt; 0, "あり", "なし")</f>
        <v>あり</v>
      </c>
      <c r="J146" s="94">
        <v>3000</v>
      </c>
      <c r="K146" s="94">
        <v>1500</v>
      </c>
      <c r="L146" s="94">
        <v>2000</v>
      </c>
      <c r="M146" s="1" t="s">
        <v>102</v>
      </c>
      <c r="N146" s="95" t="s">
        <v>889</v>
      </c>
      <c r="O146" s="94" t="s">
        <v>103</v>
      </c>
      <c r="P146" s="1" t="s">
        <v>95</v>
      </c>
      <c r="Q146" s="1" t="s">
        <v>83</v>
      </c>
      <c r="R146" s="1" t="s">
        <v>113</v>
      </c>
      <c r="S146" s="1" t="s">
        <v>114</v>
      </c>
      <c r="T146" s="1" t="s">
        <v>130</v>
      </c>
      <c r="U146" s="1" t="s">
        <v>140</v>
      </c>
      <c r="V146" s="1" t="s">
        <v>132</v>
      </c>
      <c r="W146" s="1" t="s">
        <v>2489</v>
      </c>
      <c r="X146" s="1" t="s">
        <v>120</v>
      </c>
      <c r="Y146" s="94">
        <v>48</v>
      </c>
      <c r="Z146" s="94">
        <v>63</v>
      </c>
      <c r="AA146" s="94">
        <v>44</v>
      </c>
      <c r="AB146" s="94">
        <v>48</v>
      </c>
      <c r="AC146" s="94">
        <f t="shared" ref="AC146:AC151" si="2">SUM(Y146:AB146)</f>
        <v>203</v>
      </c>
      <c r="AD146" s="94">
        <v>32</v>
      </c>
      <c r="AE146" s="94">
        <v>21</v>
      </c>
      <c r="AF146" s="94">
        <v>12</v>
      </c>
      <c r="AG146" s="96">
        <f t="shared" si="1"/>
        <v>268</v>
      </c>
      <c r="AH146" s="94">
        <v>24</v>
      </c>
      <c r="AI146" s="94">
        <v>2</v>
      </c>
      <c r="AJ146" s="1">
        <v>1</v>
      </c>
      <c r="AK146" s="1"/>
      <c r="AL146" s="1"/>
      <c r="AM146" s="94">
        <v>1</v>
      </c>
      <c r="AN146" s="1">
        <v>1</v>
      </c>
      <c r="AO146" s="1">
        <v>1</v>
      </c>
      <c r="AP146" s="1"/>
      <c r="AQ146" s="1">
        <v>2</v>
      </c>
      <c r="AR146" s="1"/>
      <c r="AS146" s="1">
        <v>1</v>
      </c>
      <c r="AT146" s="1"/>
      <c r="AU146" s="1">
        <v>2</v>
      </c>
      <c r="AV146" s="1">
        <v>1</v>
      </c>
      <c r="AW146" s="1"/>
      <c r="AX146" s="1"/>
      <c r="AY146" s="1"/>
      <c r="AZ146" s="1"/>
      <c r="BA146" s="1"/>
      <c r="BB146" s="1"/>
      <c r="BC146" s="94">
        <v>1</v>
      </c>
      <c r="BD146" s="1"/>
      <c r="BE146" s="94"/>
      <c r="BF146" s="94">
        <v>2</v>
      </c>
      <c r="BG146" s="1" t="s">
        <v>890</v>
      </c>
      <c r="BH146" s="1"/>
      <c r="BI146" s="1"/>
      <c r="BJ146" s="1"/>
      <c r="BK146" s="1"/>
      <c r="BL146" s="1"/>
      <c r="BM146" s="1"/>
      <c r="BN146" s="1"/>
      <c r="BO146" s="94">
        <v>1</v>
      </c>
      <c r="BP146" s="1"/>
      <c r="BQ146" s="1"/>
      <c r="BR146" s="1"/>
      <c r="BS146" s="1"/>
      <c r="BT146" s="1"/>
      <c r="BU146" s="1" t="s">
        <v>891</v>
      </c>
      <c r="BV146" s="9"/>
      <c r="BW146" s="9"/>
      <c r="BX146" s="9"/>
      <c r="BY146" s="9"/>
    </row>
    <row r="147" spans="1:77" ht="15">
      <c r="A147" s="94">
        <v>146</v>
      </c>
      <c r="B147" s="1" t="s">
        <v>892</v>
      </c>
      <c r="C147" s="4" t="s">
        <v>893</v>
      </c>
      <c r="D147" s="1"/>
      <c r="E147" s="1" t="s">
        <v>894</v>
      </c>
      <c r="F147" s="1" t="s">
        <v>895</v>
      </c>
      <c r="G147" s="1" t="s">
        <v>77</v>
      </c>
      <c r="H147" s="4" t="str">
        <f>IF(COUNTIF(口上デイリーリスト!$B$2:$B1000, C147) &gt; 0, "あり", IF(COUNTIF(口上デイリーリスト!$G$2:$G1000, "*"&amp;C147&amp;"*") &gt; 0, "なし(登場)", "なし"))</f>
        <v>なし(登場)</v>
      </c>
      <c r="I147" s="5" t="str">
        <f>IF(COUNTIF(固有スキル表!$C$2:$C1000, C147) &gt; 0, "あり", "なし")</f>
        <v>あり</v>
      </c>
      <c r="J147" s="94">
        <v>2400</v>
      </c>
      <c r="K147" s="94">
        <v>1700</v>
      </c>
      <c r="L147" s="94">
        <v>2500</v>
      </c>
      <c r="M147" s="1" t="s">
        <v>196</v>
      </c>
      <c r="N147" s="97" t="s">
        <v>896</v>
      </c>
      <c r="O147" s="94" t="s">
        <v>80</v>
      </c>
      <c r="P147" s="1" t="s">
        <v>164</v>
      </c>
      <c r="Q147" s="1" t="s">
        <v>83</v>
      </c>
      <c r="R147" s="1" t="s">
        <v>113</v>
      </c>
      <c r="S147" s="1" t="s">
        <v>114</v>
      </c>
      <c r="T147" s="1" t="s">
        <v>84</v>
      </c>
      <c r="U147" s="72" t="s">
        <v>96</v>
      </c>
      <c r="V147" s="1" t="s">
        <v>97</v>
      </c>
      <c r="W147" s="1" t="s">
        <v>2489</v>
      </c>
      <c r="X147" s="1" t="s">
        <v>120</v>
      </c>
      <c r="Y147" s="94">
        <v>51</v>
      </c>
      <c r="Z147" s="94">
        <v>57</v>
      </c>
      <c r="AA147" s="94">
        <v>66</v>
      </c>
      <c r="AB147" s="94">
        <v>67</v>
      </c>
      <c r="AC147" s="94">
        <f t="shared" si="2"/>
        <v>241</v>
      </c>
      <c r="AD147" s="94">
        <v>62</v>
      </c>
      <c r="AE147" s="94">
        <v>31</v>
      </c>
      <c r="AF147" s="1"/>
      <c r="AG147" s="96">
        <f t="shared" si="1"/>
        <v>334</v>
      </c>
      <c r="AH147" s="94">
        <v>48</v>
      </c>
      <c r="AI147" s="94">
        <v>3</v>
      </c>
      <c r="AJ147" s="94">
        <v>1</v>
      </c>
      <c r="AK147" s="1"/>
      <c r="AL147" s="1"/>
      <c r="AM147" s="1">
        <v>2</v>
      </c>
      <c r="AN147" s="94">
        <v>1</v>
      </c>
      <c r="AO147" s="1">
        <v>1</v>
      </c>
      <c r="AP147" s="94">
        <v>1</v>
      </c>
      <c r="AQ147" s="94">
        <v>1</v>
      </c>
      <c r="AR147" s="1"/>
      <c r="AS147" s="94">
        <v>3</v>
      </c>
      <c r="AT147" s="1"/>
      <c r="AU147" s="1"/>
      <c r="AV147" s="1"/>
      <c r="AW147" s="1"/>
      <c r="AX147" s="1"/>
      <c r="AY147" s="1"/>
      <c r="AZ147" s="1"/>
      <c r="BA147" s="1"/>
      <c r="BB147" s="1"/>
      <c r="BC147" s="1"/>
      <c r="BD147" s="1">
        <v>1</v>
      </c>
      <c r="BE147" s="94"/>
      <c r="BF147" s="94">
        <v>3</v>
      </c>
      <c r="BG147" s="1" t="s">
        <v>897</v>
      </c>
      <c r="BH147" s="1"/>
      <c r="BI147" s="1"/>
      <c r="BJ147" s="1"/>
      <c r="BK147" s="1"/>
      <c r="BL147" s="1"/>
      <c r="BM147" s="94">
        <v>1</v>
      </c>
      <c r="BN147" s="1"/>
      <c r="BO147" s="1"/>
      <c r="BP147" s="1"/>
      <c r="BQ147" s="1"/>
      <c r="BR147" s="1"/>
      <c r="BS147" s="1"/>
      <c r="BT147" s="1"/>
      <c r="BU147" s="1" t="s">
        <v>898</v>
      </c>
      <c r="BV147" s="1"/>
      <c r="BW147" s="1"/>
      <c r="BX147" s="1"/>
      <c r="BY147" s="1"/>
    </row>
    <row r="148" spans="1:77" ht="15">
      <c r="A148" s="94">
        <v>147</v>
      </c>
      <c r="B148" s="1" t="s">
        <v>899</v>
      </c>
      <c r="C148" s="1" t="s">
        <v>900</v>
      </c>
      <c r="D148" s="1"/>
      <c r="E148" s="1" t="s">
        <v>901</v>
      </c>
      <c r="F148" s="1" t="s">
        <v>728</v>
      </c>
      <c r="G148" s="1" t="s">
        <v>77</v>
      </c>
      <c r="H148" s="4" t="str">
        <f>IF(COUNTIF(口上デイリーリスト!$B$2:$B1000, C148) &gt; 0, "あり", IF(COUNTIF(口上デイリーリスト!$G$2:$G1000, "*"&amp;C148&amp;"*") &gt; 0, "なし(登場)", "なし"))</f>
        <v>あり</v>
      </c>
      <c r="I148" s="5" t="str">
        <f>IF(COUNTIF(固有スキル表!$C$2:$C1000, C148) &gt; 0, "あり", "なし")</f>
        <v>あり</v>
      </c>
      <c r="J148" s="94">
        <v>2600</v>
      </c>
      <c r="K148" s="94">
        <v>1800</v>
      </c>
      <c r="L148" s="94">
        <v>2600</v>
      </c>
      <c r="M148" s="1" t="s">
        <v>196</v>
      </c>
      <c r="N148" s="98" t="s">
        <v>902</v>
      </c>
      <c r="O148" s="94" t="s">
        <v>103</v>
      </c>
      <c r="P148" s="1" t="s">
        <v>104</v>
      </c>
      <c r="Q148" s="1" t="s">
        <v>83</v>
      </c>
      <c r="R148" s="1" t="s">
        <v>113</v>
      </c>
      <c r="S148" s="1" t="s">
        <v>114</v>
      </c>
      <c r="T148" s="1" t="s">
        <v>84</v>
      </c>
      <c r="U148" s="1" t="s">
        <v>96</v>
      </c>
      <c r="V148" s="1" t="s">
        <v>97</v>
      </c>
      <c r="W148" s="1" t="s">
        <v>2489</v>
      </c>
      <c r="X148" s="1" t="s">
        <v>120</v>
      </c>
      <c r="Y148" s="94">
        <v>74</v>
      </c>
      <c r="Z148" s="94">
        <v>61</v>
      </c>
      <c r="AA148" s="94">
        <v>53</v>
      </c>
      <c r="AB148" s="94">
        <v>53</v>
      </c>
      <c r="AC148" s="94">
        <f t="shared" si="2"/>
        <v>241</v>
      </c>
      <c r="AD148" s="94">
        <v>62</v>
      </c>
      <c r="AE148" s="94">
        <v>27</v>
      </c>
      <c r="AF148" s="1"/>
      <c r="AG148" s="96">
        <f t="shared" si="1"/>
        <v>330</v>
      </c>
      <c r="AH148" s="94">
        <v>47</v>
      </c>
      <c r="AI148" s="94">
        <v>3</v>
      </c>
      <c r="AJ148" s="1">
        <v>1</v>
      </c>
      <c r="AK148" s="1">
        <v>1</v>
      </c>
      <c r="AL148" s="1"/>
      <c r="AM148" s="1">
        <v>1</v>
      </c>
      <c r="AN148" s="1">
        <v>1</v>
      </c>
      <c r="AO148" s="94">
        <v>1</v>
      </c>
      <c r="AP148" s="1">
        <v>1</v>
      </c>
      <c r="AQ148" s="1">
        <v>1</v>
      </c>
      <c r="AR148" s="1"/>
      <c r="AS148" s="94">
        <v>3</v>
      </c>
      <c r="AT148" s="1"/>
      <c r="AU148" s="1"/>
      <c r="AV148" s="1"/>
      <c r="AW148" s="1"/>
      <c r="AX148" s="1"/>
      <c r="AY148" s="1"/>
      <c r="AZ148" s="1"/>
      <c r="BA148" s="1"/>
      <c r="BB148" s="1"/>
      <c r="BC148" s="1"/>
      <c r="BD148" s="1">
        <v>1</v>
      </c>
      <c r="BE148" s="94"/>
      <c r="BF148" s="94">
        <v>3</v>
      </c>
      <c r="BG148" s="1" t="s">
        <v>903</v>
      </c>
      <c r="BH148" s="1"/>
      <c r="BI148" s="1"/>
      <c r="BJ148" s="1"/>
      <c r="BK148" s="1"/>
      <c r="BL148" s="1"/>
      <c r="BM148" s="1"/>
      <c r="BN148" s="1"/>
      <c r="BO148" s="1"/>
      <c r="BP148" s="1"/>
      <c r="BQ148" s="1"/>
      <c r="BR148" s="1"/>
      <c r="BS148" s="1"/>
      <c r="BT148" s="1"/>
      <c r="BU148" s="1" t="s">
        <v>904</v>
      </c>
      <c r="BV148" s="1"/>
      <c r="BW148" s="1"/>
      <c r="BX148" s="1"/>
      <c r="BY148" s="1"/>
    </row>
    <row r="149" spans="1:77" ht="15">
      <c r="A149" s="94">
        <v>148</v>
      </c>
      <c r="B149" s="1" t="s">
        <v>905</v>
      </c>
      <c r="C149" s="1" t="s">
        <v>906</v>
      </c>
      <c r="D149" s="1"/>
      <c r="E149" s="1" t="s">
        <v>907</v>
      </c>
      <c r="F149" s="1" t="s">
        <v>908</v>
      </c>
      <c r="G149" s="1" t="s">
        <v>330</v>
      </c>
      <c r="H149" s="4" t="str">
        <f>IF(COUNTIF(口上デイリーリスト!$B$2:$B1000, C149) &gt; 0, "あり", IF(COUNTIF(口上デイリーリスト!$G$2:$G1000, "*"&amp;C149&amp;"*") &gt; 0, "なし(登場)", "なし"))</f>
        <v>あり</v>
      </c>
      <c r="I149" s="5" t="str">
        <f>IF(COUNTIF(固有スキル表!$C$2:$C1000, C149) &gt; 0, "あり", "なし")</f>
        <v>あり</v>
      </c>
      <c r="J149" s="94">
        <v>2800</v>
      </c>
      <c r="K149" s="94">
        <v>1900</v>
      </c>
      <c r="L149" s="94">
        <v>3000</v>
      </c>
      <c r="M149" s="1" t="s">
        <v>102</v>
      </c>
      <c r="N149" s="99" t="s">
        <v>909</v>
      </c>
      <c r="O149" s="100" t="s">
        <v>80</v>
      </c>
      <c r="P149" s="1" t="s">
        <v>128</v>
      </c>
      <c r="Q149" s="1" t="s">
        <v>84</v>
      </c>
      <c r="R149" s="1" t="s">
        <v>83</v>
      </c>
      <c r="S149" s="1" t="s">
        <v>84</v>
      </c>
      <c r="T149" s="1" t="s">
        <v>84</v>
      </c>
      <c r="U149" s="72" t="s">
        <v>86</v>
      </c>
      <c r="V149" s="1" t="s">
        <v>132</v>
      </c>
      <c r="W149" s="1" t="s">
        <v>2489</v>
      </c>
      <c r="X149" s="1" t="s">
        <v>120</v>
      </c>
      <c r="Y149" s="94">
        <v>83</v>
      </c>
      <c r="Z149" s="94">
        <v>72</v>
      </c>
      <c r="AA149" s="94">
        <v>90</v>
      </c>
      <c r="AB149" s="94">
        <v>91</v>
      </c>
      <c r="AC149" s="94">
        <f t="shared" si="2"/>
        <v>336</v>
      </c>
      <c r="AD149" s="94">
        <v>41</v>
      </c>
      <c r="AE149" s="94">
        <v>25</v>
      </c>
      <c r="AF149" s="94">
        <v>30</v>
      </c>
      <c r="AG149" s="96">
        <f t="shared" si="1"/>
        <v>432</v>
      </c>
      <c r="AH149" s="94">
        <v>84</v>
      </c>
      <c r="AI149" s="94">
        <v>4</v>
      </c>
      <c r="AJ149" s="1"/>
      <c r="AK149" s="94">
        <v>2</v>
      </c>
      <c r="AL149" s="1">
        <v>1</v>
      </c>
      <c r="AM149" s="94">
        <v>1</v>
      </c>
      <c r="AN149" s="1">
        <v>1</v>
      </c>
      <c r="AO149" s="94">
        <v>1</v>
      </c>
      <c r="AP149" s="94">
        <v>2</v>
      </c>
      <c r="AQ149" s="1">
        <v>1</v>
      </c>
      <c r="AR149" s="94">
        <v>1</v>
      </c>
      <c r="AS149" s="1">
        <v>1</v>
      </c>
      <c r="AT149" s="1"/>
      <c r="AU149" s="1"/>
      <c r="AV149" s="1"/>
      <c r="AW149" s="1"/>
      <c r="AX149" s="1"/>
      <c r="AY149" s="1"/>
      <c r="AZ149" s="1"/>
      <c r="BA149" s="1"/>
      <c r="BB149" s="1"/>
      <c r="BC149" s="1"/>
      <c r="BD149" s="1">
        <v>2</v>
      </c>
      <c r="BE149" s="94"/>
      <c r="BF149" s="94">
        <v>4</v>
      </c>
      <c r="BG149" s="1" t="s">
        <v>910</v>
      </c>
      <c r="BH149" s="1">
        <v>15</v>
      </c>
      <c r="BI149" s="1">
        <v>3</v>
      </c>
      <c r="BJ149" s="1"/>
      <c r="BK149" s="1"/>
      <c r="BL149" s="1"/>
      <c r="BM149" s="1">
        <v>2</v>
      </c>
      <c r="BN149" s="1">
        <v>1</v>
      </c>
      <c r="BO149" s="1"/>
      <c r="BP149" s="1">
        <v>3</v>
      </c>
      <c r="BQ149" s="1">
        <v>1</v>
      </c>
      <c r="BR149" s="1">
        <v>1</v>
      </c>
      <c r="BS149" s="1"/>
      <c r="BT149" s="1"/>
      <c r="BU149" s="1" t="s">
        <v>911</v>
      </c>
      <c r="BV149" s="1"/>
      <c r="BW149" s="1"/>
      <c r="BX149" s="1"/>
      <c r="BY149" s="1"/>
    </row>
    <row r="150" spans="1:77" ht="15">
      <c r="A150" s="1">
        <v>149</v>
      </c>
      <c r="B150" s="1" t="s">
        <v>912</v>
      </c>
      <c r="C150" s="1" t="s">
        <v>913</v>
      </c>
      <c r="D150" s="1"/>
      <c r="E150" s="1" t="s">
        <v>914</v>
      </c>
      <c r="F150" s="1" t="s">
        <v>915</v>
      </c>
      <c r="G150" s="1" t="s">
        <v>330</v>
      </c>
      <c r="H150" s="4" t="str">
        <f>IF(COUNTIF(口上デイリーリスト!$B$2:$B1000, C150) &gt; 0, "あり", IF(COUNTIF(口上デイリーリスト!$G$2:$G1000, "*"&amp;C150&amp;"*") &gt; 0, "なし(登場)", "なし"))</f>
        <v>あり</v>
      </c>
      <c r="I150" s="5" t="str">
        <f>IF(COUNTIF(固有スキル表!$C$2:$C1000, C150) &gt; 0, "あり", "なし")</f>
        <v>あり</v>
      </c>
      <c r="J150" s="1">
        <v>2800</v>
      </c>
      <c r="K150" s="1">
        <v>2100</v>
      </c>
      <c r="L150" s="1">
        <v>2200</v>
      </c>
      <c r="M150" s="1" t="s">
        <v>162</v>
      </c>
      <c r="N150" s="101" t="s">
        <v>916</v>
      </c>
      <c r="O150" s="1" t="s">
        <v>103</v>
      </c>
      <c r="P150" s="1" t="s">
        <v>164</v>
      </c>
      <c r="Q150" s="1" t="s">
        <v>83</v>
      </c>
      <c r="R150" s="1" t="s">
        <v>113</v>
      </c>
      <c r="S150" s="1" t="s">
        <v>114</v>
      </c>
      <c r="T150" s="1" t="s">
        <v>84</v>
      </c>
      <c r="U150" s="1" t="s">
        <v>96</v>
      </c>
      <c r="V150" s="1" t="s">
        <v>97</v>
      </c>
      <c r="W150" s="1" t="s">
        <v>2489</v>
      </c>
      <c r="X150" s="1" t="s">
        <v>120</v>
      </c>
      <c r="Y150" s="1">
        <v>76</v>
      </c>
      <c r="Z150" s="1">
        <v>64</v>
      </c>
      <c r="AA150" s="1">
        <v>58</v>
      </c>
      <c r="AB150" s="1">
        <v>68</v>
      </c>
      <c r="AC150" s="94">
        <f t="shared" si="2"/>
        <v>266</v>
      </c>
      <c r="AD150" s="1">
        <v>31</v>
      </c>
      <c r="AE150" s="1">
        <v>13</v>
      </c>
      <c r="AF150" s="1"/>
      <c r="AG150" s="96">
        <f t="shared" si="1"/>
        <v>310</v>
      </c>
      <c r="AH150" s="1">
        <v>74</v>
      </c>
      <c r="AI150" s="1">
        <v>2</v>
      </c>
      <c r="AJ150" s="1">
        <v>1</v>
      </c>
      <c r="AK150" s="1"/>
      <c r="AL150" s="1">
        <v>2</v>
      </c>
      <c r="AM150" s="1">
        <v>1</v>
      </c>
      <c r="AN150" s="1"/>
      <c r="AO150" s="1">
        <v>3</v>
      </c>
      <c r="AP150" s="1"/>
      <c r="AQ150" s="1"/>
      <c r="AR150" s="1"/>
      <c r="AS150" s="1">
        <v>1</v>
      </c>
      <c r="AT150" s="1"/>
      <c r="AU150" s="1"/>
      <c r="AV150" s="1"/>
      <c r="AW150" s="1"/>
      <c r="AX150" s="1"/>
      <c r="AY150" s="1"/>
      <c r="AZ150" s="1"/>
      <c r="BA150" s="1"/>
      <c r="BB150" s="1"/>
      <c r="BC150" s="1"/>
      <c r="BD150" s="1">
        <v>3</v>
      </c>
      <c r="BE150" s="1"/>
      <c r="BF150" s="1">
        <v>2</v>
      </c>
      <c r="BG150" s="1" t="s">
        <v>917</v>
      </c>
      <c r="BH150" s="1">
        <v>5</v>
      </c>
      <c r="BI150" s="1"/>
      <c r="BJ150" s="1"/>
      <c r="BK150" s="1"/>
      <c r="BL150" s="1"/>
      <c r="BM150" s="1"/>
      <c r="BN150" s="1"/>
      <c r="BO150" s="1"/>
      <c r="BP150" s="1"/>
      <c r="BQ150" s="1"/>
      <c r="BR150" s="1"/>
      <c r="BS150" s="1"/>
      <c r="BT150" s="1"/>
      <c r="BU150" s="1" t="s">
        <v>918</v>
      </c>
      <c r="BV150" s="9"/>
      <c r="BW150" s="9"/>
      <c r="BX150" s="9"/>
      <c r="BY150" s="9"/>
    </row>
    <row r="151" spans="1:77" ht="15">
      <c r="A151" s="1">
        <v>150</v>
      </c>
      <c r="B151" s="1" t="s">
        <v>912</v>
      </c>
      <c r="C151" s="1" t="s">
        <v>919</v>
      </c>
      <c r="D151" s="1"/>
      <c r="E151" s="1" t="s">
        <v>914</v>
      </c>
      <c r="F151" s="1" t="s">
        <v>920</v>
      </c>
      <c r="G151" s="1" t="s">
        <v>330</v>
      </c>
      <c r="H151" s="4" t="str">
        <f>IF(COUNTIF(口上デイリーリスト!$B$2:$B1000, C151) &gt; 0, "あり", IF(COUNTIF(口上デイリーリスト!$G$2:$G1000, "*"&amp;C151&amp;"*") &gt; 0, "なし(登場)", "なし"))</f>
        <v>あり</v>
      </c>
      <c r="I151" s="5" t="str">
        <f>IF(COUNTIF(固有スキル表!$C$2:$C1000, C151) &gt; 0, "あり", "なし")</f>
        <v>あり</v>
      </c>
      <c r="J151" s="1">
        <v>2300</v>
      </c>
      <c r="K151" s="1">
        <v>2500</v>
      </c>
      <c r="L151" s="1">
        <v>2700</v>
      </c>
      <c r="M151" s="1" t="s">
        <v>189</v>
      </c>
      <c r="N151" s="102" t="s">
        <v>921</v>
      </c>
      <c r="O151" s="1" t="s">
        <v>146</v>
      </c>
      <c r="P151" s="1" t="s">
        <v>284</v>
      </c>
      <c r="Q151" s="1" t="s">
        <v>139</v>
      </c>
      <c r="R151" s="1" t="s">
        <v>113</v>
      </c>
      <c r="S151" s="1" t="s">
        <v>84</v>
      </c>
      <c r="T151" s="1" t="s">
        <v>446</v>
      </c>
      <c r="U151" s="1" t="s">
        <v>424</v>
      </c>
      <c r="V151" s="1" t="s">
        <v>165</v>
      </c>
      <c r="W151" s="1" t="s">
        <v>2489</v>
      </c>
      <c r="X151" s="1" t="s">
        <v>120</v>
      </c>
      <c r="Y151" s="1">
        <v>57</v>
      </c>
      <c r="Z151" s="1">
        <v>55</v>
      </c>
      <c r="AA151" s="1">
        <v>77</v>
      </c>
      <c r="AB151" s="1">
        <v>77</v>
      </c>
      <c r="AC151" s="94">
        <f t="shared" si="2"/>
        <v>266</v>
      </c>
      <c r="AD151" s="1">
        <v>24</v>
      </c>
      <c r="AE151" s="1">
        <v>20</v>
      </c>
      <c r="AF151" s="1"/>
      <c r="AG151" s="96">
        <f t="shared" si="1"/>
        <v>310</v>
      </c>
      <c r="AH151" s="1">
        <v>72</v>
      </c>
      <c r="AI151" s="1">
        <v>3</v>
      </c>
      <c r="AJ151" s="1"/>
      <c r="AK151" s="1">
        <v>2</v>
      </c>
      <c r="AL151" s="1"/>
      <c r="AM151" s="1">
        <v>1</v>
      </c>
      <c r="AN151" s="1">
        <v>1</v>
      </c>
      <c r="AO151" s="1">
        <v>1</v>
      </c>
      <c r="AP151" s="1">
        <v>1</v>
      </c>
      <c r="AQ151" s="1">
        <v>2</v>
      </c>
      <c r="AR151" s="1">
        <v>1</v>
      </c>
      <c r="AS151" s="1">
        <v>1</v>
      </c>
      <c r="AT151" s="1"/>
      <c r="AU151" s="1"/>
      <c r="AV151" s="1">
        <v>1</v>
      </c>
      <c r="AW151" s="1"/>
      <c r="AX151" s="1"/>
      <c r="AY151" s="1"/>
      <c r="AZ151" s="1"/>
      <c r="BA151" s="1"/>
      <c r="BB151" s="1"/>
      <c r="BC151" s="1">
        <v>2</v>
      </c>
      <c r="BD151" s="1"/>
      <c r="BE151" s="1"/>
      <c r="BF151" s="1">
        <v>3</v>
      </c>
      <c r="BG151" s="1" t="s">
        <v>922</v>
      </c>
      <c r="BH151" s="1">
        <v>10</v>
      </c>
      <c r="BI151" s="1"/>
      <c r="BJ151" s="1"/>
      <c r="BK151" s="1"/>
      <c r="BL151" s="1"/>
      <c r="BM151" s="1"/>
      <c r="BN151" s="1"/>
      <c r="BO151" s="1"/>
      <c r="BP151" s="1"/>
      <c r="BQ151" s="1"/>
      <c r="BR151" s="1"/>
      <c r="BS151" s="1"/>
      <c r="BT151" s="1"/>
      <c r="BU151" s="1" t="s">
        <v>923</v>
      </c>
      <c r="BV151" s="1"/>
      <c r="BW151" s="1"/>
      <c r="BX151" s="1"/>
      <c r="BY151" s="1"/>
    </row>
    <row r="152" spans="1:77" ht="15">
      <c r="A152" s="1">
        <v>151</v>
      </c>
      <c r="B152" s="1" t="s">
        <v>924</v>
      </c>
      <c r="C152" s="103" t="s">
        <v>925</v>
      </c>
      <c r="D152" s="1"/>
      <c r="E152" s="1" t="s">
        <v>926</v>
      </c>
      <c r="F152" s="1" t="s">
        <v>927</v>
      </c>
      <c r="G152" s="1"/>
      <c r="H152" s="4" t="str">
        <f>IF(COUNTIF(口上デイリーリスト!$B$2:$B1000, C152) &gt; 0, "あり", IF(COUNTIF(口上デイリーリスト!$G$2:$G1000, "*"&amp;C152&amp;"*") &gt; 0, "なし(登場)", "なし"))</f>
        <v>なし</v>
      </c>
      <c r="I152" s="5" t="str">
        <f>IF(COUNTIF(固有スキル表!$C$2:$C1000, C152) &gt; 0, "あり", "なし")</f>
        <v>あり</v>
      </c>
      <c r="J152" s="1">
        <v>1800</v>
      </c>
      <c r="K152" s="1">
        <v>1300</v>
      </c>
      <c r="L152" s="1">
        <v>2000</v>
      </c>
      <c r="M152" s="1" t="s">
        <v>78</v>
      </c>
      <c r="N152" s="104" t="s">
        <v>928</v>
      </c>
      <c r="O152" s="1" t="s">
        <v>119</v>
      </c>
      <c r="P152" s="1" t="s">
        <v>95</v>
      </c>
      <c r="Q152" s="1" t="s">
        <v>113</v>
      </c>
      <c r="R152" s="1" t="s">
        <v>113</v>
      </c>
      <c r="S152" s="1" t="s">
        <v>105</v>
      </c>
      <c r="T152" s="1" t="s">
        <v>204</v>
      </c>
      <c r="U152" s="1" t="s">
        <v>96</v>
      </c>
      <c r="V152" s="1" t="s">
        <v>97</v>
      </c>
      <c r="W152" s="1" t="s">
        <v>2489</v>
      </c>
      <c r="X152" s="1" t="s">
        <v>120</v>
      </c>
      <c r="Y152" s="1">
        <v>5</v>
      </c>
      <c r="Z152" s="1">
        <v>8</v>
      </c>
      <c r="AA152" s="1">
        <v>26</v>
      </c>
      <c r="AB152" s="1">
        <v>28</v>
      </c>
      <c r="AC152" s="1">
        <f t="shared" ref="AC152:AC171" si="3">SUM(Y152:AB152)</f>
        <v>67</v>
      </c>
      <c r="AD152" s="1">
        <v>42</v>
      </c>
      <c r="AE152" s="1">
        <v>16</v>
      </c>
      <c r="AF152" s="1"/>
      <c r="AG152" s="7">
        <f t="shared" si="1"/>
        <v>125</v>
      </c>
      <c r="AH152" s="1">
        <v>1</v>
      </c>
      <c r="AI152" s="1">
        <v>1</v>
      </c>
      <c r="AJ152" s="1">
        <v>1</v>
      </c>
      <c r="AK152" s="1"/>
      <c r="AL152" s="1"/>
      <c r="AM152" s="1"/>
      <c r="AN152" s="1"/>
      <c r="AO152" s="1"/>
      <c r="AP152" s="1"/>
      <c r="AQ152" s="1"/>
      <c r="AR152" s="1"/>
      <c r="AS152" s="1"/>
      <c r="AT152" s="1"/>
      <c r="AU152" s="1"/>
      <c r="AV152" s="1"/>
      <c r="AW152" s="1"/>
      <c r="AX152" s="1"/>
      <c r="AY152" s="1"/>
      <c r="AZ152" s="1"/>
      <c r="BA152" s="1"/>
      <c r="BB152" s="1"/>
      <c r="BC152" s="1"/>
      <c r="BD152" s="1"/>
      <c r="BE152" s="1"/>
      <c r="BF152" s="1">
        <v>1</v>
      </c>
      <c r="BG152" s="1" t="s">
        <v>929</v>
      </c>
      <c r="BH152" s="1"/>
      <c r="BI152" s="1"/>
      <c r="BJ152" s="1"/>
      <c r="BK152" s="1"/>
      <c r="BL152" s="1"/>
      <c r="BM152" s="1"/>
      <c r="BN152" s="1"/>
      <c r="BO152" s="1"/>
      <c r="BP152" s="1"/>
      <c r="BQ152" s="1"/>
      <c r="BR152" s="1"/>
      <c r="BS152" s="1"/>
      <c r="BT152" s="1"/>
      <c r="BU152" s="1"/>
      <c r="BV152" s="1"/>
      <c r="BW152" s="1"/>
      <c r="BX152" s="1"/>
      <c r="BY152" s="1"/>
    </row>
    <row r="153" spans="1:77" ht="15">
      <c r="A153" s="1">
        <v>152</v>
      </c>
      <c r="B153" s="1" t="s">
        <v>930</v>
      </c>
      <c r="C153" s="1" t="s">
        <v>931</v>
      </c>
      <c r="D153" s="1"/>
      <c r="E153" s="1" t="s">
        <v>932</v>
      </c>
      <c r="F153" s="1" t="s">
        <v>933</v>
      </c>
      <c r="G153" s="1"/>
      <c r="H153" s="4" t="str">
        <f>IF(COUNTIF(口上デイリーリスト!$B$2:$B1000, C153) &gt; 0, "あり", IF(COUNTIF(口上デイリーリスト!$G$2:$G1000, "*"&amp;C153&amp;"*") &gt; 0, "なし(登場)", "なし"))</f>
        <v>なし</v>
      </c>
      <c r="I153" s="5" t="str">
        <f>IF(COUNTIF(固有スキル表!$C$2:$C1000, C153) &gt; 0, "あり", "なし")</f>
        <v>あり</v>
      </c>
      <c r="J153" s="1">
        <v>2600</v>
      </c>
      <c r="K153" s="1">
        <v>1400</v>
      </c>
      <c r="L153" s="1">
        <v>2200</v>
      </c>
      <c r="M153" s="1" t="s">
        <v>169</v>
      </c>
      <c r="N153" s="105" t="s">
        <v>934</v>
      </c>
      <c r="O153" s="1" t="s">
        <v>103</v>
      </c>
      <c r="P153" s="1" t="s">
        <v>284</v>
      </c>
      <c r="Q153" s="1" t="s">
        <v>84</v>
      </c>
      <c r="R153" s="1" t="s">
        <v>82</v>
      </c>
      <c r="S153" s="1" t="s">
        <v>129</v>
      </c>
      <c r="T153" s="1" t="s">
        <v>149</v>
      </c>
      <c r="U153" s="1" t="s">
        <v>131</v>
      </c>
      <c r="V153" s="1" t="s">
        <v>150</v>
      </c>
      <c r="W153" s="1" t="s">
        <v>2489</v>
      </c>
      <c r="X153" s="1" t="s">
        <v>120</v>
      </c>
      <c r="Y153" s="1">
        <v>57</v>
      </c>
      <c r="Z153" s="1">
        <v>63</v>
      </c>
      <c r="AA153" s="1">
        <v>56</v>
      </c>
      <c r="AB153" s="1">
        <v>44</v>
      </c>
      <c r="AC153" s="1">
        <f t="shared" si="3"/>
        <v>220</v>
      </c>
      <c r="AD153" s="1">
        <v>36</v>
      </c>
      <c r="AE153" s="1">
        <v>34</v>
      </c>
      <c r="AF153" s="1"/>
      <c r="AG153" s="7">
        <f t="shared" si="1"/>
        <v>290</v>
      </c>
      <c r="AH153" s="1">
        <v>33</v>
      </c>
      <c r="AI153" s="1">
        <v>3</v>
      </c>
      <c r="AJ153" s="1"/>
      <c r="AK153" s="1">
        <v>3</v>
      </c>
      <c r="AL153" s="1"/>
      <c r="AM153" s="1">
        <v>1</v>
      </c>
      <c r="AN153" s="1"/>
      <c r="AO153" s="1"/>
      <c r="AP153" s="1"/>
      <c r="AQ153" s="1"/>
      <c r="AR153" s="1">
        <v>1</v>
      </c>
      <c r="AS153" s="1"/>
      <c r="AT153" s="1"/>
      <c r="AU153" s="1"/>
      <c r="AV153" s="1"/>
      <c r="AW153" s="1"/>
      <c r="AX153" s="1"/>
      <c r="AY153" s="1"/>
      <c r="AZ153" s="1"/>
      <c r="BA153" s="1"/>
      <c r="BB153" s="1"/>
      <c r="BC153" s="1">
        <v>1</v>
      </c>
      <c r="BD153" s="1"/>
      <c r="BE153" s="1"/>
      <c r="BF153" s="1">
        <v>2</v>
      </c>
      <c r="BG153" s="1" t="s">
        <v>935</v>
      </c>
      <c r="BH153" s="1">
        <v>10</v>
      </c>
      <c r="BI153" s="1"/>
      <c r="BJ153" s="1"/>
      <c r="BK153" s="1"/>
      <c r="BL153" s="1"/>
      <c r="BM153" s="1">
        <v>5</v>
      </c>
      <c r="BN153" s="1">
        <v>5</v>
      </c>
      <c r="BO153" s="1"/>
      <c r="BP153" s="1">
        <v>5</v>
      </c>
      <c r="BQ153" s="1">
        <v>1</v>
      </c>
      <c r="BR153" s="1">
        <v>1</v>
      </c>
      <c r="BS153" s="1"/>
      <c r="BT153" s="1"/>
      <c r="BU153" s="1"/>
      <c r="BV153" s="1"/>
      <c r="BW153" s="1"/>
      <c r="BX153" s="1"/>
      <c r="BY153" s="1"/>
    </row>
    <row r="154" spans="1:77" ht="15">
      <c r="A154" s="1">
        <v>153</v>
      </c>
      <c r="B154" s="1" t="s">
        <v>936</v>
      </c>
      <c r="C154" s="1" t="s">
        <v>937</v>
      </c>
      <c r="D154" s="1"/>
      <c r="E154" s="1" t="s">
        <v>938</v>
      </c>
      <c r="F154" s="1" t="s">
        <v>939</v>
      </c>
      <c r="G154" s="1"/>
      <c r="H154" s="4" t="str">
        <f>IF(COUNTIF(口上デイリーリスト!$B$2:$B1000, C154) &gt; 0, "あり", IF(COUNTIF(口上デイリーリスト!$G$2:$G1000, "*"&amp;C154&amp;"*") &gt; 0, "なし(登場)", "なし"))</f>
        <v>なし</v>
      </c>
      <c r="I154" s="5" t="str">
        <f>IF(COUNTIF(固有スキル表!$C$2:$C1000, C154) &gt; 0, "あり", "なし")</f>
        <v>あり</v>
      </c>
      <c r="J154" s="1">
        <v>2300</v>
      </c>
      <c r="K154" s="1">
        <v>1200</v>
      </c>
      <c r="L154" s="1">
        <v>2400</v>
      </c>
      <c r="M154" s="1" t="s">
        <v>111</v>
      </c>
      <c r="N154" s="106" t="s">
        <v>2488</v>
      </c>
      <c r="O154" s="1" t="s">
        <v>103</v>
      </c>
      <c r="P154" s="1" t="s">
        <v>81</v>
      </c>
      <c r="Q154" s="1" t="s">
        <v>83</v>
      </c>
      <c r="R154" s="1" t="s">
        <v>83</v>
      </c>
      <c r="S154" s="1" t="s">
        <v>84</v>
      </c>
      <c r="T154" s="1" t="s">
        <v>85</v>
      </c>
      <c r="U154" s="1" t="s">
        <v>96</v>
      </c>
      <c r="V154" s="1" t="s">
        <v>87</v>
      </c>
      <c r="W154" s="1" t="s">
        <v>2489</v>
      </c>
      <c r="X154" s="1" t="s">
        <v>120</v>
      </c>
      <c r="Y154" s="1">
        <v>45</v>
      </c>
      <c r="Z154" s="1">
        <v>76</v>
      </c>
      <c r="AA154" s="1">
        <v>57</v>
      </c>
      <c r="AB154" s="1">
        <v>63</v>
      </c>
      <c r="AC154" s="1">
        <f t="shared" si="3"/>
        <v>241</v>
      </c>
      <c r="AD154" s="1">
        <v>65</v>
      </c>
      <c r="AE154" s="1">
        <v>24</v>
      </c>
      <c r="AF154" s="1"/>
      <c r="AG154" s="7">
        <f t="shared" si="1"/>
        <v>330</v>
      </c>
      <c r="AH154" s="1">
        <v>27</v>
      </c>
      <c r="AI154" s="1">
        <v>3</v>
      </c>
      <c r="AJ154" s="1">
        <v>2</v>
      </c>
      <c r="AK154" s="1"/>
      <c r="AL154" s="1"/>
      <c r="AM154" s="1"/>
      <c r="AN154" s="1"/>
      <c r="AO154" s="1"/>
      <c r="AP154" s="1"/>
      <c r="AQ154" s="1"/>
      <c r="AR154" s="1"/>
      <c r="AS154" s="1"/>
      <c r="AT154" s="1"/>
      <c r="AU154" s="1"/>
      <c r="AV154" s="1"/>
      <c r="AW154" s="1"/>
      <c r="AX154" s="1"/>
      <c r="AY154" s="1"/>
      <c r="AZ154" s="1"/>
      <c r="BA154" s="1"/>
      <c r="BB154" s="1"/>
      <c r="BC154" s="1"/>
      <c r="BD154" s="1"/>
      <c r="BE154" s="1"/>
      <c r="BF154" s="1">
        <v>2</v>
      </c>
      <c r="BG154" s="1" t="s">
        <v>940</v>
      </c>
      <c r="BH154" s="1">
        <v>3</v>
      </c>
      <c r="BI154" s="1"/>
      <c r="BJ154" s="1"/>
      <c r="BK154" s="1"/>
      <c r="BL154" s="1"/>
      <c r="BM154" s="1"/>
      <c r="BN154" s="1">
        <v>1</v>
      </c>
      <c r="BO154" s="1"/>
      <c r="BP154" s="1"/>
      <c r="BQ154" s="1"/>
      <c r="BR154" s="1"/>
      <c r="BS154" s="1"/>
      <c r="BT154" s="1"/>
      <c r="BU154" s="1" t="s">
        <v>941</v>
      </c>
      <c r="BV154" s="1"/>
      <c r="BW154" s="1"/>
      <c r="BX154" s="1"/>
      <c r="BY154" s="1"/>
    </row>
    <row r="155" spans="1:77" ht="15">
      <c r="A155" s="1">
        <v>154</v>
      </c>
      <c r="B155" s="1" t="s">
        <v>942</v>
      </c>
      <c r="C155" s="1" t="s">
        <v>943</v>
      </c>
      <c r="D155" s="1"/>
      <c r="E155" s="1" t="s">
        <v>944</v>
      </c>
      <c r="F155" s="1" t="s">
        <v>945</v>
      </c>
      <c r="G155" s="1"/>
      <c r="H155" s="4" t="str">
        <f>IF(COUNTIF(口上デイリーリスト!$B$2:$B1000, C155) &gt; 0, "あり", IF(COUNTIF(口上デイリーリスト!$G$2:$G1000, "*"&amp;C155&amp;"*") &gt; 0, "なし(登場)", "なし"))</f>
        <v>なし</v>
      </c>
      <c r="I155" s="5" t="str">
        <f>IF(COUNTIF(固有スキル表!$C$2:$C1000, C155) &gt; 0, "あり", "なし")</f>
        <v>あり</v>
      </c>
      <c r="J155" s="1">
        <v>2400</v>
      </c>
      <c r="K155" s="1">
        <v>1600</v>
      </c>
      <c r="L155" s="1">
        <v>2600</v>
      </c>
      <c r="M155" s="1" t="s">
        <v>185</v>
      </c>
      <c r="N155" s="106" t="s">
        <v>2488</v>
      </c>
      <c r="O155" s="1" t="s">
        <v>103</v>
      </c>
      <c r="P155" s="1" t="s">
        <v>164</v>
      </c>
      <c r="Q155" s="1" t="s">
        <v>82</v>
      </c>
      <c r="R155" s="1" t="s">
        <v>83</v>
      </c>
      <c r="S155" s="1" t="s">
        <v>84</v>
      </c>
      <c r="T155" s="1" t="s">
        <v>85</v>
      </c>
      <c r="U155" s="1" t="s">
        <v>2529</v>
      </c>
      <c r="V155" s="1" t="s">
        <v>87</v>
      </c>
      <c r="W155" s="1" t="s">
        <v>2489</v>
      </c>
      <c r="X155" s="1" t="s">
        <v>120</v>
      </c>
      <c r="Y155" s="1">
        <v>61</v>
      </c>
      <c r="Z155" s="1">
        <v>58</v>
      </c>
      <c r="AA155" s="1">
        <v>73</v>
      </c>
      <c r="AB155" s="1">
        <v>84</v>
      </c>
      <c r="AC155" s="1">
        <f t="shared" si="3"/>
        <v>276</v>
      </c>
      <c r="AD155" s="1">
        <v>18</v>
      </c>
      <c r="AE155" s="1">
        <v>21</v>
      </c>
      <c r="AF155" s="1"/>
      <c r="AG155" s="7">
        <f t="shared" si="1"/>
        <v>315</v>
      </c>
      <c r="AH155" s="1">
        <v>82</v>
      </c>
      <c r="AI155" s="1">
        <v>4</v>
      </c>
      <c r="AJ155" s="1">
        <v>1</v>
      </c>
      <c r="AK155" s="1"/>
      <c r="AL155" s="1"/>
      <c r="AM155" s="1"/>
      <c r="AN155" s="1">
        <v>1</v>
      </c>
      <c r="AO155" s="1">
        <v>3</v>
      </c>
      <c r="AP155" s="1">
        <v>2</v>
      </c>
      <c r="AQ155" s="1"/>
      <c r="AR155" s="1"/>
      <c r="AS155" s="1"/>
      <c r="AT155" s="1"/>
      <c r="AU155" s="1"/>
      <c r="AV155" s="1"/>
      <c r="AW155" s="1"/>
      <c r="AX155" s="1"/>
      <c r="AY155" s="1"/>
      <c r="AZ155" s="1"/>
      <c r="BA155" s="1"/>
      <c r="BB155" s="1"/>
      <c r="BC155" s="1"/>
      <c r="BD155" s="1">
        <v>3</v>
      </c>
      <c r="BE155" s="1"/>
      <c r="BF155" s="1">
        <v>4</v>
      </c>
      <c r="BG155" s="1" t="s">
        <v>947</v>
      </c>
      <c r="BH155" s="1">
        <v>20</v>
      </c>
      <c r="BI155" s="1"/>
      <c r="BJ155" s="1"/>
      <c r="BK155" s="1"/>
      <c r="BL155" s="1"/>
      <c r="BM155" s="1">
        <v>4</v>
      </c>
      <c r="BN155" s="1"/>
      <c r="BO155" s="1"/>
      <c r="BP155" s="1">
        <v>3</v>
      </c>
      <c r="BQ155" s="1">
        <v>1</v>
      </c>
      <c r="BR155" s="1"/>
      <c r="BS155" s="1"/>
      <c r="BT155" s="1"/>
      <c r="BU155" s="1" t="s">
        <v>2545</v>
      </c>
      <c r="BV155" s="1"/>
      <c r="BW155" s="1"/>
      <c r="BX155" s="1"/>
      <c r="BY155" s="1"/>
    </row>
    <row r="156" spans="1:77" ht="15">
      <c r="A156" s="1">
        <v>155</v>
      </c>
      <c r="B156" s="1" t="s">
        <v>948</v>
      </c>
      <c r="C156" s="1" t="s">
        <v>949</v>
      </c>
      <c r="D156" s="1"/>
      <c r="E156" s="1" t="s">
        <v>950</v>
      </c>
      <c r="F156" s="1" t="s">
        <v>951</v>
      </c>
      <c r="G156" s="1"/>
      <c r="H156" s="4" t="str">
        <f>IF(COUNTIF(口上デイリーリスト!$B$2:$B1000, C156) &gt; 0, "あり", IF(COUNTIF(口上デイリーリスト!$G$2:$G1000, "*"&amp;C156&amp;"*") &gt; 0, "なし(登場)", "なし"))</f>
        <v>なし</v>
      </c>
      <c r="I156" s="5" t="str">
        <f>IF(COUNTIF(固有スキル表!$C$2:$C1000, C156) &gt; 0, "あり", "なし")</f>
        <v>あり</v>
      </c>
      <c r="J156" s="1">
        <v>2800</v>
      </c>
      <c r="K156" s="1">
        <v>1900</v>
      </c>
      <c r="L156" s="1">
        <v>3200</v>
      </c>
      <c r="M156" s="1" t="s">
        <v>162</v>
      </c>
      <c r="N156" s="107" t="s">
        <v>952</v>
      </c>
      <c r="O156" s="1" t="s">
        <v>119</v>
      </c>
      <c r="P156" s="1" t="s">
        <v>164</v>
      </c>
      <c r="Q156" s="1" t="s">
        <v>113</v>
      </c>
      <c r="R156" s="1" t="s">
        <v>113</v>
      </c>
      <c r="S156" s="1" t="s">
        <v>84</v>
      </c>
      <c r="T156" s="1" t="s">
        <v>84</v>
      </c>
      <c r="U156" s="1" t="s">
        <v>86</v>
      </c>
      <c r="V156" s="1" t="s">
        <v>87</v>
      </c>
      <c r="W156" s="1" t="s">
        <v>2489</v>
      </c>
      <c r="X156" s="1" t="s">
        <v>120</v>
      </c>
      <c r="Y156" s="1">
        <v>80</v>
      </c>
      <c r="Z156" s="1">
        <v>75</v>
      </c>
      <c r="AA156" s="1">
        <v>46</v>
      </c>
      <c r="AB156" s="1">
        <v>44</v>
      </c>
      <c r="AC156" s="1">
        <f t="shared" si="3"/>
        <v>245</v>
      </c>
      <c r="AD156" s="1">
        <v>5</v>
      </c>
      <c r="AE156" s="1">
        <v>1</v>
      </c>
      <c r="AF156" s="1"/>
      <c r="AG156" s="7">
        <f t="shared" si="1"/>
        <v>251</v>
      </c>
      <c r="AH156" s="1">
        <v>1</v>
      </c>
      <c r="AI156" s="1">
        <v>2</v>
      </c>
      <c r="AJ156" s="1"/>
      <c r="AK156" s="1"/>
      <c r="AL156" s="1"/>
      <c r="AM156" s="1"/>
      <c r="AN156" s="1"/>
      <c r="AO156" s="1"/>
      <c r="AP156" s="1"/>
      <c r="AQ156" s="1">
        <v>2</v>
      </c>
      <c r="AR156" s="1"/>
      <c r="AS156" s="1">
        <v>1</v>
      </c>
      <c r="AT156" s="1"/>
      <c r="AU156" s="1"/>
      <c r="AV156" s="1"/>
      <c r="AW156" s="1"/>
      <c r="AX156" s="1"/>
      <c r="AY156" s="1"/>
      <c r="AZ156" s="1"/>
      <c r="BA156" s="1"/>
      <c r="BB156" s="1"/>
      <c r="BC156" s="1"/>
      <c r="BD156" s="1"/>
      <c r="BE156" s="1"/>
      <c r="BF156" s="1">
        <v>8</v>
      </c>
      <c r="BG156" s="1" t="s">
        <v>953</v>
      </c>
      <c r="BH156" s="1"/>
      <c r="BI156" s="1"/>
      <c r="BJ156" s="1"/>
      <c r="BK156" s="1"/>
      <c r="BL156" s="1"/>
      <c r="BM156" s="1"/>
      <c r="BN156" s="1"/>
      <c r="BO156" s="1"/>
      <c r="BP156" s="1"/>
      <c r="BQ156" s="1"/>
      <c r="BR156" s="1"/>
      <c r="BS156" s="1"/>
      <c r="BT156" s="1"/>
      <c r="BU156" s="1" t="s">
        <v>954</v>
      </c>
      <c r="BV156" s="1"/>
      <c r="BW156" s="1"/>
      <c r="BX156" s="1"/>
      <c r="BY156" s="1"/>
    </row>
    <row r="157" spans="1:77" ht="15">
      <c r="A157" s="1">
        <v>156</v>
      </c>
      <c r="B157" s="1" t="s">
        <v>955</v>
      </c>
      <c r="C157" s="1" t="s">
        <v>956</v>
      </c>
      <c r="D157" s="1"/>
      <c r="E157" s="1" t="s">
        <v>957</v>
      </c>
      <c r="F157" s="1" t="s">
        <v>958</v>
      </c>
      <c r="G157" s="1"/>
      <c r="H157" s="4" t="str">
        <f>IF(COUNTIF(口上デイリーリスト!$B$2:$B1000, C157) &gt; 0, "あり", IF(COUNTIF(口上デイリーリスト!$G$2:$G1000, "*"&amp;C157&amp;"*") &gt; 0, "なし(登場)", "なし"))</f>
        <v>なし</v>
      </c>
      <c r="I157" s="5" t="str">
        <f>IF(COUNTIF(固有スキル表!$C$2:$C1000, C157) &gt; 0, "あり", "なし")</f>
        <v>あり</v>
      </c>
      <c r="J157" s="1">
        <v>2400</v>
      </c>
      <c r="K157" s="1">
        <v>1600</v>
      </c>
      <c r="L157" s="1">
        <v>2800</v>
      </c>
      <c r="M157" s="1" t="s">
        <v>196</v>
      </c>
      <c r="N157" s="108" t="s">
        <v>959</v>
      </c>
      <c r="O157" s="94" t="s">
        <v>80</v>
      </c>
      <c r="P157" s="1" t="s">
        <v>81</v>
      </c>
      <c r="Q157" s="1" t="s">
        <v>82</v>
      </c>
      <c r="R157" s="1" t="s">
        <v>82</v>
      </c>
      <c r="S157" s="1" t="s">
        <v>84</v>
      </c>
      <c r="T157" s="1" t="s">
        <v>130</v>
      </c>
      <c r="U157" s="1" t="s">
        <v>140</v>
      </c>
      <c r="V157" s="1" t="s">
        <v>132</v>
      </c>
      <c r="W157" s="1" t="s">
        <v>2489</v>
      </c>
      <c r="X157" s="1" t="s">
        <v>120</v>
      </c>
      <c r="Y157" s="1">
        <v>57</v>
      </c>
      <c r="Z157" s="1">
        <v>67</v>
      </c>
      <c r="AA157" s="1">
        <v>71</v>
      </c>
      <c r="AB157" s="1">
        <v>72</v>
      </c>
      <c r="AC157" s="1">
        <f t="shared" si="3"/>
        <v>267</v>
      </c>
      <c r="AD157" s="1">
        <v>32</v>
      </c>
      <c r="AE157" s="1">
        <v>22</v>
      </c>
      <c r="AF157" s="1">
        <v>40</v>
      </c>
      <c r="AG157" s="7">
        <f t="shared" si="1"/>
        <v>361</v>
      </c>
      <c r="AH157" s="1">
        <v>61</v>
      </c>
      <c r="AI157" s="1">
        <v>4</v>
      </c>
      <c r="AJ157" s="1"/>
      <c r="AK157" s="1">
        <v>2</v>
      </c>
      <c r="AL157" s="1">
        <v>1</v>
      </c>
      <c r="AM157" s="1"/>
      <c r="AN157" s="1"/>
      <c r="AO157" s="1"/>
      <c r="AP157" s="1">
        <v>1</v>
      </c>
      <c r="AQ157" s="1"/>
      <c r="AR157" s="1"/>
      <c r="AS157" s="1">
        <v>1</v>
      </c>
      <c r="AT157" s="1"/>
      <c r="AU157" s="1"/>
      <c r="AV157" s="1">
        <v>1</v>
      </c>
      <c r="AW157" s="1"/>
      <c r="AX157" s="1"/>
      <c r="AY157" s="1"/>
      <c r="AZ157" s="1"/>
      <c r="BA157" s="1"/>
      <c r="BB157" s="1"/>
      <c r="BC157" s="1"/>
      <c r="BD157" s="1"/>
      <c r="BE157" s="1"/>
      <c r="BF157" s="1">
        <v>3</v>
      </c>
      <c r="BG157" s="1" t="s">
        <v>960</v>
      </c>
      <c r="BH157" s="1">
        <v>15</v>
      </c>
      <c r="BI157" s="1"/>
      <c r="BJ157" s="1"/>
      <c r="BK157" s="1"/>
      <c r="BL157" s="1"/>
      <c r="BM157" s="1"/>
      <c r="BN157" s="1"/>
      <c r="BO157" s="1"/>
      <c r="BP157" s="1"/>
      <c r="BQ157" s="1"/>
      <c r="BR157" s="1"/>
      <c r="BS157" s="1"/>
      <c r="BT157" s="1"/>
      <c r="BU157" s="1" t="s">
        <v>2546</v>
      </c>
      <c r="BV157" s="1"/>
      <c r="BW157" s="1"/>
      <c r="BX157" s="1"/>
      <c r="BY157" s="1"/>
    </row>
    <row r="158" spans="1:77" ht="15">
      <c r="A158" s="1">
        <v>157</v>
      </c>
      <c r="B158" s="1" t="s">
        <v>961</v>
      </c>
      <c r="C158" s="103" t="s">
        <v>962</v>
      </c>
      <c r="D158" s="1"/>
      <c r="E158" s="1" t="s">
        <v>963</v>
      </c>
      <c r="F158" s="1" t="s">
        <v>964</v>
      </c>
      <c r="G158" s="1"/>
      <c r="H158" s="4" t="str">
        <f>IF(COUNTIF(口上デイリーリスト!$B$2:$B1000, C158) &gt; 0, "あり", IF(COUNTIF(口上デイリーリスト!$G$2:$G1000, "*"&amp;C158&amp;"*") &gt; 0, "なし(登場)", "なし"))</f>
        <v>なし</v>
      </c>
      <c r="I158" s="5" t="str">
        <f>IF(COUNTIF(固有スキル表!$C$2:$C1000, C158) &gt; 0, "あり", "なし")</f>
        <v>あり</v>
      </c>
      <c r="J158" s="1">
        <v>3000</v>
      </c>
      <c r="K158" s="1">
        <v>1700</v>
      </c>
      <c r="L158" s="1">
        <v>3000</v>
      </c>
      <c r="M158" s="1" t="s">
        <v>169</v>
      </c>
      <c r="N158" s="109" t="s">
        <v>965</v>
      </c>
      <c r="O158" s="94" t="s">
        <v>103</v>
      </c>
      <c r="P158" s="1" t="s">
        <v>128</v>
      </c>
      <c r="Q158" s="1" t="s">
        <v>113</v>
      </c>
      <c r="R158" s="1" t="s">
        <v>113</v>
      </c>
      <c r="S158" s="1" t="s">
        <v>114</v>
      </c>
      <c r="T158" s="1" t="s">
        <v>84</v>
      </c>
      <c r="U158" s="1" t="s">
        <v>86</v>
      </c>
      <c r="V158" s="1" t="s">
        <v>87</v>
      </c>
      <c r="W158" s="1" t="s">
        <v>2489</v>
      </c>
      <c r="X158" s="1" t="s">
        <v>120</v>
      </c>
      <c r="Y158" s="1">
        <v>89</v>
      </c>
      <c r="Z158" s="1">
        <v>80</v>
      </c>
      <c r="AA158" s="1">
        <v>14</v>
      </c>
      <c r="AB158" s="1">
        <v>13</v>
      </c>
      <c r="AC158" s="1">
        <f t="shared" si="3"/>
        <v>196</v>
      </c>
      <c r="AD158" s="1">
        <v>11</v>
      </c>
      <c r="AE158" s="1">
        <v>5</v>
      </c>
      <c r="AF158" s="1"/>
      <c r="AG158" s="7">
        <f t="shared" si="1"/>
        <v>212</v>
      </c>
      <c r="AH158" s="1">
        <v>80</v>
      </c>
      <c r="AI158" s="1">
        <v>3</v>
      </c>
      <c r="AJ158" s="1"/>
      <c r="AK158" s="1">
        <v>1</v>
      </c>
      <c r="AL158" s="1"/>
      <c r="AM158" s="1"/>
      <c r="AN158" s="1"/>
      <c r="AO158" s="1">
        <v>2</v>
      </c>
      <c r="AP158" s="1"/>
      <c r="AQ158" s="1"/>
      <c r="AR158" s="1"/>
      <c r="AS158" s="1"/>
      <c r="AT158" s="1"/>
      <c r="AU158" s="1"/>
      <c r="AV158" s="1"/>
      <c r="AW158" s="1"/>
      <c r="AX158" s="1"/>
      <c r="AY158" s="1"/>
      <c r="AZ158" s="1"/>
      <c r="BA158" s="1"/>
      <c r="BB158" s="1"/>
      <c r="BC158" s="1"/>
      <c r="BD158" s="1">
        <v>3</v>
      </c>
      <c r="BE158" s="1"/>
      <c r="BF158" s="1">
        <v>4</v>
      </c>
      <c r="BG158" s="1" t="s">
        <v>966</v>
      </c>
      <c r="BH158" s="1">
        <v>15</v>
      </c>
      <c r="BI158" s="1"/>
      <c r="BJ158" s="1"/>
      <c r="BK158" s="1"/>
      <c r="BL158" s="1"/>
      <c r="BM158" s="1">
        <v>5</v>
      </c>
      <c r="BN158" s="1"/>
      <c r="BO158" s="1"/>
      <c r="BP158" s="1"/>
      <c r="BQ158" s="1"/>
      <c r="BR158" s="1"/>
      <c r="BS158" s="1"/>
      <c r="BT158" s="1"/>
      <c r="BU158" s="1" t="s">
        <v>967</v>
      </c>
      <c r="BV158" s="1"/>
      <c r="BW158" s="1"/>
      <c r="BX158" s="1"/>
      <c r="BY158" s="1"/>
    </row>
    <row r="159" spans="1:77" ht="15">
      <c r="A159" s="1">
        <v>158</v>
      </c>
      <c r="B159" s="1" t="s">
        <v>968</v>
      </c>
      <c r="C159" s="1" t="s">
        <v>968</v>
      </c>
      <c r="D159" s="1" t="s">
        <v>969</v>
      </c>
      <c r="E159" s="1" t="s">
        <v>970</v>
      </c>
      <c r="F159" s="1"/>
      <c r="G159" s="1"/>
      <c r="H159" s="4" t="str">
        <f>IF(COUNTIF(口上デイリーリスト!$B$2:$B1000, C159) &gt; 0, "あり", IF(COUNTIF(口上デイリーリスト!$G$2:$G1000, "*"&amp;C159&amp;"*") &gt; 0, "なし(登場)", "なし"))</f>
        <v>なし</v>
      </c>
      <c r="I159" s="5" t="str">
        <f>IF(COUNTIF(固有スキル表!$C$2:$C1000, C159) &gt; 0, "あり", "なし")</f>
        <v>あり</v>
      </c>
      <c r="J159" s="1">
        <v>3000</v>
      </c>
      <c r="K159" s="1">
        <v>1300</v>
      </c>
      <c r="L159" s="1">
        <v>2700</v>
      </c>
      <c r="M159" s="1" t="s">
        <v>162</v>
      </c>
      <c r="N159" s="52" t="s">
        <v>576</v>
      </c>
      <c r="O159" s="1" t="s">
        <v>103</v>
      </c>
      <c r="P159" s="1" t="s">
        <v>244</v>
      </c>
      <c r="Q159" s="1" t="s">
        <v>82</v>
      </c>
      <c r="R159" s="1" t="s">
        <v>82</v>
      </c>
      <c r="S159" s="1" t="s">
        <v>84</v>
      </c>
      <c r="T159" s="1" t="s">
        <v>149</v>
      </c>
      <c r="U159" s="1" t="s">
        <v>140</v>
      </c>
      <c r="V159" s="1" t="s">
        <v>132</v>
      </c>
      <c r="W159" s="1" t="s">
        <v>2489</v>
      </c>
      <c r="X159" s="1" t="s">
        <v>120</v>
      </c>
      <c r="Y159" s="1">
        <v>83</v>
      </c>
      <c r="Z159" s="1">
        <v>78</v>
      </c>
      <c r="AA159" s="1">
        <v>70</v>
      </c>
      <c r="AB159" s="1">
        <v>52</v>
      </c>
      <c r="AC159" s="1">
        <f t="shared" si="3"/>
        <v>283</v>
      </c>
      <c r="AD159" s="1">
        <v>31</v>
      </c>
      <c r="AE159" s="1">
        <v>11</v>
      </c>
      <c r="AF159" s="7"/>
      <c r="AG159" s="7">
        <f t="shared" si="1"/>
        <v>325</v>
      </c>
      <c r="AH159" s="7">
        <v>85</v>
      </c>
      <c r="AI159" s="7">
        <v>3</v>
      </c>
      <c r="AJ159" s="7">
        <v>2</v>
      </c>
      <c r="AK159" s="7">
        <v>1</v>
      </c>
      <c r="AL159" s="7">
        <v>1</v>
      </c>
      <c r="AM159" s="7">
        <v>2</v>
      </c>
      <c r="AN159" s="7">
        <v>2</v>
      </c>
      <c r="AO159" s="7">
        <v>4</v>
      </c>
      <c r="AP159" s="7">
        <v>2</v>
      </c>
      <c r="AQ159" s="7">
        <v>1</v>
      </c>
      <c r="AR159" s="7">
        <v>2</v>
      </c>
      <c r="AS159" s="7">
        <v>3</v>
      </c>
      <c r="AT159" s="7"/>
      <c r="AU159" s="7">
        <v>1</v>
      </c>
      <c r="AV159" s="7">
        <v>2</v>
      </c>
      <c r="AW159" s="7"/>
      <c r="AX159" s="7"/>
      <c r="AY159" s="7"/>
      <c r="AZ159" s="7"/>
      <c r="BA159" s="7"/>
      <c r="BB159" s="7"/>
      <c r="BC159" s="7">
        <v>2</v>
      </c>
      <c r="BD159" s="7">
        <v>4</v>
      </c>
      <c r="BE159" s="7"/>
      <c r="BF159" s="7">
        <v>3</v>
      </c>
      <c r="BG159" s="1" t="s">
        <v>971</v>
      </c>
      <c r="BH159" s="1">
        <v>10</v>
      </c>
      <c r="BI159" s="1"/>
      <c r="BJ159" s="1"/>
      <c r="BK159" s="1"/>
      <c r="BL159" s="1"/>
      <c r="BM159" s="1"/>
      <c r="BN159" s="1"/>
      <c r="BO159" s="1">
        <v>2</v>
      </c>
      <c r="BP159" s="1"/>
      <c r="BQ159" s="1"/>
      <c r="BR159" s="1"/>
      <c r="BS159" s="1"/>
      <c r="BT159" s="1"/>
      <c r="BU159" s="1" t="s">
        <v>972</v>
      </c>
      <c r="BV159" s="1"/>
      <c r="BW159" s="1"/>
      <c r="BX159" s="1"/>
      <c r="BY159" s="1"/>
    </row>
    <row r="160" spans="1:77" ht="15">
      <c r="A160" s="1">
        <v>159</v>
      </c>
      <c r="B160" s="1" t="s">
        <v>973</v>
      </c>
      <c r="C160" s="103" t="s">
        <v>974</v>
      </c>
      <c r="D160" s="1"/>
      <c r="E160" s="1" t="s">
        <v>975</v>
      </c>
      <c r="F160" s="1" t="s">
        <v>976</v>
      </c>
      <c r="G160" s="1"/>
      <c r="H160" s="4" t="str">
        <f>IF(COUNTIF(口上デイリーリスト!$B$2:$B1000, C160) &gt; 0, "あり", IF(COUNTIF(口上デイリーリスト!$G$2:$G1000, "*"&amp;C160&amp;"*") &gt; 0, "なし(登場)", "なし"))</f>
        <v>なし</v>
      </c>
      <c r="I160" s="5" t="str">
        <f>IF(COUNTIF(固有スキル表!$C$2:$C1000, C160) &gt; 0, "あり", "なし")</f>
        <v>なし</v>
      </c>
      <c r="J160" s="1">
        <v>2300</v>
      </c>
      <c r="K160" s="1">
        <v>1600</v>
      </c>
      <c r="L160" s="1">
        <v>2500</v>
      </c>
      <c r="M160" s="1" t="s">
        <v>30</v>
      </c>
      <c r="N160" s="110" t="s">
        <v>977</v>
      </c>
      <c r="O160" s="1" t="s">
        <v>103</v>
      </c>
      <c r="P160" s="1" t="s">
        <v>95</v>
      </c>
      <c r="Q160" s="1" t="s">
        <v>82</v>
      </c>
      <c r="R160" s="1" t="s">
        <v>83</v>
      </c>
      <c r="S160" s="1" t="s">
        <v>114</v>
      </c>
      <c r="T160" s="1" t="s">
        <v>130</v>
      </c>
      <c r="U160" s="1" t="s">
        <v>140</v>
      </c>
      <c r="V160" s="1" t="s">
        <v>132</v>
      </c>
      <c r="W160" s="1" t="s">
        <v>2489</v>
      </c>
      <c r="X160" s="1" t="s">
        <v>120</v>
      </c>
      <c r="Y160" s="1">
        <v>35</v>
      </c>
      <c r="Z160" s="1">
        <v>42</v>
      </c>
      <c r="AA160" s="1">
        <v>46</v>
      </c>
      <c r="AB160" s="1">
        <v>42</v>
      </c>
      <c r="AC160" s="1">
        <f t="shared" si="3"/>
        <v>165</v>
      </c>
      <c r="AD160" s="1">
        <v>27</v>
      </c>
      <c r="AE160" s="1">
        <v>69</v>
      </c>
      <c r="AF160" s="1"/>
      <c r="AG160" s="7">
        <f t="shared" si="1"/>
        <v>261</v>
      </c>
      <c r="AH160" s="1">
        <v>22</v>
      </c>
      <c r="AI160" s="1">
        <v>2</v>
      </c>
      <c r="AJ160" s="1">
        <v>1</v>
      </c>
      <c r="AK160" s="1"/>
      <c r="AL160" s="1"/>
      <c r="AM160" s="1">
        <v>2</v>
      </c>
      <c r="AN160" s="1">
        <v>1</v>
      </c>
      <c r="AO160" s="1">
        <v>1</v>
      </c>
      <c r="AP160" s="1"/>
      <c r="AQ160" s="1">
        <v>2</v>
      </c>
      <c r="AR160" s="1"/>
      <c r="AS160" s="1"/>
      <c r="AT160" s="1"/>
      <c r="AU160" s="1"/>
      <c r="AV160" s="1"/>
      <c r="AW160" s="1"/>
      <c r="AX160" s="1"/>
      <c r="AY160" s="1"/>
      <c r="AZ160" s="1"/>
      <c r="BA160" s="1"/>
      <c r="BB160" s="1"/>
      <c r="BC160" s="1"/>
      <c r="BD160" s="1"/>
      <c r="BE160" s="1"/>
      <c r="BF160" s="1">
        <v>7</v>
      </c>
      <c r="BG160" s="1" t="s">
        <v>2530</v>
      </c>
      <c r="BH160" s="1">
        <v>5</v>
      </c>
      <c r="BI160" s="1"/>
      <c r="BJ160" s="1"/>
      <c r="BK160" s="1"/>
      <c r="BL160" s="1"/>
      <c r="BM160" s="1"/>
      <c r="BN160" s="1"/>
      <c r="BO160" s="1"/>
      <c r="BP160" s="1"/>
      <c r="BQ160" s="1"/>
      <c r="BR160" s="1"/>
      <c r="BS160" s="1"/>
      <c r="BT160" s="1"/>
      <c r="BU160" s="1" t="s">
        <v>978</v>
      </c>
      <c r="BV160" s="1"/>
      <c r="BW160" s="1"/>
      <c r="BX160" s="1"/>
      <c r="BY160" s="1"/>
    </row>
    <row r="161" spans="1:77" ht="15">
      <c r="A161" s="1">
        <v>160</v>
      </c>
      <c r="B161" s="1" t="s">
        <v>979</v>
      </c>
      <c r="C161" s="1" t="s">
        <v>979</v>
      </c>
      <c r="D161" s="1"/>
      <c r="E161" s="1" t="s">
        <v>980</v>
      </c>
      <c r="F161" s="1" t="s">
        <v>980</v>
      </c>
      <c r="G161" s="1"/>
      <c r="H161" s="4" t="str">
        <f>IF(COUNTIF(口上デイリーリスト!$B$2:$B1000, C161) &gt; 0, "あり", IF(COUNTIF(口上デイリーリスト!$G$2:$G1000, "*"&amp;C161&amp;"*") &gt; 0, "なし(登場)", "なし"))</f>
        <v>なし</v>
      </c>
      <c r="I161" s="5" t="str">
        <f>IF(COUNTIF(固有スキル表!$C$2:$C1000, C161) &gt; 0, "あり", "なし")</f>
        <v>なし</v>
      </c>
      <c r="J161" s="1">
        <v>2100</v>
      </c>
      <c r="K161" s="1">
        <v>1400</v>
      </c>
      <c r="L161" s="1">
        <v>2300</v>
      </c>
      <c r="M161" s="1" t="s">
        <v>30</v>
      </c>
      <c r="N161" s="90" t="s">
        <v>861</v>
      </c>
      <c r="O161" s="1" t="s">
        <v>535</v>
      </c>
      <c r="P161" s="1" t="s">
        <v>463</v>
      </c>
      <c r="Q161" s="1" t="s">
        <v>113</v>
      </c>
      <c r="R161" s="1" t="s">
        <v>113</v>
      </c>
      <c r="S161" s="1" t="s">
        <v>84</v>
      </c>
      <c r="T161" s="1" t="s">
        <v>204</v>
      </c>
      <c r="U161" s="1" t="s">
        <v>86</v>
      </c>
      <c r="V161" s="1" t="s">
        <v>87</v>
      </c>
      <c r="W161" s="1" t="s">
        <v>2489</v>
      </c>
      <c r="X161" s="1" t="s">
        <v>120</v>
      </c>
      <c r="Y161" s="1">
        <v>37</v>
      </c>
      <c r="Z161" s="1">
        <v>31</v>
      </c>
      <c r="AA161" s="1">
        <v>37</v>
      </c>
      <c r="AB161" s="1">
        <v>28</v>
      </c>
      <c r="AC161" s="1">
        <f t="shared" si="3"/>
        <v>133</v>
      </c>
      <c r="AD161" s="1">
        <v>21</v>
      </c>
      <c r="AE161" s="1">
        <v>42</v>
      </c>
      <c r="AF161" s="1"/>
      <c r="AG161" s="7">
        <f t="shared" si="1"/>
        <v>196</v>
      </c>
      <c r="AH161" s="1">
        <v>33</v>
      </c>
      <c r="AI161" s="1">
        <v>3</v>
      </c>
      <c r="AJ161" s="1"/>
      <c r="AK161" s="1"/>
      <c r="AL161" s="1"/>
      <c r="AM161" s="1"/>
      <c r="AN161" s="1"/>
      <c r="AO161" s="1">
        <v>2</v>
      </c>
      <c r="AP161" s="1">
        <v>3</v>
      </c>
      <c r="AQ161" s="1"/>
      <c r="AR161" s="1">
        <v>1</v>
      </c>
      <c r="AS161" s="1"/>
      <c r="AT161" s="1"/>
      <c r="AU161" s="1"/>
      <c r="AV161" s="1"/>
      <c r="AW161" s="1"/>
      <c r="AX161" s="1"/>
      <c r="AY161" s="1"/>
      <c r="AZ161" s="1"/>
      <c r="BA161" s="1"/>
      <c r="BB161" s="1"/>
      <c r="BC161" s="1"/>
      <c r="BD161" s="1"/>
      <c r="BE161" s="1"/>
      <c r="BF161" s="1">
        <v>3</v>
      </c>
      <c r="BG161" s="1" t="s">
        <v>981</v>
      </c>
      <c r="BH161" s="1">
        <v>5</v>
      </c>
      <c r="BI161" s="1"/>
      <c r="BJ161" s="1"/>
      <c r="BK161" s="1"/>
      <c r="BL161" s="1"/>
      <c r="BM161" s="1">
        <v>3</v>
      </c>
      <c r="BN161" s="1"/>
      <c r="BO161" s="1"/>
      <c r="BP161" s="1"/>
      <c r="BQ161" s="1"/>
      <c r="BR161" s="1"/>
      <c r="BS161" s="1"/>
      <c r="BT161" s="1"/>
      <c r="BU161" s="1" t="s">
        <v>982</v>
      </c>
      <c r="BV161" s="1"/>
      <c r="BW161" s="1"/>
      <c r="BX161" s="1"/>
      <c r="BY161" s="1"/>
    </row>
    <row r="162" spans="1:77" ht="15">
      <c r="A162" s="1">
        <v>161</v>
      </c>
      <c r="B162" s="1" t="s">
        <v>983</v>
      </c>
      <c r="C162" s="1" t="s">
        <v>983</v>
      </c>
      <c r="D162" s="1"/>
      <c r="E162" s="1" t="s">
        <v>984</v>
      </c>
      <c r="F162" s="1" t="s">
        <v>984</v>
      </c>
      <c r="G162" s="1"/>
      <c r="H162" s="4" t="str">
        <f>IF(COUNTIF(口上デイリーリスト!$B$2:$B1000, C162) &gt; 0, "あり", IF(COUNTIF(口上デイリーリスト!$G$2:$G1000, "*"&amp;C162&amp;"*") &gt; 0, "なし(登場)", "なし"))</f>
        <v>なし</v>
      </c>
      <c r="I162" s="5" t="str">
        <f>IF(COUNTIF(固有スキル表!$C$2:$C1000, C162) &gt; 0, "あり", "なし")</f>
        <v>なし</v>
      </c>
      <c r="J162" s="1">
        <v>2400</v>
      </c>
      <c r="K162" s="1">
        <v>1400</v>
      </c>
      <c r="L162" s="1">
        <v>2100</v>
      </c>
      <c r="M162" s="1" t="s">
        <v>137</v>
      </c>
      <c r="N162" s="4" t="s">
        <v>985</v>
      </c>
      <c r="O162" s="1" t="s">
        <v>119</v>
      </c>
      <c r="P162" s="1" t="s">
        <v>164</v>
      </c>
      <c r="Q162" s="1" t="s">
        <v>113</v>
      </c>
      <c r="R162" s="1" t="s">
        <v>113</v>
      </c>
      <c r="S162" s="1" t="s">
        <v>464</v>
      </c>
      <c r="T162" s="1" t="s">
        <v>149</v>
      </c>
      <c r="U162" s="1" t="s">
        <v>86</v>
      </c>
      <c r="V162" s="1" t="s">
        <v>132</v>
      </c>
      <c r="W162" s="1" t="s">
        <v>2489</v>
      </c>
      <c r="X162" s="1" t="s">
        <v>120</v>
      </c>
      <c r="Y162" s="1">
        <v>45</v>
      </c>
      <c r="Z162" s="1">
        <v>26</v>
      </c>
      <c r="AA162" s="1">
        <v>36</v>
      </c>
      <c r="AB162" s="1">
        <v>44</v>
      </c>
      <c r="AC162" s="1">
        <f t="shared" si="3"/>
        <v>151</v>
      </c>
      <c r="AD162" s="1">
        <v>18</v>
      </c>
      <c r="AE162" s="1">
        <v>27</v>
      </c>
      <c r="AF162" s="1"/>
      <c r="AG162" s="7">
        <f t="shared" si="1"/>
        <v>196</v>
      </c>
      <c r="AH162" s="1">
        <v>61</v>
      </c>
      <c r="AI162" s="1">
        <v>3</v>
      </c>
      <c r="AJ162" s="1"/>
      <c r="AK162" s="1"/>
      <c r="AL162" s="1"/>
      <c r="AM162" s="1"/>
      <c r="AN162" s="1"/>
      <c r="AO162" s="1">
        <v>3</v>
      </c>
      <c r="AP162" s="1">
        <v>1</v>
      </c>
      <c r="AQ162" s="1"/>
      <c r="AR162" s="1"/>
      <c r="AS162" s="1"/>
      <c r="AT162" s="1"/>
      <c r="AU162" s="1">
        <v>1</v>
      </c>
      <c r="AV162" s="1"/>
      <c r="AW162" s="1"/>
      <c r="AX162" s="1"/>
      <c r="AY162" s="1"/>
      <c r="AZ162" s="1"/>
      <c r="BA162" s="1"/>
      <c r="BB162" s="1"/>
      <c r="BC162" s="1"/>
      <c r="BD162" s="1"/>
      <c r="BE162" s="1"/>
      <c r="BF162" s="1">
        <v>8</v>
      </c>
      <c r="BG162" s="1" t="s">
        <v>986</v>
      </c>
      <c r="BH162" s="1">
        <v>3</v>
      </c>
      <c r="BI162" s="1"/>
      <c r="BJ162" s="1"/>
      <c r="BK162" s="1"/>
      <c r="BL162" s="1"/>
      <c r="BM162" s="1"/>
      <c r="BN162" s="1"/>
      <c r="BO162" s="1"/>
      <c r="BP162" s="1"/>
      <c r="BQ162" s="1"/>
      <c r="BR162" s="1"/>
      <c r="BS162" s="1"/>
      <c r="BT162" s="1"/>
      <c r="BU162" s="1" t="s">
        <v>987</v>
      </c>
    </row>
    <row r="163" spans="1:77" ht="15">
      <c r="A163" s="1">
        <v>162</v>
      </c>
      <c r="B163" s="1" t="s">
        <v>988</v>
      </c>
      <c r="C163" s="1" t="s">
        <v>988</v>
      </c>
      <c r="D163" s="1"/>
      <c r="E163" s="1" t="s">
        <v>989</v>
      </c>
      <c r="F163" s="1" t="s">
        <v>989</v>
      </c>
      <c r="G163" s="1"/>
      <c r="H163" s="4" t="str">
        <f>IF(COUNTIF(口上デイリーリスト!$B$2:$B1000, C163) &gt; 0, "あり", IF(COUNTIF(口上デイリーリスト!$G$2:$G1000, "*"&amp;C163&amp;"*") &gt; 0, "なし(登場)", "なし"))</f>
        <v>なし</v>
      </c>
      <c r="I163" s="5" t="str">
        <f>IF(COUNTIF(固有スキル表!$C$2:$C1000, C163) &gt; 0, "あり", "なし")</f>
        <v>なし</v>
      </c>
      <c r="J163" s="1">
        <v>2200</v>
      </c>
      <c r="K163" s="1">
        <v>1100</v>
      </c>
      <c r="L163" s="1">
        <v>1700</v>
      </c>
      <c r="M163" s="1" t="s">
        <v>111</v>
      </c>
      <c r="N163" s="111">
        <v>222222</v>
      </c>
      <c r="O163" s="1" t="s">
        <v>119</v>
      </c>
      <c r="P163" s="1" t="s">
        <v>250</v>
      </c>
      <c r="Q163" s="1" t="s">
        <v>113</v>
      </c>
      <c r="R163" s="1" t="s">
        <v>113</v>
      </c>
      <c r="S163" s="1" t="s">
        <v>129</v>
      </c>
      <c r="T163" s="1" t="s">
        <v>204</v>
      </c>
      <c r="U163" s="1" t="s">
        <v>86</v>
      </c>
      <c r="V163" s="1" t="s">
        <v>86</v>
      </c>
      <c r="W163" s="1" t="s">
        <v>2489</v>
      </c>
      <c r="X163" s="1" t="s">
        <v>120</v>
      </c>
      <c r="Y163" s="1">
        <v>17</v>
      </c>
      <c r="Z163" s="1">
        <v>30</v>
      </c>
      <c r="AA163" s="1">
        <v>44</v>
      </c>
      <c r="AB163" s="1">
        <v>51</v>
      </c>
      <c r="AC163" s="1">
        <f t="shared" si="3"/>
        <v>142</v>
      </c>
      <c r="AD163" s="1">
        <v>31</v>
      </c>
      <c r="AE163" s="1">
        <v>11</v>
      </c>
      <c r="AF163" s="1"/>
      <c r="AG163" s="7">
        <f t="shared" si="1"/>
        <v>184</v>
      </c>
      <c r="AH163" s="1">
        <v>21</v>
      </c>
      <c r="AI163" s="1">
        <v>3</v>
      </c>
      <c r="AJ163" s="1"/>
      <c r="AK163" s="1"/>
      <c r="AL163" s="1"/>
      <c r="AM163" s="1"/>
      <c r="AN163" s="1"/>
      <c r="AO163" s="1">
        <v>1</v>
      </c>
      <c r="AP163" s="1"/>
      <c r="AQ163" s="1"/>
      <c r="AR163" s="1"/>
      <c r="AS163" s="1"/>
      <c r="AT163" s="1"/>
      <c r="AU163" s="1"/>
      <c r="AV163" s="1"/>
      <c r="AW163" s="1"/>
      <c r="AX163" s="1"/>
      <c r="AY163" s="1"/>
      <c r="AZ163" s="1"/>
      <c r="BA163" s="1"/>
      <c r="BB163" s="1"/>
      <c r="BC163" s="1"/>
      <c r="BD163" s="1"/>
      <c r="BE163" s="1"/>
      <c r="BF163" s="1">
        <v>2</v>
      </c>
      <c r="BG163" s="1" t="s">
        <v>990</v>
      </c>
      <c r="BH163" s="1">
        <v>5</v>
      </c>
      <c r="BI163" s="1"/>
      <c r="BJ163" s="1"/>
      <c r="BK163" s="1"/>
      <c r="BL163" s="1"/>
      <c r="BM163" s="1"/>
      <c r="BN163" s="1"/>
      <c r="BO163" s="1"/>
      <c r="BP163" s="1"/>
      <c r="BQ163" s="1"/>
      <c r="BR163" s="1"/>
      <c r="BS163" s="1"/>
      <c r="BT163" s="1"/>
      <c r="BU163" s="1" t="s">
        <v>991</v>
      </c>
      <c r="BV163" s="1"/>
      <c r="BW163" s="1"/>
      <c r="BX163" s="1"/>
      <c r="BY163" s="1"/>
    </row>
    <row r="164" spans="1:77" ht="15">
      <c r="A164" s="1">
        <v>163</v>
      </c>
      <c r="B164" s="1" t="s">
        <v>992</v>
      </c>
      <c r="C164" s="1" t="s">
        <v>993</v>
      </c>
      <c r="D164" s="1"/>
      <c r="E164" s="1" t="s">
        <v>994</v>
      </c>
      <c r="F164" s="1" t="s">
        <v>993</v>
      </c>
      <c r="G164" s="1"/>
      <c r="H164" s="4" t="str">
        <f>IF(COUNTIF(口上デイリーリスト!$B$2:$B1000, C164) &gt; 0, "あり", IF(COUNTIF(口上デイリーリスト!$G$2:$G1000, "*"&amp;C164&amp;"*") &gt; 0, "なし(登場)", "なし"))</f>
        <v>なし</v>
      </c>
      <c r="I164" s="5" t="str">
        <f>IF(COUNTIF(固有スキル表!$C$2:$C1000, C164) &gt; 0, "あり", "なし")</f>
        <v>なし</v>
      </c>
      <c r="J164" s="1">
        <v>2200</v>
      </c>
      <c r="K164" s="1">
        <v>1400</v>
      </c>
      <c r="L164" s="1">
        <v>2400</v>
      </c>
      <c r="M164" s="112" t="s">
        <v>189</v>
      </c>
      <c r="N164" s="4" t="s">
        <v>985</v>
      </c>
      <c r="O164" s="1" t="s">
        <v>119</v>
      </c>
      <c r="P164" s="1" t="s">
        <v>81</v>
      </c>
      <c r="Q164" s="1" t="s">
        <v>83</v>
      </c>
      <c r="R164" s="1" t="s">
        <v>83</v>
      </c>
      <c r="S164" s="1" t="s">
        <v>84</v>
      </c>
      <c r="T164" s="1" t="s">
        <v>85</v>
      </c>
      <c r="U164" s="1" t="s">
        <v>86</v>
      </c>
      <c r="V164" s="1" t="s">
        <v>97</v>
      </c>
      <c r="W164" s="1" t="s">
        <v>2489</v>
      </c>
      <c r="X164" s="1" t="s">
        <v>120</v>
      </c>
      <c r="Y164" s="1">
        <v>14</v>
      </c>
      <c r="Z164" s="1">
        <v>17</v>
      </c>
      <c r="AA164" s="1">
        <v>54</v>
      </c>
      <c r="AB164" s="1">
        <v>64</v>
      </c>
      <c r="AC164" s="1">
        <f t="shared" si="3"/>
        <v>149</v>
      </c>
      <c r="AD164" s="1">
        <v>41</v>
      </c>
      <c r="AE164" s="1">
        <v>35</v>
      </c>
      <c r="AF164" s="1"/>
      <c r="AG164" s="7">
        <f t="shared" si="1"/>
        <v>225</v>
      </c>
      <c r="AH164" s="1">
        <v>54</v>
      </c>
      <c r="AI164" s="1">
        <v>3</v>
      </c>
      <c r="AJ164" s="1">
        <v>2</v>
      </c>
      <c r="AK164" s="1"/>
      <c r="AL164" s="1"/>
      <c r="AM164" s="1">
        <v>1</v>
      </c>
      <c r="AN164" s="1"/>
      <c r="AO164" s="1">
        <v>2</v>
      </c>
      <c r="AP164" s="1"/>
      <c r="AQ164" s="1"/>
      <c r="AR164" s="1"/>
      <c r="AS164" s="1">
        <v>1</v>
      </c>
      <c r="AT164" s="1"/>
      <c r="AU164" s="1"/>
      <c r="AV164" s="1"/>
      <c r="AW164" s="1"/>
      <c r="AX164" s="1"/>
      <c r="AY164" s="1"/>
      <c r="AZ164" s="1"/>
      <c r="BA164" s="1"/>
      <c r="BB164" s="1"/>
      <c r="BC164" s="1"/>
      <c r="BD164" s="1"/>
      <c r="BE164" s="1"/>
      <c r="BF164" s="1">
        <v>3</v>
      </c>
      <c r="BG164" s="1" t="s">
        <v>995</v>
      </c>
      <c r="BH164" s="1">
        <v>10</v>
      </c>
      <c r="BI164" s="1"/>
      <c r="BJ164" s="1"/>
      <c r="BK164" s="1"/>
      <c r="BL164" s="1"/>
      <c r="BM164" s="1">
        <v>3</v>
      </c>
      <c r="BN164" s="1"/>
      <c r="BO164" s="1">
        <v>1</v>
      </c>
      <c r="BP164" s="1"/>
      <c r="BQ164" s="1"/>
      <c r="BR164" s="1"/>
      <c r="BS164" s="1"/>
      <c r="BT164" s="1"/>
      <c r="BU164" s="1" t="s">
        <v>996</v>
      </c>
      <c r="BV164" s="1"/>
      <c r="BW164" s="1"/>
      <c r="BX164" s="1"/>
      <c r="BY164" s="1"/>
    </row>
    <row r="165" spans="1:77" ht="15">
      <c r="A165" s="1">
        <v>164</v>
      </c>
      <c r="B165" s="1" t="s">
        <v>997</v>
      </c>
      <c r="C165" s="1" t="s">
        <v>998</v>
      </c>
      <c r="D165" s="1"/>
      <c r="E165" s="1" t="s">
        <v>999</v>
      </c>
      <c r="F165" s="1" t="s">
        <v>1000</v>
      </c>
      <c r="G165" s="1"/>
      <c r="H165" s="4" t="str">
        <f>IF(COUNTIF(口上デイリーリスト!$B$2:$B1000, C165) &gt; 0, "あり", IF(COUNTIF(口上デイリーリスト!$G$2:$G1000, "*"&amp;C165&amp;"*") &gt; 0, "なし(登場)", "なし"))</f>
        <v>なし</v>
      </c>
      <c r="I165" s="5" t="str">
        <f>IF(COUNTIF(固有スキル表!$C$2:$C1000, C165) &gt; 0, "あり", "なし")</f>
        <v>なし</v>
      </c>
      <c r="J165" s="1">
        <v>2400</v>
      </c>
      <c r="K165" s="1">
        <v>1400</v>
      </c>
      <c r="L165" s="1">
        <v>2300</v>
      </c>
      <c r="M165" s="1" t="s">
        <v>111</v>
      </c>
      <c r="N165" s="33" t="s">
        <v>1001</v>
      </c>
      <c r="O165" s="1" t="s">
        <v>119</v>
      </c>
      <c r="P165" s="1" t="s">
        <v>128</v>
      </c>
      <c r="Q165" s="1" t="s">
        <v>82</v>
      </c>
      <c r="R165" s="1" t="s">
        <v>139</v>
      </c>
      <c r="S165" s="1" t="s">
        <v>114</v>
      </c>
      <c r="T165" s="1" t="s">
        <v>130</v>
      </c>
      <c r="U165" s="1" t="s">
        <v>140</v>
      </c>
      <c r="V165" s="1" t="s">
        <v>132</v>
      </c>
      <c r="W165" s="1" t="s">
        <v>2489</v>
      </c>
      <c r="X165" s="1" t="s">
        <v>120</v>
      </c>
      <c r="Y165" s="1">
        <v>67</v>
      </c>
      <c r="Z165" s="1">
        <v>43</v>
      </c>
      <c r="AA165" s="1">
        <v>68</v>
      </c>
      <c r="AB165" s="1">
        <v>64</v>
      </c>
      <c r="AC165" s="1">
        <f t="shared" si="3"/>
        <v>242</v>
      </c>
      <c r="AD165" s="1">
        <v>27</v>
      </c>
      <c r="AE165" s="1">
        <v>31</v>
      </c>
      <c r="AF165" s="1"/>
      <c r="AG165" s="7">
        <f t="shared" si="1"/>
        <v>300</v>
      </c>
      <c r="AH165" s="1">
        <v>62</v>
      </c>
      <c r="AI165" s="7">
        <v>3</v>
      </c>
      <c r="AJ165" s="7"/>
      <c r="AK165" s="7">
        <v>3</v>
      </c>
      <c r="AL165" s="7">
        <v>1</v>
      </c>
      <c r="AM165" s="7">
        <v>2</v>
      </c>
      <c r="AN165" s="7">
        <v>2</v>
      </c>
      <c r="AO165" s="7">
        <v>2</v>
      </c>
      <c r="AP165" s="7">
        <v>1</v>
      </c>
      <c r="AQ165" s="7"/>
      <c r="AR165" s="7"/>
      <c r="AS165" s="7">
        <v>1</v>
      </c>
      <c r="AT165" s="7"/>
      <c r="AU165" s="7">
        <v>2</v>
      </c>
      <c r="AV165" s="7"/>
      <c r="AW165" s="7"/>
      <c r="AX165" s="7"/>
      <c r="AY165" s="7"/>
      <c r="AZ165" s="7"/>
      <c r="BA165" s="7"/>
      <c r="BB165" s="7"/>
      <c r="BC165" s="7">
        <v>1</v>
      </c>
      <c r="BD165" s="7"/>
      <c r="BE165" s="7"/>
      <c r="BF165" s="7">
        <v>3</v>
      </c>
      <c r="BG165" s="1" t="s">
        <v>351</v>
      </c>
      <c r="BH165" s="1">
        <v>15</v>
      </c>
      <c r="BI165" s="1"/>
      <c r="BJ165" s="1"/>
      <c r="BK165" s="1">
        <v>1</v>
      </c>
      <c r="BL165" s="1"/>
      <c r="BM165" s="1"/>
      <c r="BN165" s="1"/>
      <c r="BO165" s="1"/>
      <c r="BP165" s="1"/>
      <c r="BQ165" s="1"/>
      <c r="BR165" s="1"/>
      <c r="BS165" s="1"/>
      <c r="BT165" s="1"/>
      <c r="BU165" s="1" t="s">
        <v>1002</v>
      </c>
      <c r="BV165" s="1"/>
      <c r="BW165" s="1"/>
      <c r="BX165" s="1"/>
      <c r="BY165" s="1"/>
    </row>
    <row r="166" spans="1:77" ht="15">
      <c r="A166" s="1">
        <v>165</v>
      </c>
      <c r="B166" s="1" t="s">
        <v>1003</v>
      </c>
      <c r="C166" s="103" t="s">
        <v>1004</v>
      </c>
      <c r="D166" s="1"/>
      <c r="E166" s="1" t="s">
        <v>1005</v>
      </c>
      <c r="F166" s="1" t="s">
        <v>1006</v>
      </c>
      <c r="G166" s="1"/>
      <c r="H166" s="4" t="str">
        <f>IF(COUNTIF(口上デイリーリスト!$B$2:$B1000, C166) &gt; 0, "あり", IF(COUNTIF(口上デイリーリスト!$G$2:$G1000, "*"&amp;C166&amp;"*") &gt; 0, "なし(登場)", "なし"))</f>
        <v>なし</v>
      </c>
      <c r="I166" s="5" t="str">
        <f>IF(COUNTIF(固有スキル表!$C$2:$C1000, C166) &gt; 0, "あり", "なし")</f>
        <v>なし</v>
      </c>
      <c r="J166" s="1">
        <v>2600</v>
      </c>
      <c r="K166" s="1">
        <v>1700</v>
      </c>
      <c r="L166" s="1">
        <v>2800</v>
      </c>
      <c r="M166" s="1" t="s">
        <v>196</v>
      </c>
      <c r="N166" s="113" t="s">
        <v>1007</v>
      </c>
      <c r="O166" s="100" t="s">
        <v>80</v>
      </c>
      <c r="P166" s="1" t="s">
        <v>95</v>
      </c>
      <c r="Q166" s="1" t="s">
        <v>139</v>
      </c>
      <c r="R166" s="1" t="s">
        <v>139</v>
      </c>
      <c r="S166" s="1" t="s">
        <v>84</v>
      </c>
      <c r="T166" s="1" t="s">
        <v>130</v>
      </c>
      <c r="U166" s="1" t="s">
        <v>140</v>
      </c>
      <c r="V166" s="1" t="s">
        <v>132</v>
      </c>
      <c r="W166" s="1" t="s">
        <v>2489</v>
      </c>
      <c r="X166" s="1" t="s">
        <v>120</v>
      </c>
      <c r="Y166" s="1">
        <v>51</v>
      </c>
      <c r="Z166" s="1">
        <v>57</v>
      </c>
      <c r="AA166" s="1">
        <v>68</v>
      </c>
      <c r="AB166" s="1">
        <v>64</v>
      </c>
      <c r="AC166" s="1">
        <f t="shared" si="3"/>
        <v>240</v>
      </c>
      <c r="AD166" s="1">
        <v>45</v>
      </c>
      <c r="AE166" s="1">
        <v>44</v>
      </c>
      <c r="AF166" s="1"/>
      <c r="AG166" s="7">
        <f t="shared" si="1"/>
        <v>329</v>
      </c>
      <c r="AH166" s="1">
        <v>43</v>
      </c>
      <c r="AI166" s="1">
        <v>5</v>
      </c>
      <c r="AJ166" s="1">
        <v>2</v>
      </c>
      <c r="AK166" s="1">
        <v>3</v>
      </c>
      <c r="AL166" s="1">
        <v>1</v>
      </c>
      <c r="AM166" s="1">
        <v>2</v>
      </c>
      <c r="AN166" s="1">
        <v>2</v>
      </c>
      <c r="AO166" s="1">
        <v>3</v>
      </c>
      <c r="AP166" s="1">
        <v>2</v>
      </c>
      <c r="AQ166" s="1">
        <v>2</v>
      </c>
      <c r="AR166" s="1">
        <v>1</v>
      </c>
      <c r="AS166" s="1">
        <v>1</v>
      </c>
      <c r="AT166" s="1"/>
      <c r="AU166" s="1"/>
      <c r="AV166" s="1">
        <v>1</v>
      </c>
      <c r="AW166" s="1">
        <v>2</v>
      </c>
      <c r="AX166" s="1"/>
      <c r="AY166" s="1"/>
      <c r="AZ166" s="1"/>
      <c r="BA166" s="1"/>
      <c r="BB166" s="1"/>
      <c r="BC166" s="1">
        <v>1</v>
      </c>
      <c r="BD166" s="1">
        <v>2</v>
      </c>
      <c r="BE166" s="1"/>
      <c r="BF166" s="1">
        <v>4</v>
      </c>
      <c r="BG166" s="1" t="s">
        <v>1008</v>
      </c>
      <c r="BH166" s="1">
        <v>30</v>
      </c>
      <c r="BI166" s="1"/>
      <c r="BJ166" s="1">
        <v>1</v>
      </c>
      <c r="BK166" s="1">
        <v>1</v>
      </c>
      <c r="BL166" s="1"/>
      <c r="BM166" s="1">
        <v>10</v>
      </c>
      <c r="BN166" s="1">
        <v>5</v>
      </c>
      <c r="BO166" s="1"/>
      <c r="BP166" s="1">
        <v>10</v>
      </c>
      <c r="BQ166" s="1">
        <v>5</v>
      </c>
      <c r="BR166" s="1">
        <v>5</v>
      </c>
      <c r="BS166" s="1"/>
      <c r="BT166" s="1"/>
      <c r="BU166" s="1" t="s">
        <v>1009</v>
      </c>
      <c r="BV166" s="1"/>
      <c r="BW166" s="1"/>
      <c r="BX166" s="1"/>
      <c r="BY166" s="1"/>
    </row>
    <row r="167" spans="1:77" ht="15">
      <c r="A167" s="1">
        <v>166</v>
      </c>
      <c r="B167" s="1" t="s">
        <v>1010</v>
      </c>
      <c r="C167" s="1" t="s">
        <v>1011</v>
      </c>
      <c r="D167" s="1"/>
      <c r="E167" s="1" t="s">
        <v>1012</v>
      </c>
      <c r="F167" s="1" t="s">
        <v>1013</v>
      </c>
      <c r="G167" s="1"/>
      <c r="H167" s="4" t="str">
        <f>IF(COUNTIF(口上デイリーリスト!$B$2:$B1000, C167) &gt; 0, "あり", IF(COUNTIF(口上デイリーリスト!$G$2:$G1000, "*"&amp;C167&amp;"*") &gt; 0, "なし(登場)", "なし"))</f>
        <v>なし</v>
      </c>
      <c r="I167" s="5" t="str">
        <f>IF(COUNTIF(固有スキル表!$C$2:$C1000, C167) &gt; 0, "あり", "なし")</f>
        <v>なし</v>
      </c>
      <c r="J167" s="1">
        <v>2300</v>
      </c>
      <c r="K167" s="1">
        <v>1700</v>
      </c>
      <c r="L167" s="1">
        <v>2500</v>
      </c>
      <c r="M167" s="1" t="s">
        <v>189</v>
      </c>
      <c r="N167" s="1" t="s">
        <v>946</v>
      </c>
      <c r="O167" s="3" t="s">
        <v>119</v>
      </c>
      <c r="P167" s="1" t="s">
        <v>104</v>
      </c>
      <c r="Q167" s="1" t="s">
        <v>82</v>
      </c>
      <c r="R167" s="1" t="s">
        <v>83</v>
      </c>
      <c r="S167" s="1" t="s">
        <v>84</v>
      </c>
      <c r="T167" s="1" t="s">
        <v>149</v>
      </c>
      <c r="U167" s="1" t="s">
        <v>140</v>
      </c>
      <c r="V167" s="1" t="s">
        <v>132</v>
      </c>
      <c r="W167" s="1" t="s">
        <v>2489</v>
      </c>
      <c r="X167" s="1" t="s">
        <v>120</v>
      </c>
      <c r="Y167" s="1">
        <v>71</v>
      </c>
      <c r="Z167" s="1">
        <v>72</v>
      </c>
      <c r="AA167" s="1">
        <v>71</v>
      </c>
      <c r="AB167" s="1">
        <v>70</v>
      </c>
      <c r="AC167" s="1">
        <f t="shared" si="3"/>
        <v>284</v>
      </c>
      <c r="AD167" s="1">
        <v>31</v>
      </c>
      <c r="AE167" s="1">
        <v>32</v>
      </c>
      <c r="AF167" s="1"/>
      <c r="AG167" s="7">
        <f t="shared" si="1"/>
        <v>347</v>
      </c>
      <c r="AH167" s="1">
        <v>32</v>
      </c>
      <c r="AI167" s="1">
        <v>3</v>
      </c>
      <c r="AJ167" s="1">
        <v>1</v>
      </c>
      <c r="AK167" s="1">
        <v>1</v>
      </c>
      <c r="AL167" s="1"/>
      <c r="AM167" s="1">
        <v>1</v>
      </c>
      <c r="AN167" s="1"/>
      <c r="AO167" s="1">
        <v>2</v>
      </c>
      <c r="AP167" s="1">
        <v>2</v>
      </c>
      <c r="AQ167" s="1">
        <v>1</v>
      </c>
      <c r="AR167" s="1"/>
      <c r="AS167" s="1"/>
      <c r="AT167" s="1"/>
      <c r="AU167" s="1"/>
      <c r="AV167" s="1"/>
      <c r="AW167" s="1"/>
      <c r="AX167" s="1"/>
      <c r="AY167" s="1"/>
      <c r="AZ167" s="1"/>
      <c r="BA167" s="1"/>
      <c r="BB167" s="1"/>
      <c r="BC167" s="1"/>
      <c r="BD167" s="1"/>
      <c r="BE167" s="1"/>
      <c r="BF167" s="1">
        <v>5</v>
      </c>
      <c r="BG167" s="1" t="s">
        <v>1014</v>
      </c>
      <c r="BH167" s="1">
        <v>10</v>
      </c>
      <c r="BI167" s="1"/>
      <c r="BJ167" s="1"/>
      <c r="BK167" s="1"/>
      <c r="BL167" s="1"/>
      <c r="BM167" s="1">
        <v>3</v>
      </c>
      <c r="BN167" s="1">
        <v>1</v>
      </c>
      <c r="BO167" s="1"/>
      <c r="BP167" s="1">
        <v>3</v>
      </c>
      <c r="BQ167" s="1"/>
      <c r="BR167" s="1"/>
      <c r="BS167" s="1"/>
      <c r="BT167" s="1"/>
      <c r="BU167" s="1" t="s">
        <v>1015</v>
      </c>
      <c r="BV167" s="1"/>
      <c r="BW167" s="1"/>
      <c r="BX167" s="1"/>
      <c r="BY167" s="1"/>
    </row>
    <row r="168" spans="1:77" ht="15">
      <c r="A168" s="1">
        <v>167</v>
      </c>
      <c r="B168" s="1" t="s">
        <v>1016</v>
      </c>
      <c r="C168" s="1" t="s">
        <v>1017</v>
      </c>
      <c r="D168" s="1"/>
      <c r="E168" s="1" t="s">
        <v>1018</v>
      </c>
      <c r="F168" s="1" t="s">
        <v>1019</v>
      </c>
      <c r="G168" s="1"/>
      <c r="H168" s="4" t="str">
        <f>IF(COUNTIF(口上デイリーリスト!$B$2:$B1000, C168) &gt; 0, "あり", IF(COUNTIF(口上デイリーリスト!$G$2:$G1000, "*"&amp;C168&amp;"*") &gt; 0, "なし(登場)", "なし"))</f>
        <v>なし</v>
      </c>
      <c r="I168" s="5" t="str">
        <f>IF(COUNTIF(固有スキル表!$C$2:$C1000, C168) &gt; 0, "あり", "なし")</f>
        <v>なし</v>
      </c>
      <c r="J168" s="1">
        <v>2700</v>
      </c>
      <c r="K168" s="1">
        <v>1600</v>
      </c>
      <c r="L168" s="1">
        <v>2700</v>
      </c>
      <c r="M168" s="1" t="s">
        <v>185</v>
      </c>
      <c r="N168" s="27" t="s">
        <v>298</v>
      </c>
      <c r="O168" s="1" t="s">
        <v>119</v>
      </c>
      <c r="P168" s="1" t="s">
        <v>81</v>
      </c>
      <c r="Q168" s="1" t="s">
        <v>139</v>
      </c>
      <c r="R168" s="1" t="s">
        <v>82</v>
      </c>
      <c r="S168" s="1" t="s">
        <v>129</v>
      </c>
      <c r="T168" s="1" t="s">
        <v>84</v>
      </c>
      <c r="U168" s="1" t="s">
        <v>86</v>
      </c>
      <c r="V168" s="1" t="s">
        <v>87</v>
      </c>
      <c r="W168" s="1" t="s">
        <v>2489</v>
      </c>
      <c r="X168" s="1" t="s">
        <v>120</v>
      </c>
      <c r="Y168" s="1">
        <v>71</v>
      </c>
      <c r="Z168" s="1">
        <v>58</v>
      </c>
      <c r="AA168" s="1">
        <v>71</v>
      </c>
      <c r="AB168" s="1">
        <v>84</v>
      </c>
      <c r="AC168" s="1">
        <f t="shared" si="3"/>
        <v>284</v>
      </c>
      <c r="AD168" s="1">
        <v>12</v>
      </c>
      <c r="AE168" s="1">
        <v>21</v>
      </c>
      <c r="AF168" s="7"/>
      <c r="AG168" s="7">
        <f t="shared" si="1"/>
        <v>317</v>
      </c>
      <c r="AH168" s="7">
        <v>75</v>
      </c>
      <c r="AI168" s="7">
        <v>3</v>
      </c>
      <c r="AJ168" s="7"/>
      <c r="AK168" s="7">
        <v>3</v>
      </c>
      <c r="AL168" s="7">
        <v>2</v>
      </c>
      <c r="AM168" s="7">
        <v>2</v>
      </c>
      <c r="AN168" s="7">
        <v>1</v>
      </c>
      <c r="AO168" s="7">
        <v>2</v>
      </c>
      <c r="AP168" s="7">
        <v>2</v>
      </c>
      <c r="AQ168" s="7"/>
      <c r="AR168" s="7">
        <v>2</v>
      </c>
      <c r="AS168" s="7">
        <v>3</v>
      </c>
      <c r="AT168" s="7"/>
      <c r="AU168" s="7"/>
      <c r="AV168" s="7">
        <v>1</v>
      </c>
      <c r="AW168" s="7">
        <v>2</v>
      </c>
      <c r="AX168" s="7"/>
      <c r="AY168" s="7"/>
      <c r="AZ168" s="7"/>
      <c r="BA168" s="7"/>
      <c r="BB168" s="7"/>
      <c r="BC168" s="7"/>
      <c r="BD168" s="7">
        <v>3</v>
      </c>
      <c r="BE168" s="7"/>
      <c r="BF168" s="7">
        <v>5</v>
      </c>
      <c r="BG168" s="1" t="s">
        <v>2533</v>
      </c>
      <c r="BH168" s="1">
        <v>15</v>
      </c>
      <c r="BI168" s="1"/>
      <c r="BJ168" s="1"/>
      <c r="BK168" s="1"/>
      <c r="BL168" s="1"/>
      <c r="BM168" s="1">
        <v>5</v>
      </c>
      <c r="BN168" s="1">
        <v>1</v>
      </c>
      <c r="BO168" s="1">
        <v>1</v>
      </c>
      <c r="BP168" s="1"/>
      <c r="BQ168" s="1"/>
      <c r="BR168" s="1"/>
      <c r="BS168" s="1"/>
      <c r="BT168" s="1"/>
      <c r="BU168" s="1" t="s">
        <v>1020</v>
      </c>
      <c r="BV168" s="1"/>
      <c r="BW168" s="1"/>
      <c r="BX168" s="1"/>
      <c r="BY168" s="1"/>
    </row>
    <row r="169" spans="1:77" ht="15">
      <c r="A169" s="1">
        <v>168</v>
      </c>
      <c r="B169" s="1" t="s">
        <v>1021</v>
      </c>
      <c r="C169" s="1" t="s">
        <v>1022</v>
      </c>
      <c r="D169" s="1"/>
      <c r="E169" s="1" t="s">
        <v>1023</v>
      </c>
      <c r="F169" s="1" t="s">
        <v>1024</v>
      </c>
      <c r="G169" s="1"/>
      <c r="H169" s="4" t="str">
        <f>IF(COUNTIF(口上デイリーリスト!$B$2:$B1000, C169) &gt; 0, "あり", IF(COUNTIF(口上デイリーリスト!$G$2:$G1000, "*"&amp;C169&amp;"*") &gt; 0, "なし(登場)", "なし"))</f>
        <v>なし</v>
      </c>
      <c r="I169" s="5" t="str">
        <f>IF(COUNTIF(固有スキル表!$C$2:$C1000, C169) &gt; 0, "あり", "なし")</f>
        <v>なし</v>
      </c>
      <c r="J169" s="1">
        <v>2200</v>
      </c>
      <c r="K169" s="1">
        <v>1400</v>
      </c>
      <c r="L169" s="1">
        <v>2200</v>
      </c>
      <c r="M169" s="1" t="s">
        <v>137</v>
      </c>
      <c r="N169" s="106" t="s">
        <v>946</v>
      </c>
      <c r="O169" s="112" t="s">
        <v>119</v>
      </c>
      <c r="P169" s="1" t="s">
        <v>128</v>
      </c>
      <c r="Q169" s="1" t="s">
        <v>139</v>
      </c>
      <c r="R169" s="1" t="s">
        <v>83</v>
      </c>
      <c r="S169" s="1" t="s">
        <v>84</v>
      </c>
      <c r="T169" s="1" t="s">
        <v>85</v>
      </c>
      <c r="U169" s="1" t="s">
        <v>86</v>
      </c>
      <c r="V169" s="1" t="s">
        <v>97</v>
      </c>
      <c r="W169" s="1" t="s">
        <v>2489</v>
      </c>
      <c r="X169" s="1" t="s">
        <v>120</v>
      </c>
      <c r="Y169" s="1">
        <v>34</v>
      </c>
      <c r="Z169" s="1">
        <v>41</v>
      </c>
      <c r="AA169" s="1">
        <v>81</v>
      </c>
      <c r="AB169" s="1">
        <v>88</v>
      </c>
      <c r="AC169" s="1">
        <f t="shared" si="3"/>
        <v>244</v>
      </c>
      <c r="AD169" s="1">
        <v>44</v>
      </c>
      <c r="AE169" s="1">
        <v>32</v>
      </c>
      <c r="AF169" s="7">
        <v>15</v>
      </c>
      <c r="AG169" s="7">
        <f t="shared" si="1"/>
        <v>335</v>
      </c>
      <c r="AH169" s="7">
        <v>95</v>
      </c>
      <c r="AI169" s="7">
        <v>4</v>
      </c>
      <c r="AJ169" s="7">
        <v>2</v>
      </c>
      <c r="AK169" s="7">
        <v>4</v>
      </c>
      <c r="AL169" s="7">
        <v>2</v>
      </c>
      <c r="AM169" s="7">
        <v>4</v>
      </c>
      <c r="AN169" s="7">
        <v>3</v>
      </c>
      <c r="AO169" s="7">
        <v>5</v>
      </c>
      <c r="AP169" s="7">
        <v>4</v>
      </c>
      <c r="AQ169" s="7">
        <v>4</v>
      </c>
      <c r="AR169" s="7">
        <v>3</v>
      </c>
      <c r="AS169" s="7">
        <v>2</v>
      </c>
      <c r="AT169" s="7"/>
      <c r="AU169" s="7">
        <v>1</v>
      </c>
      <c r="AV169" s="7"/>
      <c r="AW169" s="7">
        <v>1</v>
      </c>
      <c r="AX169" s="7"/>
      <c r="AY169" s="7"/>
      <c r="AZ169" s="7"/>
      <c r="BA169" s="7"/>
      <c r="BB169" s="7"/>
      <c r="BC169" s="7"/>
      <c r="BD169" s="7">
        <v>3</v>
      </c>
      <c r="BE169" s="7"/>
      <c r="BF169" s="7">
        <v>3</v>
      </c>
      <c r="BG169" s="1" t="s">
        <v>2531</v>
      </c>
      <c r="BH169" s="1">
        <v>20</v>
      </c>
      <c r="BI169" s="1"/>
      <c r="BJ169" s="1"/>
      <c r="BK169" s="1"/>
      <c r="BL169" s="1">
        <v>10</v>
      </c>
      <c r="BM169" s="1">
        <v>30</v>
      </c>
      <c r="BN169" s="1">
        <v>20</v>
      </c>
      <c r="BO169" s="1">
        <v>1</v>
      </c>
      <c r="BP169" s="1"/>
      <c r="BQ169" s="1"/>
      <c r="BR169" s="1">
        <v>10</v>
      </c>
      <c r="BS169" s="1"/>
      <c r="BT169" s="1"/>
      <c r="BU169" s="1" t="s">
        <v>1025</v>
      </c>
      <c r="BV169" s="1"/>
      <c r="BW169" s="1"/>
      <c r="BX169" s="1"/>
      <c r="BY169" s="1"/>
    </row>
    <row r="170" spans="1:77" ht="15">
      <c r="A170" s="1">
        <v>169</v>
      </c>
      <c r="B170" s="1" t="s">
        <v>1026</v>
      </c>
      <c r="C170" s="1" t="s">
        <v>1027</v>
      </c>
      <c r="D170" s="1"/>
      <c r="E170" s="1" t="s">
        <v>1028</v>
      </c>
      <c r="F170" s="1" t="s">
        <v>1029</v>
      </c>
      <c r="G170" s="1"/>
      <c r="H170" s="4" t="str">
        <f>IF(COUNTIF(口上デイリーリスト!$B$2:$B1000, C170) &gt; 0, "あり", IF(COUNTIF(口上デイリーリスト!$G$2:$G1000, "*"&amp;C170&amp;"*") &gt; 0, "なし(登場)", "なし"))</f>
        <v>なし</v>
      </c>
      <c r="I170" s="5" t="str">
        <f>IF(COUNTIF(固有スキル表!$C$2:$C1000, C170) &gt; 0, "あり", "なし")</f>
        <v>なし</v>
      </c>
      <c r="J170" s="1">
        <v>2300</v>
      </c>
      <c r="K170" s="1">
        <v>1600</v>
      </c>
      <c r="L170" s="1">
        <v>2800</v>
      </c>
      <c r="M170" s="1" t="s">
        <v>102</v>
      </c>
      <c r="N170" s="1" t="s">
        <v>1030</v>
      </c>
      <c r="O170" s="3" t="s">
        <v>119</v>
      </c>
      <c r="P170" s="1" t="s">
        <v>250</v>
      </c>
      <c r="Q170" s="1" t="s">
        <v>82</v>
      </c>
      <c r="R170" s="1" t="s">
        <v>82</v>
      </c>
      <c r="S170" s="1" t="s">
        <v>84</v>
      </c>
      <c r="T170" s="1" t="s">
        <v>84</v>
      </c>
      <c r="U170" s="1" t="s">
        <v>86</v>
      </c>
      <c r="V170" s="1" t="s">
        <v>87</v>
      </c>
      <c r="W170" s="1" t="s">
        <v>2489</v>
      </c>
      <c r="X170" s="1" t="s">
        <v>120</v>
      </c>
      <c r="Y170" s="1">
        <v>68</v>
      </c>
      <c r="Z170" s="1">
        <v>67</v>
      </c>
      <c r="AA170" s="1">
        <v>75</v>
      </c>
      <c r="AB170" s="1">
        <v>100</v>
      </c>
      <c r="AC170" s="1">
        <f t="shared" si="3"/>
        <v>310</v>
      </c>
      <c r="AD170" s="1">
        <v>50</v>
      </c>
      <c r="AE170" s="1">
        <v>34</v>
      </c>
      <c r="AF170" s="1"/>
      <c r="AG170" s="7">
        <f t="shared" si="1"/>
        <v>394</v>
      </c>
      <c r="AH170" s="1">
        <v>71</v>
      </c>
      <c r="AI170" s="1">
        <v>3</v>
      </c>
      <c r="AJ170" s="1">
        <v>2</v>
      </c>
      <c r="AK170" s="1">
        <v>1</v>
      </c>
      <c r="AL170" s="1"/>
      <c r="AM170" s="1">
        <v>2</v>
      </c>
      <c r="AN170" s="1">
        <v>1</v>
      </c>
      <c r="AO170" s="1">
        <v>3</v>
      </c>
      <c r="AP170" s="1"/>
      <c r="AQ170" s="1">
        <v>1</v>
      </c>
      <c r="AR170" s="1"/>
      <c r="AS170" s="1"/>
      <c r="AT170" s="1"/>
      <c r="AU170" s="1">
        <v>2</v>
      </c>
      <c r="AV170" s="1"/>
      <c r="AW170" s="1"/>
      <c r="AX170" s="1"/>
      <c r="AY170" s="1"/>
      <c r="AZ170" s="1"/>
      <c r="BA170" s="1"/>
      <c r="BB170" s="1"/>
      <c r="BC170" s="1">
        <v>3</v>
      </c>
      <c r="BD170" s="1"/>
      <c r="BE170" s="1"/>
      <c r="BF170" s="1">
        <v>3</v>
      </c>
      <c r="BG170" s="1" t="s">
        <v>2532</v>
      </c>
      <c r="BH170" s="1">
        <v>10</v>
      </c>
      <c r="BI170" s="1">
        <v>5</v>
      </c>
      <c r="BJ170" s="1"/>
      <c r="BK170" s="1"/>
      <c r="BL170" s="1"/>
      <c r="BM170" s="1">
        <v>5</v>
      </c>
      <c r="BN170" s="1">
        <v>1</v>
      </c>
      <c r="BO170" s="1">
        <v>1</v>
      </c>
      <c r="BP170" s="1"/>
      <c r="BQ170" s="1"/>
      <c r="BR170" s="1">
        <v>1</v>
      </c>
      <c r="BS170" s="1"/>
      <c r="BT170" s="1"/>
      <c r="BU170" s="1" t="s">
        <v>1031</v>
      </c>
      <c r="BV170" s="1"/>
      <c r="BW170" s="1"/>
      <c r="BX170" s="1"/>
      <c r="BY170" s="1"/>
    </row>
    <row r="171" spans="1:77" ht="15">
      <c r="A171" s="1">
        <v>170</v>
      </c>
      <c r="B171" s="1" t="s">
        <v>1032</v>
      </c>
      <c r="C171" s="1" t="s">
        <v>1033</v>
      </c>
      <c r="D171" s="1"/>
      <c r="E171" s="1" t="s">
        <v>1034</v>
      </c>
      <c r="F171" s="1" t="s">
        <v>1035</v>
      </c>
      <c r="G171" s="1"/>
      <c r="H171" s="4" t="str">
        <f>IF(COUNTIF(口上デイリーリスト!$B$2:$B1000, C171) &gt; 0, "あり", IF(COUNTIF(口上デイリーリスト!$G$2:$G1000, "*"&amp;C171&amp;"*") &gt; 0, "なし(登場)", "なし"))</f>
        <v>なし</v>
      </c>
      <c r="I171" s="5" t="str">
        <f>IF(COUNTIF(固有スキル表!$C$2:$C1000, C171) &gt; 0, "あり", "なし")</f>
        <v>なし</v>
      </c>
      <c r="J171" s="1">
        <v>2900</v>
      </c>
      <c r="K171" s="1">
        <v>2200</v>
      </c>
      <c r="L171" s="1">
        <v>3100</v>
      </c>
      <c r="M171" s="1" t="s">
        <v>169</v>
      </c>
      <c r="N171" s="1" t="s">
        <v>1036</v>
      </c>
      <c r="O171" s="3" t="s">
        <v>146</v>
      </c>
      <c r="P171" s="1" t="s">
        <v>2542</v>
      </c>
      <c r="Q171" s="1" t="s">
        <v>83</v>
      </c>
      <c r="R171" s="1" t="s">
        <v>83</v>
      </c>
      <c r="S171" s="1" t="s">
        <v>84</v>
      </c>
      <c r="T171" s="1" t="s">
        <v>85</v>
      </c>
      <c r="U171" s="1" t="s">
        <v>96</v>
      </c>
      <c r="V171" s="1" t="s">
        <v>87</v>
      </c>
      <c r="W171" s="1" t="s">
        <v>2489</v>
      </c>
      <c r="X171" s="1" t="s">
        <v>120</v>
      </c>
      <c r="Y171" s="1">
        <v>90</v>
      </c>
      <c r="Z171" s="1">
        <v>52</v>
      </c>
      <c r="AA171" s="1">
        <v>5</v>
      </c>
      <c r="AB171" s="1">
        <v>4</v>
      </c>
      <c r="AC171" s="1">
        <f t="shared" si="3"/>
        <v>151</v>
      </c>
      <c r="AD171" s="1">
        <v>6</v>
      </c>
      <c r="AE171" s="1">
        <v>1</v>
      </c>
      <c r="AF171" s="1">
        <v>5</v>
      </c>
      <c r="AG171" s="7">
        <f t="shared" si="1"/>
        <v>163</v>
      </c>
      <c r="AH171" s="1">
        <v>84</v>
      </c>
      <c r="AI171" s="1">
        <v>1</v>
      </c>
      <c r="AJ171" s="1"/>
      <c r="AK171" s="1"/>
      <c r="AL171" s="1"/>
      <c r="AM171" s="1"/>
      <c r="AN171" s="1"/>
      <c r="AO171" s="1">
        <v>5</v>
      </c>
      <c r="AP171" s="1"/>
      <c r="AQ171" s="1"/>
      <c r="AR171" s="1"/>
      <c r="AS171" s="1"/>
      <c r="AT171" s="1"/>
      <c r="AU171" s="1">
        <v>1</v>
      </c>
      <c r="AV171" s="1"/>
      <c r="AW171" s="1"/>
      <c r="AX171" s="1"/>
      <c r="AY171" s="1"/>
      <c r="AZ171" s="1"/>
      <c r="BA171" s="1"/>
      <c r="BB171" s="1"/>
      <c r="BC171" s="1"/>
      <c r="BD171" s="1">
        <v>3</v>
      </c>
      <c r="BE171" s="1"/>
      <c r="BF171" s="1">
        <v>1</v>
      </c>
      <c r="BG171" s="1" t="s">
        <v>2534</v>
      </c>
      <c r="BH171" s="1"/>
      <c r="BI171" s="1">
        <v>10</v>
      </c>
      <c r="BJ171" s="1"/>
      <c r="BK171" s="1"/>
      <c r="BL171" s="1"/>
      <c r="BM171" s="1"/>
      <c r="BN171" s="1"/>
      <c r="BO171" s="1"/>
      <c r="BP171" s="1"/>
      <c r="BQ171" s="1"/>
      <c r="BR171" s="1"/>
      <c r="BS171" s="1"/>
      <c r="BT171" s="1"/>
      <c r="BU171" s="1" t="s">
        <v>1037</v>
      </c>
      <c r="BV171" s="1"/>
      <c r="BW171" s="1"/>
      <c r="BX171" s="1"/>
      <c r="BY171" s="1"/>
    </row>
    <row r="172" spans="1:77" ht="15">
      <c r="A172" s="1">
        <v>171</v>
      </c>
      <c r="B172" s="1" t="s">
        <v>2535</v>
      </c>
      <c r="C172" s="1" t="s">
        <v>2536</v>
      </c>
      <c r="D172" s="1"/>
      <c r="E172" s="1" t="s">
        <v>2537</v>
      </c>
      <c r="F172" s="1" t="s">
        <v>2538</v>
      </c>
      <c r="G172" s="1"/>
      <c r="H172" s="1" t="s">
        <v>2539</v>
      </c>
      <c r="I172" s="181" t="s">
        <v>2539</v>
      </c>
      <c r="J172" s="1"/>
      <c r="K172" s="1"/>
      <c r="L172" s="1"/>
      <c r="M172" s="1" t="s">
        <v>2540</v>
      </c>
      <c r="N172" s="3" t="s">
        <v>2541</v>
      </c>
      <c r="O172" s="1" t="s">
        <v>2504</v>
      </c>
      <c r="P172" s="1" t="s">
        <v>244</v>
      </c>
      <c r="Q172" s="1" t="s">
        <v>139</v>
      </c>
      <c r="R172" s="1" t="s">
        <v>139</v>
      </c>
      <c r="S172" s="1" t="s">
        <v>105</v>
      </c>
      <c r="T172" s="1" t="s">
        <v>84</v>
      </c>
      <c r="U172" s="1" t="s">
        <v>96</v>
      </c>
      <c r="V172" s="1" t="s">
        <v>97</v>
      </c>
      <c r="W172" s="1" t="s">
        <v>2489</v>
      </c>
      <c r="X172" s="1" t="s">
        <v>120</v>
      </c>
      <c r="Y172" s="1"/>
      <c r="Z172" s="1"/>
      <c r="AA172" s="1"/>
      <c r="AB172" s="1"/>
      <c r="AC172" s="1"/>
      <c r="AD172" s="1"/>
      <c r="AE172" s="1"/>
      <c r="AF172" s="1"/>
      <c r="AG172" s="7"/>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t="s">
        <v>2543</v>
      </c>
      <c r="BH172" s="1">
        <v>15</v>
      </c>
      <c r="BI172" s="1">
        <v>10</v>
      </c>
      <c r="BJ172" s="1"/>
      <c r="BK172" s="1"/>
      <c r="BL172" s="1"/>
      <c r="BM172" s="1"/>
      <c r="BN172" s="1"/>
      <c r="BO172" s="1"/>
      <c r="BP172" s="1"/>
      <c r="BQ172" s="1"/>
      <c r="BR172" s="1"/>
      <c r="BS172" s="1"/>
      <c r="BT172" s="1"/>
      <c r="BU172" s="1" t="s">
        <v>2544</v>
      </c>
      <c r="BV172" s="1"/>
      <c r="BW172" s="1"/>
      <c r="BX172" s="1"/>
      <c r="BY172" s="1"/>
    </row>
    <row r="173" spans="1:77" ht="15">
      <c r="A173" s="1">
        <v>172</v>
      </c>
      <c r="B173" s="1"/>
      <c r="C173" s="1"/>
      <c r="D173" s="1"/>
      <c r="E173" s="1"/>
      <c r="F173" s="1"/>
      <c r="G173" s="1"/>
      <c r="H173" s="1"/>
      <c r="I173" s="114"/>
      <c r="J173" s="1"/>
      <c r="K173" s="1"/>
      <c r="L173" s="1"/>
      <c r="M173" s="1"/>
      <c r="N173" s="115"/>
      <c r="O173" s="1"/>
      <c r="P173" s="1"/>
      <c r="Q173" s="1"/>
      <c r="R173" s="1"/>
      <c r="S173" s="1"/>
      <c r="T173" s="1"/>
      <c r="U173" s="1"/>
      <c r="V173" s="1"/>
      <c r="W173" s="1"/>
      <c r="X173" s="1"/>
      <c r="Y173" s="1"/>
      <c r="Z173" s="1"/>
      <c r="AA173" s="1"/>
      <c r="AB173" s="1"/>
      <c r="AC173" s="1"/>
      <c r="AD173" s="1"/>
      <c r="AE173" s="1"/>
      <c r="AF173" s="1"/>
      <c r="AG173" s="7"/>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row>
    <row r="174" spans="1:77" ht="15">
      <c r="A174" s="1"/>
      <c r="B174" s="1"/>
      <c r="C174" s="1"/>
      <c r="D174" s="1"/>
      <c r="E174" s="1"/>
      <c r="F174" s="1"/>
      <c r="G174" s="1"/>
      <c r="H174" s="1"/>
      <c r="I174" s="114"/>
      <c r="J174" s="1"/>
      <c r="K174" s="1"/>
      <c r="L174" s="1"/>
      <c r="M174" s="1"/>
      <c r="N174" s="115"/>
      <c r="O174" s="1"/>
      <c r="P174" s="1"/>
      <c r="Q174" s="1"/>
      <c r="R174" s="1"/>
      <c r="S174" s="1"/>
      <c r="T174" s="1"/>
      <c r="U174" s="1"/>
      <c r="V174" s="1"/>
      <c r="W174" s="1"/>
      <c r="X174" s="1"/>
      <c r="Y174" s="1"/>
      <c r="Z174" s="1"/>
      <c r="AA174" s="1"/>
      <c r="AB174" s="1"/>
      <c r="AC174" s="1"/>
      <c r="AD174" s="1"/>
      <c r="AE174" s="1"/>
      <c r="AF174" s="1"/>
      <c r="AG174" s="7"/>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row>
    <row r="175" spans="1:77" ht="15">
      <c r="A175" s="1"/>
      <c r="B175" s="1"/>
      <c r="C175" s="1"/>
      <c r="D175" s="1"/>
      <c r="E175" s="1"/>
      <c r="F175" s="1"/>
      <c r="G175" s="1"/>
      <c r="H175" s="1"/>
      <c r="I175" s="114"/>
      <c r="J175" s="1"/>
      <c r="K175" s="1"/>
      <c r="L175" s="1"/>
      <c r="M175" s="1"/>
      <c r="N175" s="115"/>
      <c r="O175" s="1"/>
      <c r="P175" s="1"/>
      <c r="Q175" s="1"/>
      <c r="R175" s="1"/>
      <c r="S175" s="1"/>
      <c r="T175" s="1"/>
      <c r="U175" s="1"/>
      <c r="V175" s="1"/>
      <c r="W175" s="1"/>
      <c r="X175" s="1"/>
      <c r="Y175" s="1"/>
      <c r="Z175" s="1"/>
      <c r="AA175" s="1"/>
      <c r="AB175" s="1"/>
      <c r="AC175" s="1"/>
      <c r="AD175" s="1"/>
      <c r="AE175" s="1"/>
      <c r="AF175" s="1"/>
      <c r="AG175" s="7"/>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row>
    <row r="176" spans="1:77" ht="15">
      <c r="A176" s="1"/>
      <c r="B176" s="1"/>
      <c r="C176" s="1"/>
      <c r="D176" s="1"/>
      <c r="E176" s="1"/>
      <c r="F176" s="1"/>
      <c r="G176" s="1"/>
      <c r="H176" s="1"/>
      <c r="I176" s="114"/>
      <c r="J176" s="1"/>
      <c r="K176" s="1"/>
      <c r="L176" s="1"/>
      <c r="M176" s="1"/>
      <c r="N176" s="115"/>
      <c r="O176" s="1"/>
      <c r="P176" s="1"/>
      <c r="Q176" s="1"/>
      <c r="R176" s="1"/>
      <c r="S176" s="1"/>
      <c r="T176" s="1"/>
      <c r="U176" s="1"/>
      <c r="V176" s="1"/>
      <c r="W176" s="1"/>
      <c r="X176" s="1"/>
      <c r="Y176" s="1"/>
      <c r="Z176" s="1"/>
      <c r="AA176" s="1"/>
      <c r="AB176" s="1"/>
      <c r="AC176" s="1"/>
      <c r="AD176" s="1"/>
      <c r="AE176" s="1"/>
      <c r="AF176" s="1"/>
      <c r="AG176" s="7"/>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row>
    <row r="177" spans="1:77" ht="15">
      <c r="A177" s="1"/>
      <c r="B177" s="1"/>
      <c r="C177" s="1"/>
      <c r="D177" s="1"/>
      <c r="E177" s="1"/>
      <c r="F177" s="1"/>
      <c r="G177" s="1"/>
      <c r="H177" s="1"/>
      <c r="I177" s="114"/>
      <c r="J177" s="1"/>
      <c r="K177" s="1"/>
      <c r="L177" s="1"/>
      <c r="M177" s="1"/>
      <c r="N177" s="115"/>
      <c r="O177" s="1"/>
      <c r="P177" s="1"/>
      <c r="Q177" s="1"/>
      <c r="R177" s="1"/>
      <c r="S177" s="1"/>
      <c r="T177" s="1"/>
      <c r="U177" s="1"/>
      <c r="V177" s="1"/>
      <c r="W177" s="1"/>
      <c r="X177" s="1"/>
      <c r="Y177" s="1"/>
      <c r="Z177" s="1"/>
      <c r="AA177" s="1"/>
      <c r="AB177" s="1"/>
      <c r="AC177" s="1"/>
      <c r="AD177" s="1"/>
      <c r="AE177" s="1"/>
      <c r="AF177" s="1"/>
      <c r="AG177" s="7"/>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row>
    <row r="178" spans="1:77" ht="15">
      <c r="A178" s="1"/>
      <c r="B178" s="1"/>
      <c r="C178" s="1"/>
      <c r="D178" s="1"/>
      <c r="E178" s="1"/>
      <c r="F178" s="1"/>
      <c r="G178" s="1"/>
      <c r="H178" s="1"/>
      <c r="I178" s="114"/>
      <c r="J178" s="1"/>
      <c r="K178" s="1"/>
      <c r="L178" s="1"/>
      <c r="M178" s="1"/>
      <c r="N178" s="115"/>
      <c r="O178" s="1"/>
      <c r="P178" s="1"/>
      <c r="Q178" s="1"/>
      <c r="R178" s="1"/>
      <c r="S178" s="1"/>
      <c r="T178" s="1"/>
      <c r="U178" s="1"/>
      <c r="V178" s="1"/>
      <c r="W178" s="1"/>
      <c r="X178" s="1"/>
      <c r="Y178" s="1"/>
      <c r="Z178" s="1"/>
      <c r="AA178" s="1"/>
      <c r="AB178" s="1"/>
      <c r="AC178" s="1"/>
      <c r="AD178" s="1"/>
      <c r="AE178" s="1"/>
      <c r="AF178" s="1"/>
      <c r="AG178" s="7"/>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row>
    <row r="179" spans="1:77" ht="15">
      <c r="A179" s="1"/>
      <c r="B179" s="1"/>
      <c r="C179" s="1"/>
      <c r="D179" s="1"/>
      <c r="E179" s="1"/>
      <c r="F179" s="1"/>
      <c r="G179" s="1"/>
      <c r="H179" s="1"/>
      <c r="I179" s="114"/>
      <c r="J179" s="1"/>
      <c r="K179" s="1"/>
      <c r="L179" s="1"/>
      <c r="M179" s="1"/>
      <c r="N179" s="115"/>
      <c r="O179" s="1"/>
      <c r="P179" s="1"/>
      <c r="Q179" s="1"/>
      <c r="R179" s="1"/>
      <c r="S179" s="1"/>
      <c r="T179" s="1"/>
      <c r="U179" s="1"/>
      <c r="V179" s="1"/>
      <c r="W179" s="1"/>
      <c r="X179" s="1"/>
      <c r="Y179" s="1"/>
      <c r="Z179" s="1"/>
      <c r="AA179" s="1"/>
      <c r="AB179" s="1"/>
      <c r="AC179" s="1"/>
      <c r="AD179" s="1"/>
      <c r="AE179" s="1"/>
      <c r="AF179" s="1"/>
      <c r="AG179" s="7"/>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row>
    <row r="180" spans="1:77" ht="15">
      <c r="A180" s="1"/>
      <c r="B180" s="1"/>
      <c r="C180" s="1"/>
      <c r="D180" s="1"/>
      <c r="E180" s="1"/>
      <c r="F180" s="1"/>
      <c r="G180" s="1"/>
      <c r="H180" s="1"/>
      <c r="I180" s="114"/>
      <c r="J180" s="1"/>
      <c r="K180" s="1"/>
      <c r="L180" s="1"/>
      <c r="M180" s="1"/>
      <c r="N180" s="115"/>
      <c r="O180" s="1"/>
      <c r="P180" s="1"/>
      <c r="Q180" s="1"/>
      <c r="R180" s="1"/>
      <c r="S180" s="1"/>
      <c r="T180" s="1"/>
      <c r="U180" s="1"/>
      <c r="V180" s="1"/>
      <c r="W180" s="1"/>
      <c r="X180" s="1"/>
      <c r="Y180" s="1"/>
      <c r="Z180" s="1"/>
      <c r="AA180" s="1"/>
      <c r="AB180" s="1"/>
      <c r="AC180" s="1"/>
      <c r="AD180" s="1"/>
      <c r="AE180" s="1"/>
      <c r="AF180" s="1"/>
      <c r="AG180" s="7"/>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row>
    <row r="181" spans="1:77" ht="15">
      <c r="A181" s="1"/>
      <c r="B181" s="1"/>
      <c r="C181" s="1"/>
      <c r="D181" s="1"/>
      <c r="E181" s="1"/>
      <c r="F181" s="1"/>
      <c r="G181" s="1"/>
      <c r="H181" s="1"/>
      <c r="I181" s="114"/>
      <c r="J181" s="1"/>
      <c r="K181" s="1"/>
      <c r="L181" s="1"/>
      <c r="M181" s="1"/>
      <c r="N181" s="115"/>
      <c r="O181" s="1"/>
      <c r="P181" s="1"/>
      <c r="Q181" s="1"/>
      <c r="R181" s="1"/>
      <c r="S181" s="1"/>
      <c r="T181" s="1"/>
      <c r="U181" s="1"/>
      <c r="V181" s="1"/>
      <c r="W181" s="1"/>
      <c r="X181" s="1"/>
      <c r="Y181" s="1"/>
      <c r="Z181" s="1"/>
      <c r="AA181" s="1"/>
      <c r="AB181" s="1"/>
      <c r="AC181" s="1"/>
      <c r="AD181" s="1"/>
      <c r="AE181" s="1"/>
      <c r="AF181" s="1"/>
      <c r="AG181" s="7"/>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row>
    <row r="182" spans="1:77" ht="15">
      <c r="A182" s="1"/>
      <c r="B182" s="1"/>
      <c r="C182" s="1"/>
      <c r="D182" s="1"/>
      <c r="E182" s="1"/>
      <c r="F182" s="1"/>
      <c r="G182" s="1"/>
      <c r="H182" s="1"/>
      <c r="I182" s="114"/>
      <c r="J182" s="1"/>
      <c r="K182" s="1"/>
      <c r="L182" s="1"/>
      <c r="M182" s="1"/>
      <c r="N182" s="115"/>
      <c r="O182" s="1"/>
      <c r="P182" s="1"/>
      <c r="Q182" s="1"/>
      <c r="R182" s="1"/>
      <c r="S182" s="1"/>
      <c r="T182" s="1"/>
      <c r="U182" s="1"/>
      <c r="V182" s="1"/>
      <c r="W182" s="1"/>
      <c r="X182" s="1"/>
      <c r="Y182" s="1"/>
      <c r="Z182" s="1"/>
      <c r="AA182" s="1"/>
      <c r="AB182" s="1"/>
      <c r="AC182" s="1"/>
      <c r="AD182" s="1"/>
      <c r="AE182" s="1"/>
      <c r="AF182" s="1"/>
      <c r="AG182" s="7"/>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row>
    <row r="183" spans="1:77" ht="15">
      <c r="A183" s="1"/>
      <c r="B183" s="1"/>
      <c r="C183" s="1"/>
      <c r="D183" s="1"/>
      <c r="E183" s="1"/>
      <c r="F183" s="1"/>
      <c r="G183" s="1"/>
      <c r="H183" s="1"/>
      <c r="I183" s="114"/>
      <c r="J183" s="1"/>
      <c r="K183" s="1"/>
      <c r="L183" s="1"/>
      <c r="M183" s="1"/>
      <c r="N183" s="115"/>
      <c r="O183" s="1"/>
      <c r="P183" s="1"/>
      <c r="Q183" s="1"/>
      <c r="R183" s="1"/>
      <c r="S183" s="1"/>
      <c r="T183" s="1"/>
      <c r="U183" s="1"/>
      <c r="V183" s="1"/>
      <c r="W183" s="1"/>
      <c r="X183" s="1"/>
      <c r="Y183" s="1"/>
      <c r="Z183" s="1"/>
      <c r="AA183" s="1"/>
      <c r="AB183" s="1"/>
      <c r="AC183" s="1"/>
      <c r="AD183" s="1"/>
      <c r="AE183" s="1"/>
      <c r="AF183" s="1"/>
      <c r="AG183" s="7"/>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row>
    <row r="184" spans="1:77" ht="15">
      <c r="A184" s="1"/>
      <c r="B184" s="1"/>
      <c r="C184" s="1"/>
      <c r="D184" s="1"/>
      <c r="E184" s="1"/>
      <c r="F184" s="1"/>
      <c r="G184" s="1"/>
      <c r="H184" s="1"/>
      <c r="I184" s="114"/>
      <c r="J184" s="1"/>
      <c r="K184" s="1"/>
      <c r="L184" s="1"/>
      <c r="M184" s="1"/>
      <c r="N184" s="115"/>
      <c r="O184" s="1"/>
      <c r="P184" s="1"/>
      <c r="Q184" s="1"/>
      <c r="R184" s="1"/>
      <c r="S184" s="1"/>
      <c r="T184" s="1"/>
      <c r="U184" s="1"/>
      <c r="V184" s="1"/>
      <c r="W184" s="1"/>
      <c r="X184" s="1"/>
      <c r="Y184" s="1"/>
      <c r="Z184" s="1"/>
      <c r="AA184" s="1"/>
      <c r="AB184" s="1"/>
      <c r="AC184" s="1"/>
      <c r="AD184" s="1"/>
      <c r="AE184" s="1"/>
      <c r="AF184" s="1"/>
      <c r="AG184" s="7"/>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row>
    <row r="185" spans="1:77" ht="15">
      <c r="A185" s="1"/>
      <c r="B185" s="1"/>
      <c r="C185" s="1"/>
      <c r="D185" s="1"/>
      <c r="E185" s="1"/>
      <c r="F185" s="1"/>
      <c r="G185" s="1"/>
      <c r="H185" s="1"/>
      <c r="I185" s="114"/>
      <c r="J185" s="1"/>
      <c r="K185" s="1"/>
      <c r="L185" s="1"/>
      <c r="M185" s="1"/>
      <c r="N185" s="115"/>
      <c r="O185" s="1"/>
      <c r="P185" s="1"/>
      <c r="Q185" s="1"/>
      <c r="R185" s="1"/>
      <c r="S185" s="1"/>
      <c r="T185" s="1"/>
      <c r="U185" s="1"/>
      <c r="V185" s="1"/>
      <c r="W185" s="1"/>
      <c r="X185" s="1"/>
      <c r="Y185" s="1"/>
      <c r="Z185" s="1"/>
      <c r="AA185" s="1"/>
      <c r="AB185" s="1"/>
      <c r="AC185" s="1"/>
      <c r="AD185" s="1"/>
      <c r="AE185" s="1"/>
      <c r="AF185" s="1"/>
      <c r="AG185" s="7"/>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row>
    <row r="186" spans="1:77" ht="15">
      <c r="A186" s="1"/>
      <c r="B186" s="1"/>
      <c r="C186" s="1"/>
      <c r="D186" s="1"/>
      <c r="E186" s="1"/>
      <c r="F186" s="1"/>
      <c r="G186" s="1"/>
      <c r="H186" s="1"/>
      <c r="I186" s="114"/>
      <c r="J186" s="1"/>
      <c r="K186" s="1"/>
      <c r="L186" s="1"/>
      <c r="M186" s="1"/>
      <c r="N186" s="115"/>
      <c r="O186" s="1"/>
      <c r="P186" s="1"/>
      <c r="Q186" s="1"/>
      <c r="R186" s="1"/>
      <c r="S186" s="1"/>
      <c r="T186" s="1"/>
      <c r="U186" s="1"/>
      <c r="V186" s="1"/>
      <c r="W186" s="1"/>
      <c r="X186" s="1"/>
      <c r="Y186" s="1"/>
      <c r="Z186" s="1"/>
      <c r="AA186" s="1"/>
      <c r="AB186" s="1"/>
      <c r="AC186" s="1"/>
      <c r="AD186" s="1"/>
      <c r="AE186" s="1"/>
      <c r="AF186" s="1"/>
      <c r="AG186" s="7"/>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row>
    <row r="187" spans="1:77" ht="15">
      <c r="A187" s="1"/>
      <c r="B187" s="1"/>
      <c r="C187" s="1"/>
      <c r="D187" s="1"/>
      <c r="E187" s="1"/>
      <c r="F187" s="1"/>
      <c r="G187" s="1"/>
      <c r="H187" s="1"/>
      <c r="I187" s="114"/>
      <c r="J187" s="1"/>
      <c r="K187" s="1"/>
      <c r="L187" s="1"/>
      <c r="M187" s="1"/>
      <c r="N187" s="115"/>
      <c r="O187" s="1"/>
      <c r="P187" s="1"/>
      <c r="Q187" s="1"/>
      <c r="R187" s="1"/>
      <c r="S187" s="1"/>
      <c r="T187" s="1"/>
      <c r="U187" s="1"/>
      <c r="V187" s="1"/>
      <c r="W187" s="1"/>
      <c r="X187" s="1"/>
      <c r="Y187" s="1"/>
      <c r="Z187" s="1"/>
      <c r="AA187" s="1"/>
      <c r="AB187" s="1"/>
      <c r="AC187" s="1"/>
      <c r="AD187" s="1"/>
      <c r="AE187" s="1"/>
      <c r="AF187" s="1"/>
      <c r="AG187" s="7"/>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row>
    <row r="188" spans="1:77" ht="15">
      <c r="A188" s="1"/>
      <c r="B188" s="1"/>
      <c r="C188" s="1"/>
      <c r="D188" s="1"/>
      <c r="E188" s="1"/>
      <c r="F188" s="1"/>
      <c r="G188" s="1"/>
      <c r="H188" s="1"/>
      <c r="I188" s="114"/>
      <c r="J188" s="1"/>
      <c r="K188" s="1"/>
      <c r="L188" s="1"/>
      <c r="M188" s="1"/>
      <c r="N188" s="115"/>
      <c r="O188" s="1"/>
      <c r="P188" s="1"/>
      <c r="Q188" s="1"/>
      <c r="R188" s="1"/>
      <c r="S188" s="1"/>
      <c r="T188" s="1"/>
      <c r="U188" s="1"/>
      <c r="V188" s="1"/>
      <c r="W188" s="1"/>
      <c r="X188" s="1"/>
      <c r="Y188" s="1"/>
      <c r="Z188" s="1"/>
      <c r="AA188" s="1"/>
      <c r="AB188" s="1"/>
      <c r="AC188" s="1"/>
      <c r="AD188" s="1"/>
      <c r="AE188" s="1"/>
      <c r="AF188" s="1"/>
      <c r="AG188" s="7"/>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row>
    <row r="189" spans="1:77" ht="15">
      <c r="A189" s="1"/>
      <c r="B189" s="1"/>
      <c r="C189" s="1"/>
      <c r="D189" s="1"/>
      <c r="E189" s="1"/>
      <c r="F189" s="1"/>
      <c r="G189" s="1"/>
      <c r="H189" s="1"/>
      <c r="I189" s="114"/>
      <c r="J189" s="1"/>
      <c r="K189" s="1"/>
      <c r="L189" s="1"/>
      <c r="M189" s="1"/>
      <c r="N189" s="115"/>
      <c r="O189" s="1"/>
      <c r="P189" s="1"/>
      <c r="Q189" s="1"/>
      <c r="R189" s="1"/>
      <c r="S189" s="1"/>
      <c r="T189" s="1"/>
      <c r="U189" s="1"/>
      <c r="V189" s="1"/>
      <c r="W189" s="1"/>
      <c r="X189" s="1"/>
      <c r="Y189" s="1"/>
      <c r="Z189" s="1"/>
      <c r="AA189" s="1"/>
      <c r="AB189" s="1"/>
      <c r="AC189" s="1"/>
      <c r="AD189" s="1"/>
      <c r="AE189" s="1"/>
      <c r="AF189" s="1"/>
      <c r="AG189" s="7"/>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row>
    <row r="190" spans="1:77" ht="15">
      <c r="A190" s="1"/>
      <c r="B190" s="1"/>
      <c r="C190" s="1"/>
      <c r="D190" s="1"/>
      <c r="E190" s="1"/>
      <c r="F190" s="1"/>
      <c r="G190" s="1"/>
      <c r="H190" s="1"/>
      <c r="I190" s="114"/>
      <c r="J190" s="1"/>
      <c r="K190" s="1"/>
      <c r="L190" s="1"/>
      <c r="M190" s="1"/>
      <c r="N190" s="115"/>
      <c r="O190" s="1"/>
      <c r="P190" s="1"/>
      <c r="Q190" s="1"/>
      <c r="R190" s="1"/>
      <c r="S190" s="1"/>
      <c r="T190" s="1"/>
      <c r="U190" s="1"/>
      <c r="V190" s="1"/>
      <c r="W190" s="1"/>
      <c r="X190" s="1"/>
      <c r="Y190" s="1"/>
      <c r="Z190" s="1"/>
      <c r="AA190" s="1"/>
      <c r="AB190" s="1"/>
      <c r="AC190" s="1"/>
      <c r="AD190" s="1"/>
      <c r="AE190" s="1"/>
      <c r="AF190" s="1"/>
      <c r="AG190" s="7"/>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row>
    <row r="191" spans="1:77" ht="15">
      <c r="A191" s="1"/>
      <c r="B191" s="1"/>
      <c r="C191" s="1"/>
      <c r="D191" s="1"/>
      <c r="E191" s="1"/>
      <c r="F191" s="1"/>
      <c r="G191" s="1"/>
      <c r="H191" s="1"/>
      <c r="I191" s="114"/>
      <c r="J191" s="1"/>
      <c r="K191" s="1"/>
      <c r="L191" s="1"/>
      <c r="M191" s="1"/>
      <c r="N191" s="115"/>
      <c r="O191" s="1"/>
      <c r="P191" s="1"/>
      <c r="Q191" s="1"/>
      <c r="R191" s="1"/>
      <c r="S191" s="1"/>
      <c r="T191" s="1"/>
      <c r="U191" s="1"/>
      <c r="V191" s="1"/>
      <c r="W191" s="1"/>
      <c r="X191" s="1"/>
      <c r="Y191" s="1"/>
      <c r="Z191" s="1"/>
      <c r="AA191" s="1"/>
      <c r="AB191" s="1"/>
      <c r="AC191" s="1"/>
      <c r="AD191" s="1"/>
      <c r="AE191" s="1"/>
      <c r="AF191" s="1"/>
      <c r="AG191" s="7"/>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row>
    <row r="192" spans="1:77" ht="15">
      <c r="A192" s="1"/>
      <c r="B192" s="1"/>
      <c r="C192" s="1"/>
      <c r="D192" s="1"/>
      <c r="E192" s="1"/>
      <c r="F192" s="1"/>
      <c r="G192" s="1"/>
      <c r="H192" s="1"/>
      <c r="I192" s="114"/>
      <c r="J192" s="1"/>
      <c r="K192" s="1"/>
      <c r="L192" s="1"/>
      <c r="M192" s="1"/>
      <c r="N192" s="115"/>
      <c r="O192" s="1"/>
      <c r="P192" s="1"/>
      <c r="Q192" s="1"/>
      <c r="R192" s="1"/>
      <c r="S192" s="1"/>
      <c r="T192" s="1"/>
      <c r="U192" s="1"/>
      <c r="V192" s="1"/>
      <c r="W192" s="1"/>
      <c r="X192" s="1"/>
      <c r="Y192" s="1"/>
      <c r="Z192" s="1"/>
      <c r="AA192" s="1"/>
      <c r="AB192" s="1"/>
      <c r="AC192" s="1"/>
      <c r="AD192" s="1"/>
      <c r="AE192" s="1"/>
      <c r="AF192" s="1"/>
      <c r="AG192" s="7"/>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row>
    <row r="193" spans="1:77" ht="15">
      <c r="A193" s="1"/>
      <c r="B193" s="1"/>
      <c r="C193" s="1"/>
      <c r="D193" s="1"/>
      <c r="E193" s="1"/>
      <c r="F193" s="1"/>
      <c r="G193" s="1"/>
      <c r="H193" s="1"/>
      <c r="I193" s="114"/>
      <c r="J193" s="1"/>
      <c r="K193" s="1"/>
      <c r="L193" s="1"/>
      <c r="M193" s="1"/>
      <c r="N193" s="115"/>
      <c r="O193" s="1"/>
      <c r="P193" s="1"/>
      <c r="Q193" s="1"/>
      <c r="R193" s="1"/>
      <c r="S193" s="1"/>
      <c r="T193" s="1"/>
      <c r="U193" s="1"/>
      <c r="V193" s="1"/>
      <c r="W193" s="1"/>
      <c r="X193" s="1"/>
      <c r="Y193" s="1"/>
      <c r="Z193" s="1"/>
      <c r="AA193" s="1"/>
      <c r="AB193" s="1"/>
      <c r="AC193" s="1"/>
      <c r="AD193" s="1"/>
      <c r="AE193" s="1"/>
      <c r="AF193" s="1"/>
      <c r="AG193" s="7"/>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row>
    <row r="194" spans="1:77" ht="15">
      <c r="A194" s="1"/>
      <c r="B194" s="1"/>
      <c r="C194" s="1"/>
      <c r="D194" s="1"/>
      <c r="E194" s="1"/>
      <c r="F194" s="1"/>
      <c r="G194" s="1"/>
      <c r="H194" s="1"/>
      <c r="I194" s="114"/>
      <c r="J194" s="1"/>
      <c r="K194" s="1"/>
      <c r="L194" s="1"/>
      <c r="M194" s="1"/>
      <c r="N194" s="115"/>
      <c r="O194" s="1"/>
      <c r="P194" s="1"/>
      <c r="Q194" s="1"/>
      <c r="R194" s="1"/>
      <c r="S194" s="1"/>
      <c r="T194" s="1"/>
      <c r="U194" s="1"/>
      <c r="V194" s="1"/>
      <c r="W194" s="1"/>
      <c r="X194" s="1"/>
      <c r="Y194" s="1"/>
      <c r="Z194" s="1"/>
      <c r="AA194" s="1"/>
      <c r="AB194" s="1"/>
      <c r="AC194" s="1"/>
      <c r="AD194" s="1"/>
      <c r="AE194" s="1"/>
      <c r="AF194" s="1"/>
      <c r="AG194" s="7"/>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row>
    <row r="195" spans="1:77" ht="15">
      <c r="A195" s="1"/>
      <c r="B195" s="1"/>
      <c r="C195" s="1"/>
      <c r="D195" s="1"/>
      <c r="E195" s="1"/>
      <c r="F195" s="1"/>
      <c r="G195" s="1"/>
      <c r="H195" s="1"/>
      <c r="I195" s="114"/>
      <c r="J195" s="1"/>
      <c r="K195" s="1"/>
      <c r="L195" s="1"/>
      <c r="M195" s="1"/>
      <c r="N195" s="115"/>
      <c r="O195" s="1"/>
      <c r="P195" s="1"/>
      <c r="Q195" s="1"/>
      <c r="R195" s="1"/>
      <c r="S195" s="1"/>
      <c r="T195" s="1"/>
      <c r="U195" s="1"/>
      <c r="V195" s="1"/>
      <c r="W195" s="1"/>
      <c r="X195" s="1"/>
      <c r="Y195" s="1"/>
      <c r="Z195" s="1"/>
      <c r="AA195" s="1"/>
      <c r="AB195" s="1"/>
      <c r="AC195" s="1"/>
      <c r="AD195" s="1"/>
      <c r="AE195" s="1"/>
      <c r="AF195" s="1"/>
      <c r="AG195" s="7"/>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row>
    <row r="196" spans="1:77" ht="15">
      <c r="A196" s="1"/>
      <c r="B196" s="1"/>
      <c r="C196" s="1"/>
      <c r="D196" s="1"/>
      <c r="E196" s="1"/>
      <c r="F196" s="1"/>
      <c r="G196" s="1"/>
      <c r="H196" s="1"/>
      <c r="I196" s="114"/>
      <c r="J196" s="1"/>
      <c r="K196" s="1"/>
      <c r="L196" s="1"/>
      <c r="M196" s="1"/>
      <c r="N196" s="115"/>
      <c r="O196" s="1"/>
      <c r="P196" s="1"/>
      <c r="Q196" s="1"/>
      <c r="R196" s="1"/>
      <c r="S196" s="1"/>
      <c r="T196" s="1"/>
      <c r="U196" s="1"/>
      <c r="V196" s="1"/>
      <c r="W196" s="1"/>
      <c r="X196" s="1"/>
      <c r="Y196" s="1"/>
      <c r="Z196" s="1"/>
      <c r="AA196" s="1"/>
      <c r="AB196" s="1"/>
      <c r="AC196" s="1"/>
      <c r="AD196" s="1"/>
      <c r="AE196" s="1"/>
      <c r="AF196" s="1"/>
      <c r="AG196" s="7"/>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row>
    <row r="197" spans="1:77" ht="15">
      <c r="A197" s="1"/>
      <c r="B197" s="1"/>
      <c r="C197" s="1"/>
      <c r="D197" s="1"/>
      <c r="E197" s="1"/>
      <c r="F197" s="1"/>
      <c r="G197" s="1"/>
      <c r="H197" s="1"/>
      <c r="I197" s="114"/>
      <c r="J197" s="1"/>
      <c r="K197" s="1"/>
      <c r="L197" s="1"/>
      <c r="M197" s="1"/>
      <c r="N197" s="115"/>
      <c r="O197" s="1"/>
      <c r="P197" s="1"/>
      <c r="Q197" s="1"/>
      <c r="R197" s="1"/>
      <c r="S197" s="1"/>
      <c r="T197" s="1"/>
      <c r="U197" s="1"/>
      <c r="V197" s="1"/>
      <c r="W197" s="1"/>
      <c r="X197" s="1"/>
      <c r="Y197" s="1"/>
      <c r="Z197" s="1"/>
      <c r="AA197" s="1"/>
      <c r="AB197" s="1"/>
      <c r="AC197" s="1"/>
      <c r="AD197" s="1"/>
      <c r="AE197" s="1"/>
      <c r="AF197" s="1"/>
      <c r="AG197" s="7"/>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row>
    <row r="198" spans="1:77" ht="15">
      <c r="A198" s="1"/>
      <c r="B198" s="1"/>
      <c r="C198" s="1"/>
      <c r="D198" s="1"/>
      <c r="E198" s="1"/>
      <c r="F198" s="1"/>
      <c r="G198" s="1"/>
      <c r="H198" s="1"/>
      <c r="I198" s="114"/>
      <c r="J198" s="1"/>
      <c r="K198" s="1"/>
      <c r="L198" s="1"/>
      <c r="M198" s="1"/>
      <c r="N198" s="115"/>
      <c r="O198" s="1"/>
      <c r="P198" s="1"/>
      <c r="Q198" s="1"/>
      <c r="R198" s="1"/>
      <c r="S198" s="1"/>
      <c r="T198" s="1"/>
      <c r="U198" s="1"/>
      <c r="V198" s="1"/>
      <c r="W198" s="1"/>
      <c r="X198" s="1"/>
      <c r="Y198" s="1"/>
      <c r="Z198" s="1"/>
      <c r="AA198" s="1"/>
      <c r="AB198" s="1"/>
      <c r="AC198" s="1"/>
      <c r="AD198" s="1"/>
      <c r="AE198" s="1"/>
      <c r="AF198" s="1"/>
      <c r="AG198" s="7"/>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row>
    <row r="199" spans="1:77" ht="15">
      <c r="A199" s="1"/>
      <c r="B199" s="1"/>
      <c r="C199" s="1"/>
      <c r="D199" s="1"/>
      <c r="E199" s="1"/>
      <c r="F199" s="1"/>
      <c r="G199" s="1"/>
      <c r="H199" s="1"/>
      <c r="I199" s="114"/>
      <c r="J199" s="1"/>
      <c r="K199" s="1"/>
      <c r="L199" s="1"/>
      <c r="M199" s="1"/>
      <c r="N199" s="115"/>
      <c r="O199" s="1"/>
      <c r="P199" s="1"/>
      <c r="Q199" s="1"/>
      <c r="R199" s="1"/>
      <c r="S199" s="1"/>
      <c r="T199" s="1"/>
      <c r="U199" s="1"/>
      <c r="V199" s="1"/>
      <c r="W199" s="1"/>
      <c r="X199" s="1"/>
      <c r="Y199" s="1"/>
      <c r="Z199" s="1"/>
      <c r="AA199" s="1"/>
      <c r="AB199" s="1"/>
      <c r="AC199" s="1"/>
      <c r="AD199" s="1"/>
      <c r="AE199" s="1"/>
      <c r="AF199" s="1"/>
      <c r="AG199" s="7"/>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row>
    <row r="200" spans="1:77" ht="15">
      <c r="A200" s="1"/>
      <c r="B200" s="1"/>
      <c r="C200" s="1"/>
      <c r="D200" s="1"/>
      <c r="E200" s="1"/>
      <c r="F200" s="1"/>
      <c r="G200" s="1"/>
      <c r="H200" s="1"/>
      <c r="I200" s="114"/>
      <c r="J200" s="1"/>
      <c r="K200" s="1"/>
      <c r="L200" s="1"/>
      <c r="M200" s="1"/>
      <c r="N200" s="115"/>
      <c r="O200" s="1"/>
      <c r="P200" s="1"/>
      <c r="Q200" s="1"/>
      <c r="R200" s="1"/>
      <c r="S200" s="1"/>
      <c r="T200" s="1"/>
      <c r="U200" s="1"/>
      <c r="V200" s="1"/>
      <c r="W200" s="1"/>
      <c r="X200" s="1"/>
      <c r="Y200" s="1"/>
      <c r="Z200" s="1"/>
      <c r="AA200" s="1"/>
      <c r="AB200" s="1"/>
      <c r="AC200" s="1"/>
      <c r="AD200" s="1"/>
      <c r="AE200" s="1"/>
      <c r="AF200" s="1"/>
      <c r="AG200" s="7"/>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row>
    <row r="201" spans="1:77" ht="15">
      <c r="A201" s="1"/>
      <c r="B201" s="1"/>
      <c r="C201" s="1"/>
      <c r="D201" s="1"/>
      <c r="E201" s="1"/>
      <c r="F201" s="1"/>
      <c r="G201" s="1"/>
      <c r="H201" s="1"/>
      <c r="I201" s="114"/>
      <c r="J201" s="1"/>
      <c r="K201" s="1"/>
      <c r="L201" s="1"/>
      <c r="M201" s="1"/>
      <c r="N201" s="115"/>
      <c r="O201" s="1"/>
      <c r="P201" s="1"/>
      <c r="Q201" s="1"/>
      <c r="R201" s="1"/>
      <c r="S201" s="1"/>
      <c r="T201" s="1"/>
      <c r="U201" s="1"/>
      <c r="V201" s="1"/>
      <c r="W201" s="1"/>
      <c r="X201" s="1"/>
      <c r="Y201" s="1"/>
      <c r="Z201" s="1"/>
      <c r="AA201" s="1"/>
      <c r="AB201" s="1"/>
      <c r="AC201" s="1"/>
      <c r="AD201" s="1"/>
      <c r="AE201" s="1"/>
      <c r="AF201" s="1"/>
      <c r="AG201" s="7"/>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row>
    <row r="202" spans="1:77" ht="15">
      <c r="A202" s="1"/>
      <c r="B202" s="1"/>
      <c r="C202" s="1"/>
      <c r="D202" s="1"/>
      <c r="E202" s="1"/>
      <c r="F202" s="1"/>
      <c r="G202" s="1"/>
      <c r="H202" s="1"/>
      <c r="I202" s="114"/>
      <c r="J202" s="1"/>
      <c r="K202" s="1"/>
      <c r="L202" s="1"/>
      <c r="M202" s="1"/>
      <c r="N202" s="115"/>
      <c r="O202" s="1"/>
      <c r="P202" s="1"/>
      <c r="Q202" s="1"/>
      <c r="R202" s="1"/>
      <c r="S202" s="1"/>
      <c r="T202" s="1"/>
      <c r="U202" s="1"/>
      <c r="V202" s="1"/>
      <c r="W202" s="1"/>
      <c r="X202" s="1"/>
      <c r="Y202" s="1"/>
      <c r="Z202" s="1"/>
      <c r="AA202" s="1"/>
      <c r="AB202" s="1"/>
      <c r="AC202" s="1"/>
      <c r="AD202" s="1"/>
      <c r="AE202" s="1"/>
      <c r="AF202" s="1"/>
      <c r="AG202" s="7"/>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row>
    <row r="203" spans="1:77" ht="15">
      <c r="A203" s="1"/>
      <c r="B203" s="1"/>
      <c r="C203" s="1"/>
      <c r="D203" s="1"/>
      <c r="E203" s="1"/>
      <c r="F203" s="1"/>
      <c r="G203" s="1"/>
      <c r="H203" s="1"/>
      <c r="I203" s="114"/>
      <c r="J203" s="1"/>
      <c r="K203" s="1"/>
      <c r="L203" s="1"/>
      <c r="M203" s="1"/>
      <c r="N203" s="115"/>
      <c r="O203" s="1"/>
      <c r="P203" s="1"/>
      <c r="Q203" s="1"/>
      <c r="R203" s="1"/>
      <c r="S203" s="1"/>
      <c r="T203" s="1"/>
      <c r="U203" s="1"/>
      <c r="V203" s="1"/>
      <c r="W203" s="1"/>
      <c r="X203" s="1"/>
      <c r="Y203" s="1"/>
      <c r="Z203" s="1"/>
      <c r="AA203" s="1"/>
      <c r="AB203" s="1"/>
      <c r="AC203" s="1"/>
      <c r="AD203" s="1"/>
      <c r="AE203" s="1"/>
      <c r="AF203" s="1"/>
      <c r="AG203" s="7"/>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row>
    <row r="204" spans="1:77" ht="15">
      <c r="A204" s="1"/>
      <c r="B204" s="1"/>
      <c r="C204" s="1"/>
      <c r="D204" s="1"/>
      <c r="E204" s="1"/>
      <c r="F204" s="1"/>
      <c r="G204" s="1"/>
      <c r="H204" s="1"/>
      <c r="I204" s="114"/>
      <c r="J204" s="1"/>
      <c r="K204" s="1"/>
      <c r="L204" s="1"/>
      <c r="M204" s="1"/>
      <c r="N204" s="115"/>
      <c r="O204" s="1"/>
      <c r="P204" s="1"/>
      <c r="Q204" s="1"/>
      <c r="R204" s="1"/>
      <c r="S204" s="1"/>
      <c r="T204" s="1"/>
      <c r="U204" s="1"/>
      <c r="V204" s="1"/>
      <c r="W204" s="1"/>
      <c r="X204" s="1"/>
      <c r="Y204" s="1"/>
      <c r="Z204" s="1"/>
      <c r="AA204" s="1"/>
      <c r="AB204" s="1"/>
      <c r="AC204" s="1"/>
      <c r="AD204" s="1"/>
      <c r="AE204" s="1"/>
      <c r="AF204" s="1"/>
      <c r="AG204" s="7"/>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row>
    <row r="205" spans="1:77" ht="15">
      <c r="A205" s="1"/>
      <c r="B205" s="1"/>
      <c r="C205" s="1"/>
      <c r="D205" s="1"/>
      <c r="E205" s="1"/>
      <c r="F205" s="1"/>
      <c r="G205" s="1"/>
      <c r="H205" s="1"/>
      <c r="I205" s="114"/>
      <c r="J205" s="1"/>
      <c r="K205" s="1"/>
      <c r="L205" s="1"/>
      <c r="M205" s="1"/>
      <c r="N205" s="115"/>
      <c r="O205" s="1"/>
      <c r="P205" s="1"/>
      <c r="Q205" s="1"/>
      <c r="R205" s="1"/>
      <c r="S205" s="1"/>
      <c r="T205" s="1"/>
      <c r="U205" s="1"/>
      <c r="V205" s="1"/>
      <c r="W205" s="1"/>
      <c r="X205" s="1"/>
      <c r="Y205" s="1"/>
      <c r="Z205" s="1"/>
      <c r="AA205" s="1"/>
      <c r="AB205" s="1"/>
      <c r="AC205" s="1"/>
      <c r="AD205" s="1"/>
      <c r="AE205" s="1"/>
      <c r="AF205" s="1"/>
      <c r="AG205" s="7"/>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row>
    <row r="206" spans="1:77" ht="15">
      <c r="A206" s="1"/>
      <c r="B206" s="1"/>
      <c r="C206" s="1"/>
      <c r="D206" s="1"/>
      <c r="E206" s="1"/>
      <c r="F206" s="1"/>
      <c r="G206" s="1"/>
      <c r="H206" s="1"/>
      <c r="I206" s="114"/>
      <c r="J206" s="1"/>
      <c r="K206" s="1"/>
      <c r="L206" s="1"/>
      <c r="M206" s="1"/>
      <c r="N206" s="115"/>
      <c r="O206" s="1"/>
      <c r="P206" s="1"/>
      <c r="Q206" s="1"/>
      <c r="R206" s="1"/>
      <c r="S206" s="1"/>
      <c r="T206" s="1"/>
      <c r="U206" s="1"/>
      <c r="V206" s="1"/>
      <c r="W206" s="1"/>
      <c r="X206" s="1"/>
      <c r="Y206" s="1"/>
      <c r="Z206" s="1"/>
      <c r="AA206" s="1"/>
      <c r="AB206" s="1"/>
      <c r="AC206" s="1"/>
      <c r="AD206" s="1"/>
      <c r="AE206" s="1"/>
      <c r="AF206" s="1"/>
      <c r="AG206" s="7"/>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row>
    <row r="207" spans="1:77" ht="15">
      <c r="A207" s="1"/>
      <c r="B207" s="1"/>
      <c r="C207" s="1"/>
      <c r="D207" s="1"/>
      <c r="E207" s="1"/>
      <c r="F207" s="1"/>
      <c r="G207" s="1"/>
      <c r="H207" s="1"/>
      <c r="I207" s="114"/>
      <c r="J207" s="1"/>
      <c r="K207" s="1"/>
      <c r="L207" s="1"/>
      <c r="M207" s="1"/>
      <c r="N207" s="115"/>
      <c r="O207" s="1"/>
      <c r="P207" s="1"/>
      <c r="Q207" s="1"/>
      <c r="R207" s="1"/>
      <c r="S207" s="1"/>
      <c r="T207" s="1"/>
      <c r="U207" s="1"/>
      <c r="V207" s="1"/>
      <c r="W207" s="1"/>
      <c r="X207" s="1"/>
      <c r="Y207" s="1"/>
      <c r="Z207" s="1"/>
      <c r="AA207" s="1"/>
      <c r="AB207" s="1"/>
      <c r="AC207" s="1"/>
      <c r="AD207" s="1"/>
      <c r="AE207" s="1"/>
      <c r="AF207" s="1"/>
      <c r="AG207" s="7"/>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row>
    <row r="208" spans="1:77" ht="15">
      <c r="A208" s="1"/>
      <c r="B208" s="1"/>
      <c r="C208" s="1"/>
      <c r="D208" s="1"/>
      <c r="E208" s="1"/>
      <c r="F208" s="1"/>
      <c r="G208" s="1"/>
      <c r="H208" s="1"/>
      <c r="I208" s="114"/>
      <c r="J208" s="1"/>
      <c r="K208" s="1"/>
      <c r="L208" s="1"/>
      <c r="M208" s="1"/>
      <c r="N208" s="115"/>
      <c r="O208" s="1"/>
      <c r="P208" s="1"/>
      <c r="Q208" s="1"/>
      <c r="R208" s="1"/>
      <c r="S208" s="1"/>
      <c r="T208" s="1"/>
      <c r="U208" s="1"/>
      <c r="V208" s="1"/>
      <c r="W208" s="1"/>
      <c r="X208" s="1"/>
      <c r="Y208" s="1"/>
      <c r="Z208" s="1"/>
      <c r="AA208" s="1"/>
      <c r="AB208" s="1"/>
      <c r="AC208" s="1"/>
      <c r="AD208" s="1"/>
      <c r="AE208" s="1"/>
      <c r="AF208" s="1"/>
      <c r="AG208" s="7"/>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row>
    <row r="209" spans="1:77" ht="15">
      <c r="A209" s="1"/>
      <c r="B209" s="1"/>
      <c r="C209" s="1"/>
      <c r="D209" s="1"/>
      <c r="E209" s="1"/>
      <c r="F209" s="1"/>
      <c r="G209" s="1"/>
      <c r="H209" s="1"/>
      <c r="I209" s="114"/>
      <c r="J209" s="1"/>
      <c r="K209" s="1"/>
      <c r="L209" s="1"/>
      <c r="M209" s="1"/>
      <c r="N209" s="115"/>
      <c r="O209" s="1"/>
      <c r="P209" s="1"/>
      <c r="Q209" s="1"/>
      <c r="R209" s="1"/>
      <c r="S209" s="1"/>
      <c r="T209" s="1"/>
      <c r="U209" s="1"/>
      <c r="V209" s="1"/>
      <c r="W209" s="1"/>
      <c r="X209" s="1"/>
      <c r="Y209" s="1"/>
      <c r="Z209" s="1"/>
      <c r="AA209" s="1"/>
      <c r="AB209" s="1"/>
      <c r="AC209" s="1"/>
      <c r="AD209" s="1"/>
      <c r="AE209" s="1"/>
      <c r="AF209" s="1"/>
      <c r="AG209" s="7"/>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row>
    <row r="210" spans="1:77" ht="15">
      <c r="A210" s="1"/>
      <c r="B210" s="1"/>
      <c r="C210" s="1"/>
      <c r="D210" s="1"/>
      <c r="E210" s="1"/>
      <c r="F210" s="1"/>
      <c r="G210" s="1"/>
      <c r="H210" s="1"/>
      <c r="I210" s="114"/>
      <c r="J210" s="1"/>
      <c r="K210" s="1"/>
      <c r="L210" s="1"/>
      <c r="M210" s="1"/>
      <c r="N210" s="115"/>
      <c r="O210" s="1"/>
      <c r="P210" s="1"/>
      <c r="Q210" s="1"/>
      <c r="R210" s="1"/>
      <c r="S210" s="1"/>
      <c r="T210" s="1"/>
      <c r="U210" s="1"/>
      <c r="V210" s="1"/>
      <c r="W210" s="1"/>
      <c r="X210" s="1"/>
      <c r="Y210" s="1"/>
      <c r="Z210" s="1"/>
      <c r="AA210" s="1"/>
      <c r="AB210" s="1"/>
      <c r="AC210" s="1"/>
      <c r="AD210" s="1"/>
      <c r="AE210" s="1"/>
      <c r="AF210" s="1"/>
      <c r="AG210" s="7"/>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row>
    <row r="211" spans="1:77" ht="15">
      <c r="A211" s="1"/>
      <c r="B211" s="1"/>
      <c r="C211" s="1"/>
      <c r="D211" s="1"/>
      <c r="E211" s="1"/>
      <c r="F211" s="1"/>
      <c r="G211" s="1"/>
      <c r="H211" s="1"/>
      <c r="I211" s="114"/>
      <c r="J211" s="1"/>
      <c r="K211" s="1"/>
      <c r="L211" s="1"/>
      <c r="M211" s="1"/>
      <c r="N211" s="115"/>
      <c r="O211" s="1"/>
      <c r="P211" s="1"/>
      <c r="Q211" s="1"/>
      <c r="R211" s="1"/>
      <c r="S211" s="1"/>
      <c r="T211" s="1"/>
      <c r="U211" s="1"/>
      <c r="V211" s="1"/>
      <c r="W211" s="1"/>
      <c r="X211" s="1"/>
      <c r="Y211" s="1"/>
      <c r="Z211" s="1"/>
      <c r="AA211" s="1"/>
      <c r="AB211" s="1"/>
      <c r="AC211" s="1"/>
      <c r="AD211" s="1"/>
      <c r="AE211" s="1"/>
      <c r="AF211" s="1"/>
      <c r="AG211" s="7"/>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row>
    <row r="212" spans="1:77" ht="15">
      <c r="A212" s="1"/>
      <c r="B212" s="1"/>
      <c r="C212" s="1"/>
      <c r="D212" s="1"/>
      <c r="E212" s="1"/>
      <c r="F212" s="1"/>
      <c r="G212" s="1"/>
      <c r="H212" s="1"/>
      <c r="I212" s="114"/>
      <c r="J212" s="1"/>
      <c r="K212" s="1"/>
      <c r="L212" s="1"/>
      <c r="M212" s="1"/>
      <c r="N212" s="115"/>
      <c r="O212" s="1"/>
      <c r="P212" s="1"/>
      <c r="Q212" s="1"/>
      <c r="R212" s="1"/>
      <c r="S212" s="1"/>
      <c r="T212" s="1"/>
      <c r="U212" s="1"/>
      <c r="V212" s="1"/>
      <c r="W212" s="1"/>
      <c r="X212" s="1"/>
      <c r="Y212" s="1"/>
      <c r="Z212" s="1"/>
      <c r="AA212" s="1"/>
      <c r="AB212" s="1"/>
      <c r="AC212" s="1"/>
      <c r="AD212" s="1"/>
      <c r="AE212" s="1"/>
      <c r="AF212" s="1"/>
      <c r="AG212" s="7"/>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row>
    <row r="213" spans="1:77" ht="15">
      <c r="A213" s="1"/>
      <c r="B213" s="1"/>
      <c r="C213" s="1"/>
      <c r="D213" s="1"/>
      <c r="E213" s="1"/>
      <c r="F213" s="1"/>
      <c r="G213" s="1"/>
      <c r="H213" s="1"/>
      <c r="I213" s="114"/>
      <c r="J213" s="1"/>
      <c r="K213" s="1"/>
      <c r="L213" s="1"/>
      <c r="M213" s="1"/>
      <c r="N213" s="115"/>
      <c r="O213" s="1"/>
      <c r="P213" s="1"/>
      <c r="Q213" s="1"/>
      <c r="R213" s="1"/>
      <c r="S213" s="1"/>
      <c r="T213" s="1"/>
      <c r="U213" s="1"/>
      <c r="V213" s="1"/>
      <c r="W213" s="1"/>
      <c r="X213" s="1"/>
      <c r="Y213" s="1"/>
      <c r="Z213" s="1"/>
      <c r="AA213" s="1"/>
      <c r="AB213" s="1"/>
      <c r="AC213" s="1"/>
      <c r="AD213" s="1"/>
      <c r="AE213" s="1"/>
      <c r="AF213" s="1"/>
      <c r="AG213" s="7"/>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row>
    <row r="214" spans="1:77" ht="15">
      <c r="A214" s="1"/>
      <c r="B214" s="1"/>
      <c r="C214" s="1"/>
      <c r="D214" s="1"/>
      <c r="E214" s="1"/>
      <c r="F214" s="1"/>
      <c r="G214" s="1"/>
      <c r="H214" s="1"/>
      <c r="I214" s="114"/>
      <c r="J214" s="1"/>
      <c r="K214" s="1"/>
      <c r="L214" s="1"/>
      <c r="M214" s="1"/>
      <c r="N214" s="115"/>
      <c r="O214" s="1"/>
      <c r="P214" s="1"/>
      <c r="Q214" s="1"/>
      <c r="R214" s="1"/>
      <c r="S214" s="1"/>
      <c r="T214" s="1"/>
      <c r="U214" s="1"/>
      <c r="V214" s="1"/>
      <c r="W214" s="1"/>
      <c r="X214" s="1"/>
      <c r="Y214" s="1"/>
      <c r="Z214" s="1"/>
      <c r="AA214" s="1"/>
      <c r="AB214" s="1"/>
      <c r="AC214" s="1"/>
      <c r="AD214" s="1"/>
      <c r="AE214" s="1"/>
      <c r="AF214" s="1"/>
      <c r="AG214" s="7"/>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row>
    <row r="215" spans="1:77" ht="15">
      <c r="A215" s="1"/>
      <c r="B215" s="1"/>
      <c r="C215" s="1"/>
      <c r="D215" s="1"/>
      <c r="E215" s="1"/>
      <c r="F215" s="1"/>
      <c r="G215" s="1"/>
      <c r="H215" s="1"/>
      <c r="I215" s="114"/>
      <c r="J215" s="1"/>
      <c r="K215" s="1"/>
      <c r="L215" s="1"/>
      <c r="M215" s="1"/>
      <c r="N215" s="115"/>
      <c r="O215" s="1"/>
      <c r="P215" s="1"/>
      <c r="Q215" s="1"/>
      <c r="R215" s="1"/>
      <c r="S215" s="1"/>
      <c r="T215" s="1"/>
      <c r="U215" s="1"/>
      <c r="V215" s="1"/>
      <c r="W215" s="1"/>
      <c r="X215" s="1"/>
      <c r="Y215" s="1"/>
      <c r="Z215" s="1"/>
      <c r="AA215" s="1"/>
      <c r="AB215" s="1"/>
      <c r="AC215" s="1"/>
      <c r="AD215" s="1"/>
      <c r="AE215" s="1"/>
      <c r="AF215" s="1"/>
      <c r="AG215" s="7"/>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row>
    <row r="216" spans="1:77" ht="15">
      <c r="A216" s="1"/>
      <c r="B216" s="1"/>
      <c r="C216" s="1"/>
      <c r="D216" s="1"/>
      <c r="E216" s="1"/>
      <c r="F216" s="1"/>
      <c r="G216" s="1"/>
      <c r="H216" s="1"/>
      <c r="I216" s="114"/>
      <c r="J216" s="1"/>
      <c r="K216" s="1"/>
      <c r="L216" s="1"/>
      <c r="M216" s="1"/>
      <c r="N216" s="115"/>
      <c r="O216" s="1"/>
      <c r="P216" s="1"/>
      <c r="Q216" s="1"/>
      <c r="R216" s="1"/>
      <c r="S216" s="1"/>
      <c r="T216" s="1"/>
      <c r="U216" s="1"/>
      <c r="V216" s="1"/>
      <c r="W216" s="1"/>
      <c r="X216" s="1"/>
      <c r="Y216" s="1"/>
      <c r="Z216" s="1"/>
      <c r="AA216" s="1"/>
      <c r="AB216" s="1"/>
      <c r="AC216" s="1"/>
      <c r="AD216" s="1"/>
      <c r="AE216" s="1"/>
      <c r="AF216" s="1"/>
      <c r="AG216" s="7"/>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row>
    <row r="217" spans="1:77" ht="15">
      <c r="A217" s="1"/>
      <c r="B217" s="1"/>
      <c r="C217" s="1"/>
      <c r="D217" s="1"/>
      <c r="E217" s="1"/>
      <c r="F217" s="1"/>
      <c r="G217" s="1"/>
      <c r="H217" s="1"/>
      <c r="I217" s="114"/>
      <c r="J217" s="1"/>
      <c r="K217" s="1"/>
      <c r="L217" s="1"/>
      <c r="M217" s="1"/>
      <c r="N217" s="115"/>
      <c r="O217" s="1"/>
      <c r="P217" s="1"/>
      <c r="Q217" s="1"/>
      <c r="R217" s="1"/>
      <c r="S217" s="1"/>
      <c r="T217" s="1"/>
      <c r="U217" s="1"/>
      <c r="V217" s="1"/>
      <c r="W217" s="1"/>
      <c r="X217" s="1"/>
      <c r="Y217" s="1"/>
      <c r="Z217" s="1"/>
      <c r="AA217" s="1"/>
      <c r="AB217" s="1"/>
      <c r="AC217" s="1"/>
      <c r="AD217" s="1"/>
      <c r="AE217" s="1"/>
      <c r="AF217" s="1"/>
      <c r="AG217" s="7"/>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row>
    <row r="218" spans="1:77" ht="15">
      <c r="A218" s="1"/>
      <c r="B218" s="1"/>
      <c r="C218" s="1"/>
      <c r="D218" s="1"/>
      <c r="E218" s="1"/>
      <c r="F218" s="1"/>
      <c r="G218" s="1"/>
      <c r="H218" s="1"/>
      <c r="I218" s="114"/>
      <c r="J218" s="1"/>
      <c r="K218" s="1"/>
      <c r="L218" s="1"/>
      <c r="M218" s="1"/>
      <c r="N218" s="115"/>
      <c r="O218" s="1"/>
      <c r="P218" s="1"/>
      <c r="Q218" s="1"/>
      <c r="R218" s="1"/>
      <c r="S218" s="1"/>
      <c r="T218" s="1"/>
      <c r="U218" s="1"/>
      <c r="V218" s="1"/>
      <c r="W218" s="1"/>
      <c r="X218" s="1"/>
      <c r="Y218" s="1"/>
      <c r="Z218" s="1"/>
      <c r="AA218" s="1"/>
      <c r="AB218" s="1"/>
      <c r="AC218" s="1"/>
      <c r="AD218" s="1"/>
      <c r="AE218" s="1"/>
      <c r="AF218" s="1"/>
      <c r="AG218" s="7"/>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row>
    <row r="219" spans="1:77" ht="15">
      <c r="A219" s="1"/>
      <c r="B219" s="1"/>
      <c r="C219" s="1"/>
      <c r="D219" s="1"/>
      <c r="E219" s="1"/>
      <c r="F219" s="1"/>
      <c r="G219" s="1"/>
      <c r="H219" s="1"/>
      <c r="I219" s="114"/>
      <c r="J219" s="1"/>
      <c r="K219" s="1"/>
      <c r="L219" s="1"/>
      <c r="M219" s="1"/>
      <c r="N219" s="115"/>
      <c r="O219" s="1"/>
      <c r="P219" s="1"/>
      <c r="Q219" s="1"/>
      <c r="R219" s="1"/>
      <c r="S219" s="1"/>
      <c r="T219" s="1"/>
      <c r="U219" s="1"/>
      <c r="V219" s="1"/>
      <c r="W219" s="1"/>
      <c r="X219" s="1"/>
      <c r="Y219" s="1"/>
      <c r="Z219" s="1"/>
      <c r="AA219" s="1"/>
      <c r="AB219" s="1"/>
      <c r="AC219" s="1"/>
      <c r="AD219" s="1"/>
      <c r="AE219" s="1"/>
      <c r="AF219" s="1"/>
      <c r="AG219" s="7"/>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row>
    <row r="220" spans="1:77" ht="15">
      <c r="A220" s="1"/>
      <c r="B220" s="1"/>
      <c r="C220" s="1"/>
      <c r="D220" s="1"/>
      <c r="E220" s="1"/>
      <c r="F220" s="1"/>
      <c r="G220" s="1"/>
      <c r="H220" s="1"/>
      <c r="I220" s="114"/>
      <c r="J220" s="1"/>
      <c r="K220" s="1"/>
      <c r="L220" s="1"/>
      <c r="M220" s="1"/>
      <c r="N220" s="115"/>
      <c r="O220" s="1"/>
      <c r="P220" s="1"/>
      <c r="Q220" s="1"/>
      <c r="R220" s="1"/>
      <c r="S220" s="1"/>
      <c r="T220" s="1"/>
      <c r="U220" s="1"/>
      <c r="V220" s="1"/>
      <c r="W220" s="1"/>
      <c r="X220" s="1"/>
      <c r="Y220" s="1"/>
      <c r="Z220" s="1"/>
      <c r="AA220" s="1"/>
      <c r="AB220" s="1"/>
      <c r="AC220" s="1"/>
      <c r="AD220" s="1"/>
      <c r="AE220" s="1"/>
      <c r="AF220" s="1"/>
      <c r="AG220" s="7"/>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row>
    <row r="221" spans="1:77" ht="15">
      <c r="A221" s="1"/>
      <c r="B221" s="1"/>
      <c r="C221" s="1"/>
      <c r="D221" s="1"/>
      <c r="E221" s="1"/>
      <c r="F221" s="1"/>
      <c r="G221" s="1"/>
      <c r="H221" s="1"/>
      <c r="I221" s="114"/>
      <c r="J221" s="1"/>
      <c r="K221" s="1"/>
      <c r="L221" s="1"/>
      <c r="M221" s="1"/>
      <c r="N221" s="115"/>
      <c r="O221" s="1"/>
      <c r="P221" s="1"/>
      <c r="Q221" s="1"/>
      <c r="R221" s="1"/>
      <c r="S221" s="1"/>
      <c r="T221" s="1"/>
      <c r="U221" s="1"/>
      <c r="V221" s="1"/>
      <c r="W221" s="1"/>
      <c r="X221" s="1"/>
      <c r="Y221" s="1"/>
      <c r="Z221" s="1"/>
      <c r="AA221" s="1"/>
      <c r="AB221" s="1"/>
      <c r="AC221" s="1"/>
      <c r="AD221" s="1"/>
      <c r="AE221" s="1"/>
      <c r="AF221" s="1"/>
      <c r="AG221" s="7"/>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row>
    <row r="222" spans="1:77" ht="15">
      <c r="A222" s="1"/>
      <c r="B222" s="1"/>
      <c r="C222" s="1"/>
      <c r="D222" s="1"/>
      <c r="E222" s="1"/>
      <c r="F222" s="1"/>
      <c r="G222" s="1"/>
      <c r="H222" s="1"/>
      <c r="I222" s="114"/>
      <c r="J222" s="1"/>
      <c r="K222" s="1"/>
      <c r="L222" s="1"/>
      <c r="M222" s="1"/>
      <c r="N222" s="115"/>
      <c r="O222" s="1"/>
      <c r="P222" s="1"/>
      <c r="Q222" s="1"/>
      <c r="R222" s="1"/>
      <c r="S222" s="1"/>
      <c r="T222" s="1"/>
      <c r="U222" s="1"/>
      <c r="V222" s="1"/>
      <c r="W222" s="1"/>
      <c r="X222" s="1"/>
      <c r="Y222" s="1"/>
      <c r="Z222" s="1"/>
      <c r="AA222" s="1"/>
      <c r="AB222" s="1"/>
      <c r="AC222" s="1"/>
      <c r="AD222" s="1"/>
      <c r="AE222" s="1"/>
      <c r="AF222" s="1"/>
      <c r="AG222" s="7"/>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row>
    <row r="223" spans="1:77" ht="15">
      <c r="A223" s="1"/>
      <c r="B223" s="1"/>
      <c r="C223" s="1"/>
      <c r="D223" s="1"/>
      <c r="E223" s="1"/>
      <c r="F223" s="1"/>
      <c r="G223" s="1"/>
      <c r="H223" s="1"/>
      <c r="I223" s="114"/>
      <c r="J223" s="1"/>
      <c r="K223" s="1"/>
      <c r="L223" s="1"/>
      <c r="M223" s="1"/>
      <c r="N223" s="115"/>
      <c r="O223" s="1"/>
      <c r="P223" s="1"/>
      <c r="Q223" s="1"/>
      <c r="R223" s="1"/>
      <c r="S223" s="1"/>
      <c r="T223" s="1"/>
      <c r="U223" s="1"/>
      <c r="V223" s="1"/>
      <c r="W223" s="1"/>
      <c r="X223" s="1"/>
      <c r="Y223" s="1"/>
      <c r="Z223" s="1"/>
      <c r="AA223" s="1"/>
      <c r="AB223" s="1"/>
      <c r="AC223" s="1"/>
      <c r="AD223" s="1"/>
      <c r="AE223" s="1"/>
      <c r="AF223" s="1"/>
      <c r="AG223" s="7"/>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row>
    <row r="224" spans="1:77" ht="15">
      <c r="A224" s="1"/>
      <c r="B224" s="1"/>
      <c r="C224" s="1"/>
      <c r="D224" s="1"/>
      <c r="E224" s="1"/>
      <c r="F224" s="1"/>
      <c r="G224" s="1"/>
      <c r="H224" s="1"/>
      <c r="I224" s="114"/>
      <c r="J224" s="1"/>
      <c r="K224" s="1"/>
      <c r="L224" s="1"/>
      <c r="M224" s="1"/>
      <c r="N224" s="115"/>
      <c r="O224" s="1"/>
      <c r="P224" s="1"/>
      <c r="Q224" s="1"/>
      <c r="R224" s="1"/>
      <c r="S224" s="1"/>
      <c r="T224" s="1"/>
      <c r="U224" s="1"/>
      <c r="V224" s="1"/>
      <c r="W224" s="1"/>
      <c r="X224" s="1"/>
      <c r="Y224" s="1"/>
      <c r="Z224" s="1"/>
      <c r="AA224" s="1"/>
      <c r="AB224" s="1"/>
      <c r="AC224" s="1"/>
      <c r="AD224" s="1"/>
      <c r="AE224" s="1"/>
      <c r="AF224" s="1"/>
      <c r="AG224" s="7"/>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row>
    <row r="225" spans="1:77" ht="15">
      <c r="A225" s="1"/>
      <c r="B225" s="1"/>
      <c r="C225" s="1"/>
      <c r="D225" s="1"/>
      <c r="E225" s="1"/>
      <c r="F225" s="1"/>
      <c r="G225" s="1"/>
      <c r="H225" s="1"/>
      <c r="I225" s="114"/>
      <c r="J225" s="1"/>
      <c r="K225" s="1"/>
      <c r="L225" s="1"/>
      <c r="M225" s="1"/>
      <c r="N225" s="115"/>
      <c r="O225" s="1"/>
      <c r="P225" s="1"/>
      <c r="Q225" s="1"/>
      <c r="R225" s="1"/>
      <c r="S225" s="1"/>
      <c r="T225" s="1"/>
      <c r="U225" s="1"/>
      <c r="V225" s="1"/>
      <c r="W225" s="1"/>
      <c r="X225" s="1"/>
      <c r="Y225" s="1"/>
      <c r="Z225" s="1"/>
      <c r="AA225" s="1"/>
      <c r="AB225" s="1"/>
      <c r="AC225" s="1"/>
      <c r="AD225" s="1"/>
      <c r="AE225" s="1"/>
      <c r="AF225" s="1"/>
      <c r="AG225" s="7"/>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row>
    <row r="226" spans="1:77" ht="15">
      <c r="A226" s="1"/>
      <c r="B226" s="1"/>
      <c r="C226" s="1"/>
      <c r="D226" s="1"/>
      <c r="E226" s="1"/>
      <c r="F226" s="1"/>
      <c r="G226" s="1"/>
      <c r="H226" s="1"/>
      <c r="I226" s="114"/>
      <c r="J226" s="1"/>
      <c r="K226" s="1"/>
      <c r="L226" s="1"/>
      <c r="M226" s="1"/>
      <c r="N226" s="115"/>
      <c r="O226" s="1"/>
      <c r="P226" s="1"/>
      <c r="Q226" s="1"/>
      <c r="R226" s="1"/>
      <c r="S226" s="1"/>
      <c r="T226" s="1"/>
      <c r="U226" s="1"/>
      <c r="V226" s="1"/>
      <c r="W226" s="1"/>
      <c r="X226" s="1"/>
      <c r="Y226" s="1"/>
      <c r="Z226" s="1"/>
      <c r="AA226" s="1"/>
      <c r="AB226" s="1"/>
      <c r="AC226" s="1"/>
      <c r="AD226" s="1"/>
      <c r="AE226" s="1"/>
      <c r="AF226" s="1"/>
      <c r="AG226" s="7"/>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row>
    <row r="227" spans="1:77" ht="15">
      <c r="A227" s="1"/>
      <c r="B227" s="1"/>
      <c r="C227" s="1"/>
      <c r="D227" s="1"/>
      <c r="E227" s="1"/>
      <c r="F227" s="1"/>
      <c r="G227" s="1"/>
      <c r="H227" s="1"/>
      <c r="I227" s="114"/>
      <c r="J227" s="1"/>
      <c r="K227" s="1"/>
      <c r="L227" s="1"/>
      <c r="M227" s="1"/>
      <c r="N227" s="115"/>
      <c r="O227" s="1"/>
      <c r="P227" s="1"/>
      <c r="Q227" s="1"/>
      <c r="R227" s="1"/>
      <c r="S227" s="1"/>
      <c r="T227" s="1"/>
      <c r="U227" s="1"/>
      <c r="V227" s="1"/>
      <c r="W227" s="1"/>
      <c r="X227" s="1"/>
      <c r="Y227" s="1"/>
      <c r="Z227" s="1"/>
      <c r="AA227" s="1"/>
      <c r="AB227" s="1"/>
      <c r="AC227" s="1"/>
      <c r="AD227" s="1"/>
      <c r="AE227" s="1"/>
      <c r="AF227" s="1"/>
      <c r="AG227" s="7"/>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row>
    <row r="228" spans="1:77" ht="15">
      <c r="A228" s="1"/>
      <c r="B228" s="1"/>
      <c r="C228" s="1"/>
      <c r="D228" s="1"/>
      <c r="E228" s="1"/>
      <c r="F228" s="1"/>
      <c r="G228" s="1"/>
      <c r="H228" s="1"/>
      <c r="I228" s="114"/>
      <c r="J228" s="1"/>
      <c r="K228" s="1"/>
      <c r="L228" s="1"/>
      <c r="M228" s="1"/>
      <c r="N228" s="115"/>
      <c r="O228" s="1"/>
      <c r="P228" s="1"/>
      <c r="Q228" s="1"/>
      <c r="R228" s="1"/>
      <c r="S228" s="1"/>
      <c r="T228" s="1"/>
      <c r="U228" s="1"/>
      <c r="V228" s="1"/>
      <c r="W228" s="1"/>
      <c r="X228" s="1"/>
      <c r="Y228" s="1"/>
      <c r="Z228" s="1"/>
      <c r="AA228" s="1"/>
      <c r="AB228" s="1"/>
      <c r="AC228" s="1"/>
      <c r="AD228" s="1"/>
      <c r="AE228" s="1"/>
      <c r="AF228" s="1"/>
      <c r="AG228" s="7"/>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row>
    <row r="229" spans="1:77" ht="15">
      <c r="A229" s="1"/>
      <c r="B229" s="1"/>
      <c r="C229" s="1"/>
      <c r="D229" s="1"/>
      <c r="E229" s="1"/>
      <c r="F229" s="1"/>
      <c r="G229" s="1"/>
      <c r="H229" s="1"/>
      <c r="I229" s="114"/>
      <c r="J229" s="1"/>
      <c r="K229" s="1"/>
      <c r="L229" s="1"/>
      <c r="M229" s="1"/>
      <c r="N229" s="115"/>
      <c r="O229" s="1"/>
      <c r="P229" s="1"/>
      <c r="Q229" s="1"/>
      <c r="R229" s="1"/>
      <c r="S229" s="1"/>
      <c r="T229" s="1"/>
      <c r="U229" s="1"/>
      <c r="V229" s="1"/>
      <c r="W229" s="1"/>
      <c r="X229" s="1"/>
      <c r="Y229" s="1"/>
      <c r="Z229" s="1"/>
      <c r="AA229" s="1"/>
      <c r="AB229" s="1"/>
      <c r="AC229" s="1"/>
      <c r="AD229" s="1"/>
      <c r="AE229" s="1"/>
      <c r="AF229" s="1"/>
      <c r="AG229" s="7"/>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row>
    <row r="230" spans="1:77" ht="15">
      <c r="A230" s="1"/>
      <c r="B230" s="1"/>
      <c r="C230" s="1"/>
      <c r="D230" s="1"/>
      <c r="E230" s="1"/>
      <c r="F230" s="1"/>
      <c r="G230" s="1"/>
      <c r="H230" s="1"/>
      <c r="I230" s="114"/>
      <c r="J230" s="1"/>
      <c r="K230" s="1"/>
      <c r="L230" s="1"/>
      <c r="M230" s="1"/>
      <c r="N230" s="115"/>
      <c r="O230" s="1"/>
      <c r="P230" s="1"/>
      <c r="Q230" s="1"/>
      <c r="R230" s="1"/>
      <c r="S230" s="1"/>
      <c r="T230" s="1"/>
      <c r="U230" s="1"/>
      <c r="V230" s="1"/>
      <c r="W230" s="1"/>
      <c r="X230" s="1"/>
      <c r="Y230" s="1"/>
      <c r="Z230" s="1"/>
      <c r="AA230" s="1"/>
      <c r="AB230" s="1"/>
      <c r="AC230" s="1"/>
      <c r="AD230" s="1"/>
      <c r="AE230" s="1"/>
      <c r="AF230" s="1"/>
      <c r="AG230" s="7"/>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row>
    <row r="231" spans="1:77" ht="15">
      <c r="A231" s="1"/>
      <c r="B231" s="1"/>
      <c r="C231" s="1"/>
      <c r="D231" s="1"/>
      <c r="E231" s="1"/>
      <c r="F231" s="1"/>
      <c r="G231" s="1"/>
      <c r="H231" s="1"/>
      <c r="I231" s="114"/>
      <c r="J231" s="1"/>
      <c r="K231" s="1"/>
      <c r="L231" s="1"/>
      <c r="M231" s="1"/>
      <c r="N231" s="115"/>
      <c r="O231" s="1"/>
      <c r="P231" s="1"/>
      <c r="Q231" s="1"/>
      <c r="R231" s="1"/>
      <c r="S231" s="1"/>
      <c r="T231" s="1"/>
      <c r="U231" s="1"/>
      <c r="V231" s="1"/>
      <c r="W231" s="1"/>
      <c r="X231" s="1"/>
      <c r="Y231" s="1"/>
      <c r="Z231" s="1"/>
      <c r="AA231" s="1"/>
      <c r="AB231" s="1"/>
      <c r="AC231" s="1"/>
      <c r="AD231" s="1"/>
      <c r="AE231" s="1"/>
      <c r="AF231" s="1"/>
      <c r="AG231" s="7"/>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row>
    <row r="232" spans="1:77" ht="15">
      <c r="A232" s="1"/>
      <c r="B232" s="1"/>
      <c r="C232" s="1"/>
      <c r="D232" s="1"/>
      <c r="E232" s="1"/>
      <c r="F232" s="1"/>
      <c r="G232" s="1"/>
      <c r="H232" s="1"/>
      <c r="I232" s="114"/>
      <c r="J232" s="1"/>
      <c r="K232" s="1"/>
      <c r="L232" s="1"/>
      <c r="M232" s="1"/>
      <c r="N232" s="115"/>
      <c r="O232" s="1"/>
      <c r="P232" s="1"/>
      <c r="Q232" s="1"/>
      <c r="R232" s="1"/>
      <c r="S232" s="1"/>
      <c r="T232" s="1"/>
      <c r="U232" s="1"/>
      <c r="V232" s="1"/>
      <c r="W232" s="1"/>
      <c r="X232" s="1"/>
      <c r="Y232" s="1"/>
      <c r="Z232" s="1"/>
      <c r="AA232" s="1"/>
      <c r="AB232" s="1"/>
      <c r="AC232" s="1"/>
      <c r="AD232" s="1"/>
      <c r="AE232" s="1"/>
      <c r="AF232" s="1"/>
      <c r="AG232" s="7"/>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row>
    <row r="233" spans="1:77" ht="15">
      <c r="A233" s="1"/>
      <c r="B233" s="1"/>
      <c r="C233" s="1"/>
      <c r="D233" s="1"/>
      <c r="E233" s="1"/>
      <c r="F233" s="1"/>
      <c r="G233" s="1"/>
      <c r="H233" s="1"/>
      <c r="I233" s="114"/>
      <c r="J233" s="1"/>
      <c r="K233" s="1"/>
      <c r="L233" s="1"/>
      <c r="M233" s="1"/>
      <c r="N233" s="115"/>
      <c r="O233" s="1"/>
      <c r="P233" s="1"/>
      <c r="Q233" s="1"/>
      <c r="R233" s="1"/>
      <c r="S233" s="1"/>
      <c r="T233" s="1"/>
      <c r="U233" s="1"/>
      <c r="V233" s="1"/>
      <c r="W233" s="1"/>
      <c r="X233" s="1"/>
      <c r="Y233" s="1"/>
      <c r="Z233" s="1"/>
      <c r="AA233" s="1"/>
      <c r="AB233" s="1"/>
      <c r="AC233" s="1"/>
      <c r="AD233" s="1"/>
      <c r="AE233" s="1"/>
      <c r="AF233" s="1"/>
      <c r="AG233" s="7"/>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row>
    <row r="234" spans="1:77" ht="15">
      <c r="A234" s="1"/>
      <c r="B234" s="1"/>
      <c r="C234" s="1"/>
      <c r="D234" s="1"/>
      <c r="E234" s="1"/>
      <c r="F234" s="1"/>
      <c r="G234" s="1"/>
      <c r="H234" s="1"/>
      <c r="I234" s="114"/>
      <c r="J234" s="1"/>
      <c r="K234" s="1"/>
      <c r="L234" s="1"/>
      <c r="M234" s="1"/>
      <c r="N234" s="115"/>
      <c r="O234" s="1"/>
      <c r="P234" s="1"/>
      <c r="Q234" s="1"/>
      <c r="R234" s="1"/>
      <c r="S234" s="1"/>
      <c r="T234" s="1"/>
      <c r="U234" s="1"/>
      <c r="V234" s="1"/>
      <c r="W234" s="1"/>
      <c r="X234" s="1"/>
      <c r="Y234" s="1"/>
      <c r="Z234" s="1"/>
      <c r="AA234" s="1"/>
      <c r="AB234" s="1"/>
      <c r="AC234" s="1"/>
      <c r="AD234" s="1"/>
      <c r="AE234" s="1"/>
      <c r="AF234" s="1"/>
      <c r="AG234" s="7"/>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row>
    <row r="235" spans="1:77" ht="15">
      <c r="A235" s="1"/>
      <c r="B235" s="1"/>
      <c r="C235" s="1"/>
      <c r="D235" s="1"/>
      <c r="E235" s="1"/>
      <c r="F235" s="1"/>
      <c r="G235" s="1"/>
      <c r="H235" s="1"/>
      <c r="I235" s="114"/>
      <c r="J235" s="1"/>
      <c r="K235" s="1"/>
      <c r="L235" s="1"/>
      <c r="M235" s="1"/>
      <c r="N235" s="115"/>
      <c r="O235" s="1"/>
      <c r="P235" s="1"/>
      <c r="Q235" s="1"/>
      <c r="R235" s="1"/>
      <c r="S235" s="1"/>
      <c r="T235" s="1"/>
      <c r="U235" s="1"/>
      <c r="V235" s="1"/>
      <c r="W235" s="1"/>
      <c r="X235" s="1"/>
      <c r="Y235" s="1"/>
      <c r="Z235" s="1"/>
      <c r="AA235" s="1"/>
      <c r="AB235" s="1"/>
      <c r="AC235" s="1"/>
      <c r="AD235" s="1"/>
      <c r="AE235" s="1"/>
      <c r="AF235" s="1"/>
      <c r="AG235" s="7"/>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row>
    <row r="236" spans="1:77" ht="15">
      <c r="A236" s="1"/>
      <c r="B236" s="1"/>
      <c r="C236" s="1"/>
      <c r="D236" s="1"/>
      <c r="E236" s="1"/>
      <c r="F236" s="1"/>
      <c r="G236" s="1"/>
      <c r="H236" s="1"/>
      <c r="I236" s="114"/>
      <c r="J236" s="1"/>
      <c r="K236" s="1"/>
      <c r="L236" s="1"/>
      <c r="M236" s="1"/>
      <c r="N236" s="115"/>
      <c r="O236" s="1"/>
      <c r="P236" s="1"/>
      <c r="Q236" s="1"/>
      <c r="R236" s="1"/>
      <c r="S236" s="1"/>
      <c r="T236" s="1"/>
      <c r="U236" s="1"/>
      <c r="V236" s="1"/>
      <c r="W236" s="1"/>
      <c r="X236" s="1"/>
      <c r="Y236" s="1"/>
      <c r="Z236" s="1"/>
      <c r="AA236" s="1"/>
      <c r="AB236" s="1"/>
      <c r="AC236" s="1"/>
      <c r="AD236" s="1"/>
      <c r="AE236" s="1"/>
      <c r="AF236" s="1"/>
      <c r="AG236" s="7"/>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row>
    <row r="237" spans="1:77" ht="15">
      <c r="A237" s="1"/>
      <c r="B237" s="1"/>
      <c r="C237" s="1"/>
      <c r="D237" s="1"/>
      <c r="E237" s="1"/>
      <c r="F237" s="1"/>
      <c r="G237" s="1"/>
      <c r="H237" s="1"/>
      <c r="I237" s="114"/>
      <c r="J237" s="1"/>
      <c r="K237" s="1"/>
      <c r="L237" s="1"/>
      <c r="M237" s="1"/>
      <c r="N237" s="115"/>
      <c r="O237" s="1"/>
      <c r="P237" s="1"/>
      <c r="Q237" s="1"/>
      <c r="R237" s="1"/>
      <c r="S237" s="1"/>
      <c r="T237" s="1"/>
      <c r="U237" s="1"/>
      <c r="V237" s="1"/>
      <c r="W237" s="1"/>
      <c r="X237" s="1"/>
      <c r="Y237" s="1"/>
      <c r="Z237" s="1"/>
      <c r="AA237" s="1"/>
      <c r="AB237" s="1"/>
      <c r="AC237" s="1"/>
      <c r="AD237" s="1"/>
      <c r="AE237" s="1"/>
      <c r="AF237" s="1"/>
      <c r="AG237" s="7"/>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row>
    <row r="238" spans="1:77" ht="15">
      <c r="A238" s="1"/>
      <c r="B238" s="1"/>
      <c r="C238" s="1"/>
      <c r="D238" s="1"/>
      <c r="E238" s="1"/>
      <c r="F238" s="1"/>
      <c r="G238" s="1"/>
      <c r="H238" s="1"/>
      <c r="I238" s="114"/>
      <c r="J238" s="1"/>
      <c r="K238" s="1"/>
      <c r="L238" s="1"/>
      <c r="M238" s="1"/>
      <c r="N238" s="115"/>
      <c r="O238" s="1"/>
      <c r="P238" s="1"/>
      <c r="Q238" s="1"/>
      <c r="R238" s="1"/>
      <c r="S238" s="1"/>
      <c r="T238" s="1"/>
      <c r="U238" s="1"/>
      <c r="V238" s="1"/>
      <c r="W238" s="1"/>
      <c r="X238" s="1"/>
      <c r="Y238" s="1"/>
      <c r="Z238" s="1"/>
      <c r="AA238" s="1"/>
      <c r="AB238" s="1"/>
      <c r="AC238" s="1"/>
      <c r="AD238" s="1"/>
      <c r="AE238" s="1"/>
      <c r="AF238" s="1"/>
      <c r="AG238" s="7"/>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row>
    <row r="239" spans="1:77" ht="15">
      <c r="A239" s="1"/>
      <c r="B239" s="1"/>
      <c r="C239" s="1"/>
      <c r="D239" s="1"/>
      <c r="E239" s="1"/>
      <c r="F239" s="1"/>
      <c r="G239" s="1"/>
      <c r="H239" s="1"/>
      <c r="I239" s="114"/>
      <c r="J239" s="1"/>
      <c r="K239" s="1"/>
      <c r="L239" s="1"/>
      <c r="M239" s="1"/>
      <c r="N239" s="115"/>
      <c r="O239" s="1"/>
      <c r="P239" s="1"/>
      <c r="Q239" s="1"/>
      <c r="R239" s="1"/>
      <c r="S239" s="1"/>
      <c r="T239" s="1"/>
      <c r="U239" s="1"/>
      <c r="V239" s="1"/>
      <c r="W239" s="1"/>
      <c r="X239" s="1"/>
      <c r="Y239" s="1"/>
      <c r="Z239" s="1"/>
      <c r="AA239" s="1"/>
      <c r="AB239" s="1"/>
      <c r="AC239" s="1"/>
      <c r="AD239" s="1"/>
      <c r="AE239" s="1"/>
      <c r="AF239" s="1"/>
      <c r="AG239" s="7"/>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row>
    <row r="240" spans="1:77" ht="15">
      <c r="A240" s="1"/>
      <c r="B240" s="1"/>
      <c r="C240" s="1"/>
      <c r="D240" s="1"/>
      <c r="E240" s="1"/>
      <c r="F240" s="1"/>
      <c r="G240" s="1"/>
      <c r="H240" s="1"/>
      <c r="I240" s="114"/>
      <c r="J240" s="1"/>
      <c r="K240" s="1"/>
      <c r="L240" s="1"/>
      <c r="M240" s="1"/>
      <c r="N240" s="115"/>
      <c r="O240" s="1"/>
      <c r="P240" s="1"/>
      <c r="Q240" s="1"/>
      <c r="R240" s="1"/>
      <c r="S240" s="1"/>
      <c r="T240" s="1"/>
      <c r="U240" s="1"/>
      <c r="V240" s="1"/>
      <c r="W240" s="1"/>
      <c r="X240" s="1"/>
      <c r="Y240" s="1"/>
      <c r="Z240" s="1"/>
      <c r="AA240" s="1"/>
      <c r="AB240" s="1"/>
      <c r="AC240" s="1"/>
      <c r="AD240" s="1"/>
      <c r="AE240" s="1"/>
      <c r="AF240" s="1"/>
      <c r="AG240" s="7"/>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row>
    <row r="241" spans="1:77" ht="15">
      <c r="A241" s="1"/>
      <c r="B241" s="1"/>
      <c r="C241" s="1"/>
      <c r="D241" s="1"/>
      <c r="E241" s="1"/>
      <c r="F241" s="1"/>
      <c r="G241" s="1"/>
      <c r="H241" s="1"/>
      <c r="I241" s="114"/>
      <c r="J241" s="1"/>
      <c r="K241" s="1"/>
      <c r="L241" s="1"/>
      <c r="M241" s="1"/>
      <c r="N241" s="115"/>
      <c r="O241" s="1"/>
      <c r="P241" s="1"/>
      <c r="Q241" s="1"/>
      <c r="R241" s="1"/>
      <c r="S241" s="1"/>
      <c r="T241" s="1"/>
      <c r="U241" s="1"/>
      <c r="V241" s="1"/>
      <c r="W241" s="1"/>
      <c r="X241" s="1"/>
      <c r="Y241" s="1"/>
      <c r="Z241" s="1"/>
      <c r="AA241" s="1"/>
      <c r="AB241" s="1"/>
      <c r="AC241" s="1"/>
      <c r="AD241" s="1"/>
      <c r="AE241" s="1"/>
      <c r="AF241" s="1"/>
      <c r="AG241" s="7"/>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row>
    <row r="242" spans="1:77" ht="15">
      <c r="A242" s="1"/>
      <c r="B242" s="1"/>
      <c r="C242" s="1"/>
      <c r="D242" s="1"/>
      <c r="E242" s="1"/>
      <c r="F242" s="1"/>
      <c r="G242" s="1"/>
      <c r="H242" s="1"/>
      <c r="I242" s="114"/>
      <c r="J242" s="1"/>
      <c r="K242" s="1"/>
      <c r="L242" s="1"/>
      <c r="M242" s="1"/>
      <c r="N242" s="115"/>
      <c r="O242" s="1"/>
      <c r="P242" s="1"/>
      <c r="Q242" s="1"/>
      <c r="R242" s="1"/>
      <c r="S242" s="1"/>
      <c r="T242" s="1"/>
      <c r="U242" s="1"/>
      <c r="V242" s="1"/>
      <c r="W242" s="1"/>
      <c r="X242" s="1"/>
      <c r="Y242" s="1"/>
      <c r="Z242" s="1"/>
      <c r="AA242" s="1"/>
      <c r="AB242" s="1"/>
      <c r="AC242" s="1"/>
      <c r="AD242" s="1"/>
      <c r="AE242" s="1"/>
      <c r="AF242" s="1"/>
      <c r="AG242" s="7"/>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row>
    <row r="243" spans="1:77" ht="15">
      <c r="A243" s="1"/>
      <c r="B243" s="1"/>
      <c r="C243" s="1"/>
      <c r="D243" s="1"/>
      <c r="E243" s="1"/>
      <c r="F243" s="1"/>
      <c r="G243" s="1"/>
      <c r="H243" s="1"/>
      <c r="I243" s="114"/>
      <c r="J243" s="1"/>
      <c r="K243" s="1"/>
      <c r="L243" s="1"/>
      <c r="M243" s="1"/>
      <c r="N243" s="115"/>
      <c r="O243" s="1"/>
      <c r="P243" s="1"/>
      <c r="Q243" s="1"/>
      <c r="R243" s="1"/>
      <c r="S243" s="1"/>
      <c r="T243" s="1"/>
      <c r="U243" s="1"/>
      <c r="V243" s="1"/>
      <c r="W243" s="1"/>
      <c r="X243" s="1"/>
      <c r="Y243" s="1"/>
      <c r="Z243" s="1"/>
      <c r="AA243" s="1"/>
      <c r="AB243" s="1"/>
      <c r="AC243" s="1"/>
      <c r="AD243" s="1"/>
      <c r="AE243" s="1"/>
      <c r="AF243" s="1"/>
      <c r="AG243" s="7"/>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row>
    <row r="244" spans="1:77" ht="15">
      <c r="A244" s="1"/>
      <c r="B244" s="1"/>
      <c r="C244" s="1"/>
      <c r="D244" s="1"/>
      <c r="E244" s="1"/>
      <c r="F244" s="1"/>
      <c r="G244" s="1"/>
      <c r="H244" s="1"/>
      <c r="I244" s="114"/>
      <c r="J244" s="1"/>
      <c r="K244" s="1"/>
      <c r="L244" s="1"/>
      <c r="M244" s="1"/>
      <c r="N244" s="115"/>
      <c r="O244" s="1"/>
      <c r="P244" s="1"/>
      <c r="Q244" s="1"/>
      <c r="R244" s="1"/>
      <c r="S244" s="1"/>
      <c r="T244" s="1"/>
      <c r="U244" s="1"/>
      <c r="V244" s="1"/>
      <c r="W244" s="1"/>
      <c r="X244" s="1"/>
      <c r="Y244" s="1"/>
      <c r="Z244" s="1"/>
      <c r="AA244" s="1"/>
      <c r="AB244" s="1"/>
      <c r="AC244" s="1"/>
      <c r="AD244" s="1"/>
      <c r="AE244" s="1"/>
      <c r="AF244" s="1"/>
      <c r="AG244" s="7"/>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row>
    <row r="245" spans="1:77" ht="15">
      <c r="A245" s="1"/>
      <c r="B245" s="1"/>
      <c r="C245" s="1"/>
      <c r="D245" s="1"/>
      <c r="E245" s="1"/>
      <c r="F245" s="1"/>
      <c r="G245" s="1"/>
      <c r="H245" s="1"/>
      <c r="I245" s="114"/>
      <c r="J245" s="1"/>
      <c r="K245" s="1"/>
      <c r="L245" s="1"/>
      <c r="M245" s="1"/>
      <c r="N245" s="115"/>
      <c r="O245" s="1"/>
      <c r="P245" s="1"/>
      <c r="Q245" s="1"/>
      <c r="R245" s="1"/>
      <c r="S245" s="1"/>
      <c r="T245" s="1"/>
      <c r="U245" s="1"/>
      <c r="V245" s="1"/>
      <c r="W245" s="1"/>
      <c r="X245" s="1"/>
      <c r="Y245" s="1"/>
      <c r="Z245" s="1"/>
      <c r="AA245" s="1"/>
      <c r="AB245" s="1"/>
      <c r="AC245" s="1"/>
      <c r="AD245" s="1"/>
      <c r="AE245" s="1"/>
      <c r="AF245" s="1"/>
      <c r="AG245" s="7"/>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row>
    <row r="246" spans="1:77" ht="15">
      <c r="A246" s="1"/>
      <c r="B246" s="1"/>
      <c r="C246" s="1"/>
      <c r="D246" s="1"/>
      <c r="E246" s="1"/>
      <c r="F246" s="1"/>
      <c r="G246" s="1"/>
      <c r="H246" s="1"/>
      <c r="I246" s="114"/>
      <c r="J246" s="1"/>
      <c r="K246" s="1"/>
      <c r="L246" s="1"/>
      <c r="M246" s="1"/>
      <c r="N246" s="115"/>
      <c r="O246" s="1"/>
      <c r="P246" s="1"/>
      <c r="Q246" s="1"/>
      <c r="R246" s="1"/>
      <c r="S246" s="1"/>
      <c r="T246" s="1"/>
      <c r="U246" s="1"/>
      <c r="V246" s="1"/>
      <c r="W246" s="1"/>
      <c r="X246" s="1"/>
      <c r="Y246" s="1"/>
      <c r="Z246" s="1"/>
      <c r="AA246" s="1"/>
      <c r="AB246" s="1"/>
      <c r="AC246" s="1"/>
      <c r="AD246" s="1"/>
      <c r="AE246" s="1"/>
      <c r="AF246" s="1"/>
      <c r="AG246" s="7"/>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row>
    <row r="247" spans="1:77" ht="15">
      <c r="A247" s="1"/>
      <c r="B247" s="1"/>
      <c r="C247" s="1"/>
      <c r="D247" s="1"/>
      <c r="E247" s="1"/>
      <c r="F247" s="1"/>
      <c r="G247" s="1"/>
      <c r="H247" s="1"/>
      <c r="I247" s="114"/>
      <c r="J247" s="1"/>
      <c r="K247" s="1"/>
      <c r="L247" s="1"/>
      <c r="M247" s="1"/>
      <c r="N247" s="115"/>
      <c r="O247" s="1"/>
      <c r="P247" s="1"/>
      <c r="Q247" s="1"/>
      <c r="R247" s="1"/>
      <c r="S247" s="1"/>
      <c r="T247" s="1"/>
      <c r="U247" s="1"/>
      <c r="V247" s="1"/>
      <c r="W247" s="1"/>
      <c r="X247" s="1"/>
      <c r="Y247" s="1"/>
      <c r="Z247" s="1"/>
      <c r="AA247" s="1"/>
      <c r="AB247" s="1"/>
      <c r="AC247" s="1"/>
      <c r="AD247" s="1"/>
      <c r="AE247" s="1"/>
      <c r="AF247" s="1"/>
      <c r="AG247" s="7"/>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row>
    <row r="248" spans="1:77" ht="15">
      <c r="A248" s="1"/>
      <c r="B248" s="1"/>
      <c r="C248" s="1"/>
      <c r="D248" s="1"/>
      <c r="E248" s="1"/>
      <c r="F248" s="1"/>
      <c r="G248" s="1"/>
      <c r="H248" s="1"/>
      <c r="I248" s="114"/>
      <c r="J248" s="1"/>
      <c r="K248" s="1"/>
      <c r="L248" s="1"/>
      <c r="M248" s="1"/>
      <c r="N248" s="115"/>
      <c r="O248" s="1"/>
      <c r="P248" s="1"/>
      <c r="Q248" s="1"/>
      <c r="R248" s="1"/>
      <c r="S248" s="1"/>
      <c r="T248" s="1"/>
      <c r="U248" s="1"/>
      <c r="V248" s="1"/>
      <c r="W248" s="1"/>
      <c r="X248" s="1"/>
      <c r="Y248" s="1"/>
      <c r="Z248" s="1"/>
      <c r="AA248" s="1"/>
      <c r="AB248" s="1"/>
      <c r="AC248" s="1"/>
      <c r="AD248" s="1"/>
      <c r="AE248" s="1"/>
      <c r="AF248" s="1"/>
      <c r="AG248" s="7"/>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row>
    <row r="249" spans="1:77" ht="15">
      <c r="A249" s="1"/>
      <c r="B249" s="1"/>
      <c r="C249" s="1"/>
      <c r="D249" s="1"/>
      <c r="E249" s="1"/>
      <c r="F249" s="1"/>
      <c r="G249" s="1"/>
      <c r="H249" s="1"/>
      <c r="I249" s="114"/>
      <c r="J249" s="1"/>
      <c r="K249" s="1"/>
      <c r="L249" s="1"/>
      <c r="M249" s="1"/>
      <c r="N249" s="115"/>
      <c r="O249" s="1"/>
      <c r="P249" s="1"/>
      <c r="Q249" s="1"/>
      <c r="R249" s="1"/>
      <c r="S249" s="1"/>
      <c r="T249" s="1"/>
      <c r="U249" s="1"/>
      <c r="V249" s="1"/>
      <c r="W249" s="1"/>
      <c r="X249" s="1"/>
      <c r="Y249" s="1"/>
      <c r="Z249" s="1"/>
      <c r="AA249" s="1"/>
      <c r="AB249" s="1"/>
      <c r="AC249" s="1"/>
      <c r="AD249" s="1"/>
      <c r="AE249" s="1"/>
      <c r="AF249" s="1"/>
      <c r="AG249" s="7"/>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row>
    <row r="250" spans="1:77" ht="15">
      <c r="A250" s="1"/>
      <c r="B250" s="1"/>
      <c r="C250" s="1"/>
      <c r="D250" s="1"/>
      <c r="E250" s="1"/>
      <c r="F250" s="1"/>
      <c r="G250" s="1"/>
      <c r="H250" s="1"/>
      <c r="I250" s="114"/>
      <c r="J250" s="1"/>
      <c r="K250" s="1"/>
      <c r="L250" s="1"/>
      <c r="M250" s="1"/>
      <c r="N250" s="115"/>
      <c r="O250" s="1"/>
      <c r="P250" s="1"/>
      <c r="Q250" s="1"/>
      <c r="R250" s="1"/>
      <c r="S250" s="1"/>
      <c r="T250" s="1"/>
      <c r="U250" s="1"/>
      <c r="V250" s="1"/>
      <c r="W250" s="1"/>
      <c r="X250" s="1"/>
      <c r="Y250" s="1"/>
      <c r="Z250" s="1"/>
      <c r="AA250" s="1"/>
      <c r="AB250" s="1"/>
      <c r="AC250" s="1"/>
      <c r="AD250" s="1"/>
      <c r="AE250" s="1"/>
      <c r="AF250" s="1"/>
      <c r="AG250" s="7"/>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row>
    <row r="251" spans="1:77" ht="15">
      <c r="A251" s="1"/>
      <c r="B251" s="1"/>
      <c r="C251" s="1"/>
      <c r="D251" s="1"/>
      <c r="E251" s="1"/>
      <c r="F251" s="1"/>
      <c r="G251" s="1"/>
      <c r="H251" s="1"/>
      <c r="I251" s="114"/>
      <c r="J251" s="1"/>
      <c r="K251" s="1"/>
      <c r="L251" s="1"/>
      <c r="M251" s="1"/>
      <c r="N251" s="115"/>
      <c r="O251" s="1"/>
      <c r="P251" s="1"/>
      <c r="Q251" s="1"/>
      <c r="R251" s="1"/>
      <c r="S251" s="1"/>
      <c r="T251" s="1"/>
      <c r="U251" s="1"/>
      <c r="V251" s="1"/>
      <c r="W251" s="1"/>
      <c r="X251" s="1"/>
      <c r="Y251" s="1"/>
      <c r="Z251" s="1"/>
      <c r="AA251" s="1"/>
      <c r="AB251" s="1"/>
      <c r="AC251" s="1"/>
      <c r="AD251" s="1"/>
      <c r="AE251" s="1"/>
      <c r="AF251" s="1"/>
      <c r="AG251" s="7"/>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row>
    <row r="252" spans="1:77" ht="15">
      <c r="A252" s="1"/>
      <c r="B252" s="1"/>
      <c r="C252" s="1"/>
      <c r="D252" s="1"/>
      <c r="E252" s="1"/>
      <c r="F252" s="1"/>
      <c r="G252" s="1"/>
      <c r="H252" s="1"/>
      <c r="I252" s="114"/>
      <c r="J252" s="1"/>
      <c r="K252" s="1"/>
      <c r="L252" s="1"/>
      <c r="M252" s="1"/>
      <c r="N252" s="115"/>
      <c r="O252" s="1"/>
      <c r="P252" s="1"/>
      <c r="Q252" s="1"/>
      <c r="R252" s="1"/>
      <c r="S252" s="1"/>
      <c r="T252" s="1"/>
      <c r="U252" s="1"/>
      <c r="V252" s="1"/>
      <c r="W252" s="1"/>
      <c r="X252" s="1"/>
      <c r="Y252" s="1"/>
      <c r="Z252" s="1"/>
      <c r="AA252" s="1"/>
      <c r="AB252" s="1"/>
      <c r="AC252" s="1"/>
      <c r="AD252" s="1"/>
      <c r="AE252" s="1"/>
      <c r="AF252" s="1"/>
      <c r="AG252" s="7"/>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row>
    <row r="253" spans="1:77" ht="15">
      <c r="A253" s="1"/>
      <c r="B253" s="1"/>
      <c r="C253" s="1"/>
      <c r="D253" s="1"/>
      <c r="E253" s="1"/>
      <c r="F253" s="1"/>
      <c r="G253" s="1"/>
      <c r="H253" s="1"/>
      <c r="I253" s="114"/>
      <c r="J253" s="1"/>
      <c r="K253" s="1"/>
      <c r="L253" s="1"/>
      <c r="M253" s="1"/>
      <c r="N253" s="115"/>
      <c r="O253" s="1"/>
      <c r="P253" s="1"/>
      <c r="Q253" s="1"/>
      <c r="R253" s="1"/>
      <c r="S253" s="1"/>
      <c r="T253" s="1"/>
      <c r="U253" s="1"/>
      <c r="V253" s="1"/>
      <c r="W253" s="1"/>
      <c r="X253" s="1"/>
      <c r="Y253" s="1"/>
      <c r="Z253" s="1"/>
      <c r="AA253" s="1"/>
      <c r="AB253" s="1"/>
      <c r="AC253" s="1"/>
      <c r="AD253" s="1"/>
      <c r="AE253" s="1"/>
      <c r="AF253" s="1"/>
      <c r="AG253" s="7"/>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row>
    <row r="254" spans="1:77" ht="15">
      <c r="A254" s="1"/>
      <c r="B254" s="1"/>
      <c r="C254" s="1"/>
      <c r="D254" s="1"/>
      <c r="E254" s="1"/>
      <c r="F254" s="1"/>
      <c r="G254" s="1"/>
      <c r="H254" s="1"/>
      <c r="I254" s="114"/>
      <c r="J254" s="1"/>
      <c r="K254" s="1"/>
      <c r="L254" s="1"/>
      <c r="M254" s="1"/>
      <c r="N254" s="115"/>
      <c r="O254" s="1"/>
      <c r="P254" s="1"/>
      <c r="Q254" s="1"/>
      <c r="R254" s="1"/>
      <c r="S254" s="1"/>
      <c r="T254" s="1"/>
      <c r="U254" s="1"/>
      <c r="V254" s="1"/>
      <c r="W254" s="1"/>
      <c r="X254" s="1"/>
      <c r="Y254" s="1"/>
      <c r="Z254" s="1"/>
      <c r="AA254" s="1"/>
      <c r="AB254" s="1"/>
      <c r="AC254" s="1"/>
      <c r="AD254" s="1"/>
      <c r="AE254" s="1"/>
      <c r="AF254" s="1"/>
      <c r="AG254" s="7"/>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row>
    <row r="255" spans="1:77" ht="15">
      <c r="A255" s="1"/>
      <c r="B255" s="1"/>
      <c r="C255" s="1"/>
      <c r="D255" s="1"/>
      <c r="E255" s="1"/>
      <c r="F255" s="1"/>
      <c r="G255" s="1"/>
      <c r="H255" s="1"/>
      <c r="I255" s="114"/>
      <c r="J255" s="1"/>
      <c r="K255" s="1"/>
      <c r="L255" s="1"/>
      <c r="M255" s="1"/>
      <c r="N255" s="115"/>
      <c r="O255" s="1"/>
      <c r="P255" s="1"/>
      <c r="Q255" s="1"/>
      <c r="R255" s="1"/>
      <c r="S255" s="1"/>
      <c r="T255" s="1"/>
      <c r="U255" s="1"/>
      <c r="V255" s="1"/>
      <c r="W255" s="1"/>
      <c r="X255" s="1"/>
      <c r="Y255" s="1"/>
      <c r="Z255" s="1"/>
      <c r="AA255" s="1"/>
      <c r="AB255" s="1"/>
      <c r="AC255" s="1"/>
      <c r="AD255" s="1"/>
      <c r="AE255" s="1"/>
      <c r="AF255" s="1"/>
      <c r="AG255" s="7"/>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row>
    <row r="256" spans="1:77" ht="15">
      <c r="A256" s="1"/>
      <c r="B256" s="1"/>
      <c r="C256" s="1"/>
      <c r="D256" s="1"/>
      <c r="E256" s="1"/>
      <c r="F256" s="1"/>
      <c r="G256" s="1"/>
      <c r="H256" s="1"/>
      <c r="I256" s="114"/>
      <c r="J256" s="1"/>
      <c r="K256" s="1"/>
      <c r="L256" s="1"/>
      <c r="M256" s="1"/>
      <c r="N256" s="115"/>
      <c r="O256" s="1"/>
      <c r="P256" s="1"/>
      <c r="Q256" s="1"/>
      <c r="R256" s="1"/>
      <c r="S256" s="1"/>
      <c r="T256" s="1"/>
      <c r="U256" s="1"/>
      <c r="V256" s="1"/>
      <c r="W256" s="1"/>
      <c r="X256" s="1"/>
      <c r="Y256" s="1"/>
      <c r="Z256" s="1"/>
      <c r="AA256" s="1"/>
      <c r="AB256" s="1"/>
      <c r="AC256" s="1"/>
      <c r="AD256" s="1"/>
      <c r="AE256" s="1"/>
      <c r="AF256" s="1"/>
      <c r="AG256" s="7"/>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row>
    <row r="257" spans="1:77" ht="15">
      <c r="A257" s="1"/>
      <c r="B257" s="1"/>
      <c r="C257" s="1"/>
      <c r="D257" s="1"/>
      <c r="E257" s="1"/>
      <c r="F257" s="1"/>
      <c r="G257" s="1"/>
      <c r="H257" s="1"/>
      <c r="I257" s="114"/>
      <c r="J257" s="1"/>
      <c r="K257" s="1"/>
      <c r="L257" s="1"/>
      <c r="M257" s="1"/>
      <c r="N257" s="115"/>
      <c r="O257" s="1"/>
      <c r="P257" s="1"/>
      <c r="Q257" s="1"/>
      <c r="R257" s="1"/>
      <c r="S257" s="1"/>
      <c r="T257" s="1"/>
      <c r="U257" s="1"/>
      <c r="V257" s="1"/>
      <c r="W257" s="1"/>
      <c r="X257" s="1"/>
      <c r="Y257" s="1"/>
      <c r="Z257" s="1"/>
      <c r="AA257" s="1"/>
      <c r="AB257" s="1"/>
      <c r="AC257" s="1"/>
      <c r="AD257" s="1"/>
      <c r="AE257" s="1"/>
      <c r="AF257" s="1"/>
      <c r="AG257" s="7"/>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row>
    <row r="258" spans="1:77" ht="15">
      <c r="A258" s="1"/>
      <c r="B258" s="1"/>
      <c r="C258" s="1"/>
      <c r="D258" s="1"/>
      <c r="E258" s="1"/>
      <c r="F258" s="1"/>
      <c r="G258" s="1"/>
      <c r="H258" s="1"/>
      <c r="I258" s="114"/>
      <c r="J258" s="1"/>
      <c r="K258" s="1"/>
      <c r="L258" s="1"/>
      <c r="M258" s="1"/>
      <c r="N258" s="115"/>
      <c r="O258" s="1"/>
      <c r="P258" s="1"/>
      <c r="Q258" s="1"/>
      <c r="R258" s="1"/>
      <c r="S258" s="1"/>
      <c r="T258" s="1"/>
      <c r="U258" s="1"/>
      <c r="V258" s="1"/>
      <c r="W258" s="1"/>
      <c r="X258" s="1"/>
      <c r="Y258" s="1"/>
      <c r="Z258" s="1"/>
      <c r="AA258" s="1"/>
      <c r="AB258" s="1"/>
      <c r="AC258" s="1"/>
      <c r="AD258" s="1"/>
      <c r="AE258" s="1"/>
      <c r="AF258" s="1"/>
      <c r="AG258" s="7"/>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row>
    <row r="259" spans="1:77" ht="15">
      <c r="A259" s="1"/>
      <c r="B259" s="1"/>
      <c r="C259" s="1"/>
      <c r="D259" s="1"/>
      <c r="E259" s="1"/>
      <c r="F259" s="1"/>
      <c r="G259" s="1"/>
      <c r="H259" s="1"/>
      <c r="I259" s="114"/>
      <c r="J259" s="1"/>
      <c r="K259" s="1"/>
      <c r="L259" s="1"/>
      <c r="M259" s="1"/>
      <c r="N259" s="115"/>
      <c r="O259" s="1"/>
      <c r="P259" s="1"/>
      <c r="Q259" s="1"/>
      <c r="R259" s="1"/>
      <c r="S259" s="1"/>
      <c r="T259" s="1"/>
      <c r="U259" s="1"/>
      <c r="V259" s="1"/>
      <c r="W259" s="1"/>
      <c r="X259" s="1"/>
      <c r="Y259" s="1"/>
      <c r="Z259" s="1"/>
      <c r="AA259" s="1"/>
      <c r="AB259" s="1"/>
      <c r="AC259" s="1"/>
      <c r="AD259" s="1"/>
      <c r="AE259" s="1"/>
      <c r="AF259" s="1"/>
      <c r="AG259" s="7"/>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row>
    <row r="260" spans="1:77" ht="15">
      <c r="A260" s="1"/>
      <c r="B260" s="1"/>
      <c r="C260" s="1"/>
      <c r="D260" s="1"/>
      <c r="E260" s="1"/>
      <c r="F260" s="1"/>
      <c r="G260" s="1"/>
      <c r="H260" s="1"/>
      <c r="I260" s="114"/>
      <c r="J260" s="1"/>
      <c r="K260" s="1"/>
      <c r="L260" s="1"/>
      <c r="M260" s="1"/>
      <c r="N260" s="115"/>
      <c r="O260" s="1"/>
      <c r="P260" s="1"/>
      <c r="Q260" s="1"/>
      <c r="R260" s="1"/>
      <c r="S260" s="1"/>
      <c r="T260" s="1"/>
      <c r="U260" s="1"/>
      <c r="V260" s="1"/>
      <c r="W260" s="1"/>
      <c r="X260" s="1"/>
      <c r="Y260" s="1"/>
      <c r="Z260" s="1"/>
      <c r="AA260" s="1"/>
      <c r="AB260" s="1"/>
      <c r="AC260" s="1"/>
      <c r="AD260" s="1"/>
      <c r="AE260" s="1"/>
      <c r="AF260" s="1"/>
      <c r="AG260" s="7"/>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row>
    <row r="261" spans="1:77" ht="15">
      <c r="A261" s="1"/>
      <c r="B261" s="1"/>
      <c r="C261" s="1"/>
      <c r="D261" s="1"/>
      <c r="E261" s="1"/>
      <c r="F261" s="1"/>
      <c r="G261" s="1"/>
      <c r="H261" s="1"/>
      <c r="I261" s="114"/>
      <c r="J261" s="1"/>
      <c r="K261" s="1"/>
      <c r="L261" s="1"/>
      <c r="M261" s="1"/>
      <c r="N261" s="115"/>
      <c r="O261" s="1"/>
      <c r="P261" s="1"/>
      <c r="Q261" s="1"/>
      <c r="R261" s="1"/>
      <c r="S261" s="1"/>
      <c r="T261" s="1"/>
      <c r="U261" s="1"/>
      <c r="V261" s="1"/>
      <c r="W261" s="1"/>
      <c r="X261" s="1"/>
      <c r="Y261" s="1"/>
      <c r="Z261" s="1"/>
      <c r="AA261" s="1"/>
      <c r="AB261" s="1"/>
      <c r="AC261" s="1"/>
      <c r="AD261" s="1"/>
      <c r="AE261" s="1"/>
      <c r="AF261" s="1"/>
      <c r="AG261" s="7"/>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row>
    <row r="262" spans="1:77" ht="15">
      <c r="A262" s="1"/>
      <c r="B262" s="1"/>
      <c r="C262" s="1"/>
      <c r="D262" s="1"/>
      <c r="E262" s="1"/>
      <c r="F262" s="1"/>
      <c r="G262" s="1"/>
      <c r="H262" s="1"/>
      <c r="I262" s="114"/>
      <c r="J262" s="1"/>
      <c r="K262" s="1"/>
      <c r="L262" s="1"/>
      <c r="M262" s="1"/>
      <c r="N262" s="115"/>
      <c r="O262" s="1"/>
      <c r="P262" s="1"/>
      <c r="Q262" s="1"/>
      <c r="R262" s="1"/>
      <c r="S262" s="1"/>
      <c r="T262" s="1"/>
      <c r="U262" s="1"/>
      <c r="V262" s="1"/>
      <c r="W262" s="1"/>
      <c r="X262" s="1"/>
      <c r="Y262" s="1"/>
      <c r="Z262" s="1"/>
      <c r="AA262" s="1"/>
      <c r="AB262" s="1"/>
      <c r="AC262" s="1"/>
      <c r="AD262" s="1"/>
      <c r="AE262" s="1"/>
      <c r="AF262" s="1"/>
      <c r="AG262" s="7"/>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row>
    <row r="263" spans="1:77" ht="15">
      <c r="A263" s="1"/>
      <c r="B263" s="1"/>
      <c r="C263" s="1"/>
      <c r="D263" s="1"/>
      <c r="E263" s="1"/>
      <c r="F263" s="1"/>
      <c r="G263" s="1"/>
      <c r="H263" s="1"/>
      <c r="I263" s="114"/>
      <c r="J263" s="1"/>
      <c r="K263" s="1"/>
      <c r="L263" s="1"/>
      <c r="M263" s="1"/>
      <c r="N263" s="115"/>
      <c r="O263" s="1"/>
      <c r="P263" s="1"/>
      <c r="Q263" s="1"/>
      <c r="R263" s="1"/>
      <c r="S263" s="1"/>
      <c r="T263" s="1"/>
      <c r="U263" s="1"/>
      <c r="V263" s="1"/>
      <c r="W263" s="1"/>
      <c r="X263" s="1"/>
      <c r="Y263" s="1"/>
      <c r="Z263" s="1"/>
      <c r="AA263" s="1"/>
      <c r="AB263" s="1"/>
      <c r="AC263" s="1"/>
      <c r="AD263" s="1"/>
      <c r="AE263" s="1"/>
      <c r="AF263" s="1"/>
      <c r="AG263" s="7"/>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row>
    <row r="264" spans="1:77" ht="15">
      <c r="A264" s="1"/>
      <c r="B264" s="1"/>
      <c r="C264" s="1"/>
      <c r="D264" s="1"/>
      <c r="E264" s="1"/>
      <c r="F264" s="1"/>
      <c r="G264" s="1"/>
      <c r="H264" s="1"/>
      <c r="I264" s="114"/>
      <c r="J264" s="1"/>
      <c r="K264" s="1"/>
      <c r="L264" s="1"/>
      <c r="M264" s="1"/>
      <c r="N264" s="115"/>
      <c r="O264" s="1"/>
      <c r="P264" s="1"/>
      <c r="Q264" s="1"/>
      <c r="R264" s="1"/>
      <c r="S264" s="1"/>
      <c r="T264" s="1"/>
      <c r="U264" s="1"/>
      <c r="V264" s="1"/>
      <c r="W264" s="1"/>
      <c r="X264" s="1"/>
      <c r="Y264" s="1"/>
      <c r="Z264" s="1"/>
      <c r="AA264" s="1"/>
      <c r="AB264" s="1"/>
      <c r="AC264" s="1"/>
      <c r="AD264" s="1"/>
      <c r="AE264" s="1"/>
      <c r="AF264" s="1"/>
      <c r="AG264" s="7"/>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row>
    <row r="265" spans="1:77" ht="15">
      <c r="A265" s="1"/>
      <c r="B265" s="1"/>
      <c r="C265" s="1"/>
      <c r="D265" s="1"/>
      <c r="E265" s="1"/>
      <c r="F265" s="1"/>
      <c r="G265" s="1"/>
      <c r="H265" s="1"/>
      <c r="I265" s="114"/>
      <c r="J265" s="1"/>
      <c r="K265" s="1"/>
      <c r="L265" s="1"/>
      <c r="M265" s="1"/>
      <c r="N265" s="115"/>
      <c r="O265" s="1"/>
      <c r="P265" s="1"/>
      <c r="Q265" s="1"/>
      <c r="R265" s="1"/>
      <c r="S265" s="1"/>
      <c r="T265" s="1"/>
      <c r="U265" s="1"/>
      <c r="V265" s="1"/>
      <c r="W265" s="1"/>
      <c r="X265" s="1"/>
      <c r="Y265" s="1"/>
      <c r="Z265" s="1"/>
      <c r="AA265" s="1"/>
      <c r="AB265" s="1"/>
      <c r="AC265" s="1"/>
      <c r="AD265" s="1"/>
      <c r="AE265" s="1"/>
      <c r="AF265" s="1"/>
      <c r="AG265" s="7"/>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row>
    <row r="266" spans="1:77" ht="15">
      <c r="A266" s="1"/>
      <c r="B266" s="1"/>
      <c r="C266" s="1"/>
      <c r="D266" s="1"/>
      <c r="E266" s="1"/>
      <c r="F266" s="1"/>
      <c r="G266" s="1"/>
      <c r="H266" s="1"/>
      <c r="I266" s="114"/>
      <c r="J266" s="1"/>
      <c r="K266" s="1"/>
      <c r="L266" s="1"/>
      <c r="M266" s="1"/>
      <c r="N266" s="115"/>
      <c r="O266" s="1"/>
      <c r="P266" s="1"/>
      <c r="Q266" s="1"/>
      <c r="R266" s="1"/>
      <c r="S266" s="1"/>
      <c r="T266" s="1"/>
      <c r="U266" s="1"/>
      <c r="V266" s="1"/>
      <c r="W266" s="1"/>
      <c r="X266" s="1"/>
      <c r="Y266" s="1"/>
      <c r="Z266" s="1"/>
      <c r="AA266" s="1"/>
      <c r="AB266" s="1"/>
      <c r="AC266" s="1"/>
      <c r="AD266" s="1"/>
      <c r="AE266" s="1"/>
      <c r="AF266" s="1"/>
      <c r="AG266" s="7"/>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row>
    <row r="267" spans="1:77" ht="15">
      <c r="A267" s="1"/>
      <c r="B267" s="1"/>
      <c r="C267" s="1"/>
      <c r="D267" s="1"/>
      <c r="E267" s="1"/>
      <c r="F267" s="1"/>
      <c r="G267" s="1"/>
      <c r="H267" s="1"/>
      <c r="I267" s="114"/>
      <c r="J267" s="1"/>
      <c r="K267" s="1"/>
      <c r="L267" s="1"/>
      <c r="M267" s="1"/>
      <c r="N267" s="115"/>
      <c r="O267" s="1"/>
      <c r="P267" s="1"/>
      <c r="Q267" s="1"/>
      <c r="R267" s="1"/>
      <c r="S267" s="1"/>
      <c r="T267" s="1"/>
      <c r="U267" s="1"/>
      <c r="V267" s="1"/>
      <c r="W267" s="1"/>
      <c r="X267" s="1"/>
      <c r="Y267" s="1"/>
      <c r="Z267" s="1"/>
      <c r="AA267" s="1"/>
      <c r="AB267" s="1"/>
      <c r="AC267" s="1"/>
      <c r="AD267" s="1"/>
      <c r="AE267" s="1"/>
      <c r="AF267" s="1"/>
      <c r="AG267" s="7"/>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row>
    <row r="268" spans="1:77" ht="15">
      <c r="A268" s="1"/>
      <c r="B268" s="1"/>
      <c r="C268" s="1"/>
      <c r="D268" s="1"/>
      <c r="E268" s="1"/>
      <c r="F268" s="1"/>
      <c r="G268" s="1"/>
      <c r="H268" s="1"/>
      <c r="I268" s="114"/>
      <c r="J268" s="1"/>
      <c r="K268" s="1"/>
      <c r="L268" s="1"/>
      <c r="M268" s="1"/>
      <c r="N268" s="115"/>
      <c r="O268" s="1"/>
      <c r="P268" s="1"/>
      <c r="Q268" s="1"/>
      <c r="R268" s="1"/>
      <c r="S268" s="1"/>
      <c r="T268" s="1"/>
      <c r="U268" s="1"/>
      <c r="V268" s="1"/>
      <c r="W268" s="1"/>
      <c r="X268" s="1"/>
      <c r="Y268" s="1"/>
      <c r="Z268" s="1"/>
      <c r="AA268" s="1"/>
      <c r="AB268" s="1"/>
      <c r="AC268" s="1"/>
      <c r="AD268" s="1"/>
      <c r="AE268" s="1"/>
      <c r="AF268" s="1"/>
      <c r="AG268" s="7"/>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row>
    <row r="269" spans="1:77" ht="15">
      <c r="A269" s="1"/>
      <c r="B269" s="1"/>
      <c r="C269" s="1"/>
      <c r="D269" s="1"/>
      <c r="E269" s="1"/>
      <c r="F269" s="1"/>
      <c r="G269" s="1"/>
      <c r="H269" s="1"/>
      <c r="I269" s="114"/>
      <c r="J269" s="1"/>
      <c r="K269" s="1"/>
      <c r="L269" s="1"/>
      <c r="M269" s="1"/>
      <c r="N269" s="115"/>
      <c r="O269" s="1"/>
      <c r="P269" s="1"/>
      <c r="Q269" s="1"/>
      <c r="R269" s="1"/>
      <c r="S269" s="1"/>
      <c r="T269" s="1"/>
      <c r="U269" s="1"/>
      <c r="V269" s="1"/>
      <c r="W269" s="1"/>
      <c r="X269" s="1"/>
      <c r="Y269" s="1"/>
      <c r="Z269" s="1"/>
      <c r="AA269" s="1"/>
      <c r="AB269" s="1"/>
      <c r="AC269" s="1"/>
      <c r="AD269" s="1"/>
      <c r="AE269" s="1"/>
      <c r="AF269" s="1"/>
      <c r="AG269" s="7"/>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row>
    <row r="270" spans="1:77" ht="15">
      <c r="A270" s="1"/>
      <c r="B270" s="1"/>
      <c r="C270" s="1"/>
      <c r="D270" s="1"/>
      <c r="E270" s="1"/>
      <c r="F270" s="1"/>
      <c r="G270" s="1"/>
      <c r="H270" s="1"/>
      <c r="I270" s="114"/>
      <c r="J270" s="1"/>
      <c r="K270" s="1"/>
      <c r="L270" s="1"/>
      <c r="M270" s="1"/>
      <c r="N270" s="115"/>
      <c r="O270" s="1"/>
      <c r="P270" s="1"/>
      <c r="Q270" s="1"/>
      <c r="R270" s="1"/>
      <c r="S270" s="1"/>
      <c r="T270" s="1"/>
      <c r="U270" s="1"/>
      <c r="V270" s="1"/>
      <c r="W270" s="1"/>
      <c r="X270" s="1"/>
      <c r="Y270" s="1"/>
      <c r="Z270" s="1"/>
      <c r="AA270" s="1"/>
      <c r="AB270" s="1"/>
      <c r="AC270" s="1"/>
      <c r="AD270" s="1"/>
      <c r="AE270" s="1"/>
      <c r="AF270" s="1"/>
      <c r="AG270" s="7"/>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row>
    <row r="271" spans="1:77" ht="15">
      <c r="A271" s="1"/>
      <c r="B271" s="1"/>
      <c r="C271" s="1"/>
      <c r="D271" s="1"/>
      <c r="E271" s="1"/>
      <c r="F271" s="1"/>
      <c r="G271" s="1"/>
      <c r="H271" s="1"/>
      <c r="I271" s="114"/>
      <c r="J271" s="1"/>
      <c r="K271" s="1"/>
      <c r="L271" s="1"/>
      <c r="M271" s="1"/>
      <c r="N271" s="115"/>
      <c r="O271" s="1"/>
      <c r="P271" s="1"/>
      <c r="Q271" s="1"/>
      <c r="R271" s="1"/>
      <c r="S271" s="1"/>
      <c r="T271" s="1"/>
      <c r="U271" s="1"/>
      <c r="V271" s="1"/>
      <c r="W271" s="1"/>
      <c r="X271" s="1"/>
      <c r="Y271" s="1"/>
      <c r="Z271" s="1"/>
      <c r="AA271" s="1"/>
      <c r="AB271" s="1"/>
      <c r="AC271" s="1"/>
      <c r="AD271" s="1"/>
      <c r="AE271" s="1"/>
      <c r="AF271" s="1"/>
      <c r="AG271" s="7"/>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row>
    <row r="272" spans="1:77" ht="15">
      <c r="A272" s="1"/>
      <c r="B272" s="1"/>
      <c r="C272" s="1"/>
      <c r="D272" s="1"/>
      <c r="E272" s="1"/>
      <c r="F272" s="1"/>
      <c r="G272" s="1"/>
      <c r="H272" s="1"/>
      <c r="I272" s="114"/>
      <c r="J272" s="1"/>
      <c r="K272" s="1"/>
      <c r="L272" s="1"/>
      <c r="M272" s="1"/>
      <c r="N272" s="115"/>
      <c r="O272" s="1"/>
      <c r="P272" s="1"/>
      <c r="Q272" s="1"/>
      <c r="R272" s="1"/>
      <c r="S272" s="1"/>
      <c r="T272" s="1"/>
      <c r="U272" s="1"/>
      <c r="V272" s="1"/>
      <c r="W272" s="1"/>
      <c r="X272" s="1"/>
      <c r="Y272" s="1"/>
      <c r="Z272" s="1"/>
      <c r="AA272" s="1"/>
      <c r="AB272" s="1"/>
      <c r="AC272" s="1"/>
      <c r="AD272" s="1"/>
      <c r="AE272" s="1"/>
      <c r="AF272" s="1"/>
      <c r="AG272" s="7"/>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row>
    <row r="273" spans="1:77" ht="15">
      <c r="A273" s="1"/>
      <c r="B273" s="1"/>
      <c r="C273" s="1"/>
      <c r="D273" s="1"/>
      <c r="E273" s="1"/>
      <c r="F273" s="1"/>
      <c r="G273" s="1"/>
      <c r="H273" s="1"/>
      <c r="I273" s="114"/>
      <c r="J273" s="1"/>
      <c r="K273" s="1"/>
      <c r="L273" s="1"/>
      <c r="M273" s="1"/>
      <c r="N273" s="115"/>
      <c r="O273" s="1"/>
      <c r="P273" s="1"/>
      <c r="Q273" s="1"/>
      <c r="R273" s="1"/>
      <c r="S273" s="1"/>
      <c r="T273" s="1"/>
      <c r="U273" s="1"/>
      <c r="V273" s="1"/>
      <c r="W273" s="1"/>
      <c r="X273" s="1"/>
      <c r="Y273" s="1"/>
      <c r="Z273" s="1"/>
      <c r="AA273" s="1"/>
      <c r="AB273" s="1"/>
      <c r="AC273" s="1"/>
      <c r="AD273" s="1"/>
      <c r="AE273" s="1"/>
      <c r="AF273" s="1"/>
      <c r="AG273" s="7"/>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row>
    <row r="274" spans="1:77" ht="15">
      <c r="A274" s="1"/>
      <c r="B274" s="1"/>
      <c r="C274" s="1"/>
      <c r="D274" s="1"/>
      <c r="E274" s="1"/>
      <c r="F274" s="1"/>
      <c r="G274" s="1"/>
      <c r="H274" s="1"/>
      <c r="I274" s="114"/>
      <c r="J274" s="1"/>
      <c r="K274" s="1"/>
      <c r="L274" s="1"/>
      <c r="M274" s="1"/>
      <c r="N274" s="115"/>
      <c r="O274" s="1"/>
      <c r="P274" s="1"/>
      <c r="Q274" s="1"/>
      <c r="R274" s="1"/>
      <c r="S274" s="1"/>
      <c r="T274" s="1"/>
      <c r="U274" s="1"/>
      <c r="V274" s="1"/>
      <c r="W274" s="1"/>
      <c r="X274" s="1"/>
      <c r="Y274" s="1"/>
      <c r="Z274" s="1"/>
      <c r="AA274" s="1"/>
      <c r="AB274" s="1"/>
      <c r="AC274" s="1"/>
      <c r="AD274" s="1"/>
      <c r="AE274" s="1"/>
      <c r="AF274" s="1"/>
      <c r="AG274" s="7"/>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row>
    <row r="275" spans="1:77" ht="15">
      <c r="A275" s="1"/>
      <c r="B275" s="1"/>
      <c r="C275" s="1"/>
      <c r="D275" s="1"/>
      <c r="E275" s="1"/>
      <c r="F275" s="1"/>
      <c r="G275" s="1"/>
      <c r="H275" s="1"/>
      <c r="I275" s="114"/>
      <c r="J275" s="1"/>
      <c r="K275" s="1"/>
      <c r="L275" s="1"/>
      <c r="M275" s="1"/>
      <c r="N275" s="115"/>
      <c r="O275" s="1"/>
      <c r="P275" s="1"/>
      <c r="Q275" s="1"/>
      <c r="R275" s="1"/>
      <c r="S275" s="1"/>
      <c r="T275" s="1"/>
      <c r="U275" s="1"/>
      <c r="V275" s="1"/>
      <c r="W275" s="1"/>
      <c r="X275" s="1"/>
      <c r="Y275" s="1"/>
      <c r="Z275" s="1"/>
      <c r="AA275" s="1"/>
      <c r="AB275" s="1"/>
      <c r="AC275" s="1"/>
      <c r="AD275" s="1"/>
      <c r="AE275" s="1"/>
      <c r="AF275" s="1"/>
      <c r="AG275" s="7"/>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row>
    <row r="276" spans="1:77" ht="15">
      <c r="A276" s="1"/>
      <c r="B276" s="1"/>
      <c r="C276" s="1"/>
      <c r="D276" s="1"/>
      <c r="E276" s="1"/>
      <c r="F276" s="1"/>
      <c r="G276" s="1"/>
      <c r="H276" s="1"/>
      <c r="I276" s="114"/>
      <c r="J276" s="1"/>
      <c r="K276" s="1"/>
      <c r="L276" s="1"/>
      <c r="M276" s="1"/>
      <c r="N276" s="115"/>
      <c r="O276" s="1"/>
      <c r="P276" s="1"/>
      <c r="Q276" s="1"/>
      <c r="R276" s="1"/>
      <c r="S276" s="1"/>
      <c r="T276" s="1"/>
      <c r="U276" s="1"/>
      <c r="V276" s="1"/>
      <c r="W276" s="1"/>
      <c r="X276" s="1"/>
      <c r="Y276" s="1"/>
      <c r="Z276" s="1"/>
      <c r="AA276" s="1"/>
      <c r="AB276" s="1"/>
      <c r="AC276" s="1"/>
      <c r="AD276" s="1"/>
      <c r="AE276" s="1"/>
      <c r="AF276" s="1"/>
      <c r="AG276" s="7"/>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row>
    <row r="277" spans="1:77" ht="15">
      <c r="A277" s="1"/>
      <c r="B277" s="1"/>
      <c r="C277" s="1"/>
      <c r="D277" s="1"/>
      <c r="E277" s="1"/>
      <c r="F277" s="1"/>
      <c r="G277" s="1"/>
      <c r="H277" s="1"/>
      <c r="I277" s="114"/>
      <c r="J277" s="1"/>
      <c r="K277" s="1"/>
      <c r="L277" s="1"/>
      <c r="M277" s="1"/>
      <c r="N277" s="115"/>
      <c r="O277" s="1"/>
      <c r="P277" s="1"/>
      <c r="Q277" s="1"/>
      <c r="R277" s="1"/>
      <c r="S277" s="1"/>
      <c r="T277" s="1"/>
      <c r="U277" s="1"/>
      <c r="V277" s="1"/>
      <c r="W277" s="1"/>
      <c r="X277" s="1"/>
      <c r="Y277" s="1"/>
      <c r="Z277" s="1"/>
      <c r="AA277" s="1"/>
      <c r="AB277" s="1"/>
      <c r="AC277" s="1"/>
      <c r="AD277" s="1"/>
      <c r="AE277" s="1"/>
      <c r="AF277" s="1"/>
      <c r="AG277" s="7"/>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row>
    <row r="278" spans="1:77" ht="15">
      <c r="A278" s="1"/>
      <c r="B278" s="1"/>
      <c r="C278" s="1"/>
      <c r="D278" s="1"/>
      <c r="E278" s="1"/>
      <c r="F278" s="1"/>
      <c r="G278" s="1"/>
      <c r="H278" s="1"/>
      <c r="I278" s="114"/>
      <c r="J278" s="1"/>
      <c r="K278" s="1"/>
      <c r="L278" s="1"/>
      <c r="M278" s="1"/>
      <c r="N278" s="115"/>
      <c r="O278" s="1"/>
      <c r="P278" s="1"/>
      <c r="Q278" s="1"/>
      <c r="R278" s="1"/>
      <c r="S278" s="1"/>
      <c r="T278" s="1"/>
      <c r="U278" s="1"/>
      <c r="V278" s="1"/>
      <c r="W278" s="1"/>
      <c r="X278" s="1"/>
      <c r="Y278" s="1"/>
      <c r="Z278" s="1"/>
      <c r="AA278" s="1"/>
      <c r="AB278" s="1"/>
      <c r="AC278" s="1"/>
      <c r="AD278" s="1"/>
      <c r="AE278" s="1"/>
      <c r="AF278" s="1"/>
      <c r="AG278" s="7"/>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row>
    <row r="279" spans="1:77" ht="15">
      <c r="A279" s="1"/>
      <c r="B279" s="1"/>
      <c r="C279" s="1"/>
      <c r="D279" s="1"/>
      <c r="E279" s="1"/>
      <c r="F279" s="1"/>
      <c r="G279" s="1"/>
      <c r="H279" s="1"/>
      <c r="I279" s="114"/>
      <c r="J279" s="1"/>
      <c r="K279" s="1"/>
      <c r="L279" s="1"/>
      <c r="M279" s="1"/>
      <c r="N279" s="115"/>
      <c r="O279" s="1"/>
      <c r="P279" s="1"/>
      <c r="Q279" s="1"/>
      <c r="R279" s="1"/>
      <c r="S279" s="1"/>
      <c r="T279" s="1"/>
      <c r="U279" s="1"/>
      <c r="V279" s="1"/>
      <c r="W279" s="1"/>
      <c r="X279" s="1"/>
      <c r="Y279" s="1"/>
      <c r="Z279" s="1"/>
      <c r="AA279" s="1"/>
      <c r="AB279" s="1"/>
      <c r="AC279" s="1"/>
      <c r="AD279" s="1"/>
      <c r="AE279" s="1"/>
      <c r="AF279" s="1"/>
      <c r="AG279" s="7"/>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row>
    <row r="280" spans="1:77" ht="15">
      <c r="A280" s="1"/>
      <c r="B280" s="1"/>
      <c r="C280" s="1"/>
      <c r="D280" s="1"/>
      <c r="E280" s="1"/>
      <c r="F280" s="1"/>
      <c r="G280" s="1"/>
      <c r="H280" s="1"/>
      <c r="I280" s="114"/>
      <c r="J280" s="1"/>
      <c r="K280" s="1"/>
      <c r="L280" s="1"/>
      <c r="M280" s="1"/>
      <c r="N280" s="115"/>
      <c r="O280" s="1"/>
      <c r="P280" s="1"/>
      <c r="Q280" s="1"/>
      <c r="R280" s="1"/>
      <c r="S280" s="1"/>
      <c r="T280" s="1"/>
      <c r="U280" s="1"/>
      <c r="V280" s="1"/>
      <c r="W280" s="1"/>
      <c r="X280" s="1"/>
      <c r="Y280" s="1"/>
      <c r="Z280" s="1"/>
      <c r="AA280" s="1"/>
      <c r="AB280" s="1"/>
      <c r="AC280" s="1"/>
      <c r="AD280" s="1"/>
      <c r="AE280" s="1"/>
      <c r="AF280" s="1"/>
      <c r="AG280" s="7"/>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row>
    <row r="281" spans="1:77" ht="15">
      <c r="A281" s="1"/>
      <c r="B281" s="1"/>
      <c r="C281" s="1"/>
      <c r="D281" s="1"/>
      <c r="E281" s="1"/>
      <c r="F281" s="1"/>
      <c r="G281" s="1"/>
      <c r="H281" s="1"/>
      <c r="I281" s="114"/>
      <c r="J281" s="1"/>
      <c r="K281" s="1"/>
      <c r="L281" s="1"/>
      <c r="M281" s="1"/>
      <c r="N281" s="115"/>
      <c r="O281" s="1"/>
      <c r="P281" s="1"/>
      <c r="Q281" s="1"/>
      <c r="R281" s="1"/>
      <c r="S281" s="1"/>
      <c r="T281" s="1"/>
      <c r="U281" s="1"/>
      <c r="V281" s="1"/>
      <c r="W281" s="1"/>
      <c r="X281" s="1"/>
      <c r="Y281" s="1"/>
      <c r="Z281" s="1"/>
      <c r="AA281" s="1"/>
      <c r="AB281" s="1"/>
      <c r="AC281" s="1"/>
      <c r="AD281" s="1"/>
      <c r="AE281" s="1"/>
      <c r="AF281" s="1"/>
      <c r="AG281" s="7"/>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row>
    <row r="282" spans="1:77" ht="15">
      <c r="A282" s="1"/>
      <c r="B282" s="1"/>
      <c r="C282" s="1"/>
      <c r="D282" s="1"/>
      <c r="E282" s="1"/>
      <c r="F282" s="1"/>
      <c r="G282" s="1"/>
      <c r="H282" s="1"/>
      <c r="I282" s="114"/>
      <c r="J282" s="1"/>
      <c r="K282" s="1"/>
      <c r="L282" s="1"/>
      <c r="M282" s="1"/>
      <c r="N282" s="115"/>
      <c r="O282" s="1"/>
      <c r="P282" s="1"/>
      <c r="Q282" s="1"/>
      <c r="R282" s="1"/>
      <c r="S282" s="1"/>
      <c r="T282" s="1"/>
      <c r="U282" s="1"/>
      <c r="V282" s="1"/>
      <c r="W282" s="1"/>
      <c r="X282" s="1"/>
      <c r="Y282" s="1"/>
      <c r="Z282" s="1"/>
      <c r="AA282" s="1"/>
      <c r="AB282" s="1"/>
      <c r="AC282" s="1"/>
      <c r="AD282" s="1"/>
      <c r="AE282" s="1"/>
      <c r="AF282" s="1"/>
      <c r="AG282" s="7"/>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row>
    <row r="283" spans="1:77" ht="15">
      <c r="A283" s="1"/>
      <c r="B283" s="1"/>
      <c r="C283" s="1"/>
      <c r="D283" s="1"/>
      <c r="E283" s="1"/>
      <c r="F283" s="1"/>
      <c r="G283" s="1"/>
      <c r="H283" s="1"/>
      <c r="I283" s="114"/>
      <c r="J283" s="1"/>
      <c r="K283" s="1"/>
      <c r="L283" s="1"/>
      <c r="M283" s="1"/>
      <c r="N283" s="115"/>
      <c r="O283" s="1"/>
      <c r="P283" s="1"/>
      <c r="Q283" s="1"/>
      <c r="R283" s="1"/>
      <c r="S283" s="1"/>
      <c r="T283" s="1"/>
      <c r="U283" s="1"/>
      <c r="V283" s="1"/>
      <c r="W283" s="1"/>
      <c r="X283" s="1"/>
      <c r="Y283" s="1"/>
      <c r="Z283" s="1"/>
      <c r="AA283" s="1"/>
      <c r="AB283" s="1"/>
      <c r="AC283" s="1"/>
      <c r="AD283" s="1"/>
      <c r="AE283" s="1"/>
      <c r="AF283" s="1"/>
      <c r="AG283" s="7"/>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row>
    <row r="284" spans="1:77" ht="15">
      <c r="A284" s="1"/>
      <c r="B284" s="1"/>
      <c r="C284" s="1"/>
      <c r="D284" s="1"/>
      <c r="E284" s="1"/>
      <c r="F284" s="1"/>
      <c r="G284" s="1"/>
      <c r="H284" s="1"/>
      <c r="I284" s="114"/>
      <c r="J284" s="1"/>
      <c r="K284" s="1"/>
      <c r="L284" s="1"/>
      <c r="M284" s="1"/>
      <c r="N284" s="115"/>
      <c r="O284" s="1"/>
      <c r="P284" s="1"/>
      <c r="Q284" s="1"/>
      <c r="R284" s="1"/>
      <c r="S284" s="1"/>
      <c r="T284" s="1"/>
      <c r="U284" s="1"/>
      <c r="V284" s="1"/>
      <c r="W284" s="1"/>
      <c r="X284" s="1"/>
      <c r="Y284" s="1"/>
      <c r="Z284" s="1"/>
      <c r="AA284" s="1"/>
      <c r="AB284" s="1"/>
      <c r="AC284" s="1"/>
      <c r="AD284" s="1"/>
      <c r="AE284" s="1"/>
      <c r="AF284" s="1"/>
      <c r="AG284" s="7"/>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row>
    <row r="285" spans="1:77" ht="15">
      <c r="A285" s="1"/>
      <c r="B285" s="1"/>
      <c r="C285" s="1"/>
      <c r="D285" s="1"/>
      <c r="E285" s="1"/>
      <c r="F285" s="1"/>
      <c r="G285" s="1"/>
      <c r="H285" s="1"/>
      <c r="I285" s="114"/>
      <c r="J285" s="1"/>
      <c r="K285" s="1"/>
      <c r="L285" s="1"/>
      <c r="M285" s="1"/>
      <c r="N285" s="115"/>
      <c r="O285" s="1"/>
      <c r="P285" s="1"/>
      <c r="Q285" s="1"/>
      <c r="R285" s="1"/>
      <c r="S285" s="1"/>
      <c r="T285" s="1"/>
      <c r="U285" s="1"/>
      <c r="V285" s="1"/>
      <c r="W285" s="1"/>
      <c r="X285" s="1"/>
      <c r="Y285" s="1"/>
      <c r="Z285" s="1"/>
      <c r="AA285" s="1"/>
      <c r="AB285" s="1"/>
      <c r="AC285" s="1"/>
      <c r="AD285" s="1"/>
      <c r="AE285" s="1"/>
      <c r="AF285" s="1"/>
      <c r="AG285" s="7"/>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row>
    <row r="286" spans="1:77" ht="15">
      <c r="A286" s="1"/>
      <c r="B286" s="1"/>
      <c r="C286" s="1"/>
      <c r="D286" s="1"/>
      <c r="E286" s="1"/>
      <c r="F286" s="1"/>
      <c r="G286" s="1"/>
      <c r="H286" s="1"/>
      <c r="I286" s="114"/>
      <c r="J286" s="1"/>
      <c r="K286" s="1"/>
      <c r="L286" s="1"/>
      <c r="M286" s="1"/>
      <c r="N286" s="115"/>
      <c r="O286" s="1"/>
      <c r="P286" s="1"/>
      <c r="Q286" s="1"/>
      <c r="R286" s="1"/>
      <c r="S286" s="1"/>
      <c r="T286" s="1"/>
      <c r="U286" s="1"/>
      <c r="V286" s="1"/>
      <c r="W286" s="1"/>
      <c r="X286" s="1"/>
      <c r="Y286" s="1"/>
      <c r="Z286" s="1"/>
      <c r="AA286" s="1"/>
      <c r="AB286" s="1"/>
      <c r="AC286" s="1"/>
      <c r="AD286" s="1"/>
      <c r="AE286" s="1"/>
      <c r="AF286" s="1"/>
      <c r="AG286" s="7"/>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row>
    <row r="287" spans="1:77" ht="15">
      <c r="A287" s="1"/>
      <c r="B287" s="1"/>
      <c r="C287" s="1"/>
      <c r="D287" s="1"/>
      <c r="E287" s="1"/>
      <c r="F287" s="1"/>
      <c r="G287" s="1"/>
      <c r="H287" s="1"/>
      <c r="I287" s="114"/>
      <c r="J287" s="1"/>
      <c r="K287" s="1"/>
      <c r="L287" s="1"/>
      <c r="M287" s="1"/>
      <c r="N287" s="115"/>
      <c r="O287" s="1"/>
      <c r="P287" s="1"/>
      <c r="Q287" s="1"/>
      <c r="R287" s="1"/>
      <c r="S287" s="1"/>
      <c r="T287" s="1"/>
      <c r="U287" s="1"/>
      <c r="V287" s="1"/>
      <c r="W287" s="1"/>
      <c r="X287" s="1"/>
      <c r="Y287" s="1"/>
      <c r="Z287" s="1"/>
      <c r="AA287" s="1"/>
      <c r="AB287" s="1"/>
      <c r="AC287" s="1"/>
      <c r="AD287" s="1"/>
      <c r="AE287" s="1"/>
      <c r="AF287" s="1"/>
      <c r="AG287" s="7"/>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row>
    <row r="288" spans="1:77" ht="15">
      <c r="A288" s="1"/>
      <c r="B288" s="1"/>
      <c r="C288" s="1"/>
      <c r="D288" s="1"/>
      <c r="E288" s="1"/>
      <c r="F288" s="1"/>
      <c r="G288" s="1"/>
      <c r="H288" s="1"/>
      <c r="I288" s="114"/>
      <c r="J288" s="1"/>
      <c r="K288" s="1"/>
      <c r="L288" s="1"/>
      <c r="M288" s="1"/>
      <c r="N288" s="115"/>
      <c r="O288" s="1"/>
      <c r="P288" s="1"/>
      <c r="Q288" s="1"/>
      <c r="R288" s="1"/>
      <c r="S288" s="1"/>
      <c r="T288" s="1"/>
      <c r="U288" s="1"/>
      <c r="V288" s="1"/>
      <c r="W288" s="1"/>
      <c r="X288" s="1"/>
      <c r="Y288" s="1"/>
      <c r="Z288" s="1"/>
      <c r="AA288" s="1"/>
      <c r="AB288" s="1"/>
      <c r="AC288" s="1"/>
      <c r="AD288" s="1"/>
      <c r="AE288" s="1"/>
      <c r="AF288" s="1"/>
      <c r="AG288" s="7"/>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row>
    <row r="289" spans="1:77" ht="15">
      <c r="A289" s="1"/>
      <c r="B289" s="1"/>
      <c r="C289" s="1"/>
      <c r="D289" s="1"/>
      <c r="E289" s="1"/>
      <c r="F289" s="1"/>
      <c r="G289" s="1"/>
      <c r="H289" s="1"/>
      <c r="I289" s="114"/>
      <c r="J289" s="1"/>
      <c r="K289" s="1"/>
      <c r="L289" s="1"/>
      <c r="M289" s="1"/>
      <c r="N289" s="115"/>
      <c r="O289" s="1"/>
      <c r="P289" s="1"/>
      <c r="Q289" s="1"/>
      <c r="R289" s="1"/>
      <c r="S289" s="1"/>
      <c r="T289" s="1"/>
      <c r="U289" s="1"/>
      <c r="V289" s="1"/>
      <c r="W289" s="1"/>
      <c r="X289" s="1"/>
      <c r="Y289" s="1"/>
      <c r="Z289" s="1"/>
      <c r="AA289" s="1"/>
      <c r="AB289" s="1"/>
      <c r="AC289" s="1"/>
      <c r="AD289" s="1"/>
      <c r="AE289" s="1"/>
      <c r="AF289" s="1"/>
      <c r="AG289" s="7"/>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row>
    <row r="290" spans="1:77" ht="15">
      <c r="A290" s="1"/>
      <c r="B290" s="1"/>
      <c r="C290" s="1"/>
      <c r="D290" s="1"/>
      <c r="E290" s="1"/>
      <c r="F290" s="1"/>
      <c r="G290" s="1"/>
      <c r="H290" s="1"/>
      <c r="I290" s="114"/>
      <c r="J290" s="1"/>
      <c r="K290" s="1"/>
      <c r="L290" s="1"/>
      <c r="M290" s="1"/>
      <c r="N290" s="115"/>
      <c r="O290" s="1"/>
      <c r="P290" s="1"/>
      <c r="Q290" s="1"/>
      <c r="R290" s="1"/>
      <c r="S290" s="1"/>
      <c r="T290" s="1"/>
      <c r="U290" s="1"/>
      <c r="V290" s="1"/>
      <c r="W290" s="1"/>
      <c r="X290" s="1"/>
      <c r="Y290" s="1"/>
      <c r="Z290" s="1"/>
      <c r="AA290" s="1"/>
      <c r="AB290" s="1"/>
      <c r="AC290" s="1"/>
      <c r="AD290" s="1"/>
      <c r="AE290" s="1"/>
      <c r="AF290" s="1"/>
      <c r="AG290" s="7"/>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row>
    <row r="291" spans="1:77" ht="15">
      <c r="A291" s="1"/>
      <c r="B291" s="1"/>
      <c r="C291" s="1"/>
      <c r="D291" s="1"/>
      <c r="E291" s="1"/>
      <c r="F291" s="1"/>
      <c r="G291" s="1"/>
      <c r="H291" s="1"/>
      <c r="I291" s="114"/>
      <c r="J291" s="1"/>
      <c r="K291" s="1"/>
      <c r="L291" s="1"/>
      <c r="M291" s="1"/>
      <c r="N291" s="115"/>
      <c r="O291" s="1"/>
      <c r="P291" s="1"/>
      <c r="Q291" s="1"/>
      <c r="R291" s="1"/>
      <c r="S291" s="1"/>
      <c r="T291" s="1"/>
      <c r="U291" s="1"/>
      <c r="V291" s="1"/>
      <c r="W291" s="1"/>
      <c r="X291" s="1"/>
      <c r="Y291" s="1"/>
      <c r="Z291" s="1"/>
      <c r="AA291" s="1"/>
      <c r="AB291" s="1"/>
      <c r="AC291" s="1"/>
      <c r="AD291" s="1"/>
      <c r="AE291" s="1"/>
      <c r="AF291" s="1"/>
      <c r="AG291" s="7"/>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row>
    <row r="292" spans="1:77" ht="15">
      <c r="A292" s="1"/>
      <c r="B292" s="1"/>
      <c r="C292" s="1"/>
      <c r="D292" s="1"/>
      <c r="E292" s="1"/>
      <c r="F292" s="1"/>
      <c r="G292" s="1"/>
      <c r="H292" s="1"/>
      <c r="I292" s="114"/>
      <c r="J292" s="1"/>
      <c r="K292" s="1"/>
      <c r="L292" s="1"/>
      <c r="M292" s="1"/>
      <c r="N292" s="115"/>
      <c r="O292" s="1"/>
      <c r="P292" s="1"/>
      <c r="Q292" s="1"/>
      <c r="R292" s="1"/>
      <c r="S292" s="1"/>
      <c r="T292" s="1"/>
      <c r="U292" s="1"/>
      <c r="V292" s="1"/>
      <c r="W292" s="1"/>
      <c r="X292" s="1"/>
      <c r="Y292" s="1"/>
      <c r="Z292" s="1"/>
      <c r="AA292" s="1"/>
      <c r="AB292" s="1"/>
      <c r="AC292" s="1"/>
      <c r="AD292" s="1"/>
      <c r="AE292" s="1"/>
      <c r="AF292" s="1"/>
      <c r="AG292" s="7"/>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row>
    <row r="293" spans="1:77" ht="15">
      <c r="A293" s="1"/>
      <c r="B293" s="1"/>
      <c r="C293" s="1"/>
      <c r="D293" s="1"/>
      <c r="E293" s="1"/>
      <c r="F293" s="1"/>
      <c r="G293" s="1"/>
      <c r="H293" s="1"/>
      <c r="I293" s="114"/>
      <c r="J293" s="1"/>
      <c r="K293" s="1"/>
      <c r="L293" s="1"/>
      <c r="M293" s="1"/>
      <c r="N293" s="115"/>
      <c r="O293" s="1"/>
      <c r="P293" s="1"/>
      <c r="Q293" s="1"/>
      <c r="R293" s="1"/>
      <c r="S293" s="1"/>
      <c r="T293" s="1"/>
      <c r="U293" s="1"/>
      <c r="V293" s="1"/>
      <c r="W293" s="1"/>
      <c r="X293" s="1"/>
      <c r="Y293" s="1"/>
      <c r="Z293" s="1"/>
      <c r="AA293" s="1"/>
      <c r="AB293" s="1"/>
      <c r="AC293" s="1"/>
      <c r="AD293" s="1"/>
      <c r="AE293" s="1"/>
      <c r="AF293" s="1"/>
      <c r="AG293" s="7"/>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row>
    <row r="294" spans="1:77" ht="15">
      <c r="A294" s="1"/>
      <c r="B294" s="1"/>
      <c r="C294" s="1"/>
      <c r="D294" s="1"/>
      <c r="E294" s="1"/>
      <c r="F294" s="1"/>
      <c r="G294" s="1"/>
      <c r="H294" s="1"/>
      <c r="I294" s="114"/>
      <c r="J294" s="1"/>
      <c r="K294" s="1"/>
      <c r="L294" s="1"/>
      <c r="M294" s="1"/>
      <c r="N294" s="115"/>
      <c r="O294" s="1"/>
      <c r="P294" s="1"/>
      <c r="Q294" s="1"/>
      <c r="R294" s="1"/>
      <c r="S294" s="1"/>
      <c r="T294" s="1"/>
      <c r="U294" s="1"/>
      <c r="V294" s="1"/>
      <c r="W294" s="1"/>
      <c r="X294" s="1"/>
      <c r="Y294" s="1"/>
      <c r="Z294" s="1"/>
      <c r="AA294" s="1"/>
      <c r="AB294" s="1"/>
      <c r="AC294" s="1"/>
      <c r="AD294" s="1"/>
      <c r="AE294" s="1"/>
      <c r="AF294" s="1"/>
      <c r="AG294" s="7"/>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row>
    <row r="295" spans="1:77" ht="15">
      <c r="A295" s="1"/>
      <c r="B295" s="1"/>
      <c r="C295" s="1"/>
      <c r="D295" s="1"/>
      <c r="E295" s="1"/>
      <c r="F295" s="1"/>
      <c r="G295" s="1"/>
      <c r="H295" s="1"/>
      <c r="I295" s="114"/>
      <c r="J295" s="1"/>
      <c r="K295" s="1"/>
      <c r="L295" s="1"/>
      <c r="M295" s="1"/>
      <c r="N295" s="115"/>
      <c r="O295" s="1"/>
      <c r="P295" s="1"/>
      <c r="Q295" s="1"/>
      <c r="R295" s="1"/>
      <c r="S295" s="1"/>
      <c r="T295" s="1"/>
      <c r="U295" s="1"/>
      <c r="V295" s="1"/>
      <c r="W295" s="1"/>
      <c r="X295" s="1"/>
      <c r="Y295" s="1"/>
      <c r="Z295" s="1"/>
      <c r="AA295" s="1"/>
      <c r="AB295" s="1"/>
      <c r="AC295" s="1"/>
      <c r="AD295" s="1"/>
      <c r="AE295" s="1"/>
      <c r="AF295" s="1"/>
      <c r="AG295" s="7"/>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row>
    <row r="296" spans="1:77" ht="15">
      <c r="A296" s="1"/>
      <c r="B296" s="1"/>
      <c r="C296" s="1"/>
      <c r="D296" s="1"/>
      <c r="E296" s="1"/>
      <c r="F296" s="1"/>
      <c r="G296" s="1"/>
      <c r="H296" s="1"/>
      <c r="I296" s="114"/>
      <c r="J296" s="1"/>
      <c r="K296" s="1"/>
      <c r="L296" s="1"/>
      <c r="M296" s="1"/>
      <c r="N296" s="115"/>
      <c r="O296" s="1"/>
      <c r="P296" s="1"/>
      <c r="Q296" s="1"/>
      <c r="R296" s="1"/>
      <c r="S296" s="1"/>
      <c r="T296" s="1"/>
      <c r="U296" s="1"/>
      <c r="V296" s="1"/>
      <c r="W296" s="1"/>
      <c r="X296" s="1"/>
      <c r="Y296" s="1"/>
      <c r="Z296" s="1"/>
      <c r="AA296" s="1"/>
      <c r="AB296" s="1"/>
      <c r="AC296" s="1"/>
      <c r="AD296" s="1"/>
      <c r="AE296" s="1"/>
      <c r="AF296" s="1"/>
      <c r="AG296" s="7"/>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row>
    <row r="297" spans="1:77" ht="15">
      <c r="A297" s="1"/>
      <c r="B297" s="1"/>
      <c r="C297" s="1"/>
      <c r="D297" s="1"/>
      <c r="E297" s="1"/>
      <c r="F297" s="1"/>
      <c r="G297" s="1"/>
      <c r="H297" s="1"/>
      <c r="I297" s="114"/>
      <c r="J297" s="1"/>
      <c r="K297" s="1"/>
      <c r="L297" s="1"/>
      <c r="M297" s="1"/>
      <c r="N297" s="115"/>
      <c r="O297" s="1"/>
      <c r="P297" s="1"/>
      <c r="Q297" s="1"/>
      <c r="R297" s="1"/>
      <c r="S297" s="1"/>
      <c r="T297" s="1"/>
      <c r="U297" s="1"/>
      <c r="V297" s="1"/>
      <c r="W297" s="1"/>
      <c r="X297" s="1"/>
      <c r="Y297" s="1"/>
      <c r="Z297" s="1"/>
      <c r="AA297" s="1"/>
      <c r="AB297" s="1"/>
      <c r="AC297" s="1"/>
      <c r="AD297" s="1"/>
      <c r="AE297" s="1"/>
      <c r="AF297" s="1"/>
      <c r="AG297" s="7"/>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row>
    <row r="298" spans="1:77" ht="15">
      <c r="A298" s="1"/>
      <c r="B298" s="1"/>
      <c r="C298" s="1"/>
      <c r="D298" s="1"/>
      <c r="E298" s="1"/>
      <c r="F298" s="1"/>
      <c r="G298" s="1"/>
      <c r="H298" s="1"/>
      <c r="I298" s="114"/>
      <c r="J298" s="1"/>
      <c r="K298" s="1"/>
      <c r="L298" s="1"/>
      <c r="M298" s="1"/>
      <c r="N298" s="115"/>
      <c r="O298" s="1"/>
      <c r="P298" s="1"/>
      <c r="Q298" s="1"/>
      <c r="R298" s="1"/>
      <c r="S298" s="1"/>
      <c r="T298" s="1"/>
      <c r="U298" s="1"/>
      <c r="V298" s="1"/>
      <c r="W298" s="1"/>
      <c r="X298" s="1"/>
      <c r="Y298" s="1"/>
      <c r="Z298" s="1"/>
      <c r="AA298" s="1"/>
      <c r="AB298" s="1"/>
      <c r="AC298" s="1"/>
      <c r="AD298" s="1"/>
      <c r="AE298" s="1"/>
      <c r="AF298" s="1"/>
      <c r="AG298" s="7"/>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row>
    <row r="299" spans="1:77" ht="15">
      <c r="A299" s="1"/>
      <c r="B299" s="1"/>
      <c r="C299" s="1"/>
      <c r="D299" s="1"/>
      <c r="E299" s="1"/>
      <c r="F299" s="1"/>
      <c r="G299" s="1"/>
      <c r="H299" s="1"/>
      <c r="I299" s="114"/>
      <c r="J299" s="1"/>
      <c r="K299" s="1"/>
      <c r="L299" s="1"/>
      <c r="M299" s="1"/>
      <c r="N299" s="115"/>
      <c r="O299" s="1"/>
      <c r="P299" s="1"/>
      <c r="Q299" s="1"/>
      <c r="R299" s="1"/>
      <c r="S299" s="1"/>
      <c r="T299" s="1"/>
      <c r="U299" s="1"/>
      <c r="V299" s="1"/>
      <c r="W299" s="1"/>
      <c r="X299" s="1"/>
      <c r="Y299" s="1"/>
      <c r="Z299" s="1"/>
      <c r="AA299" s="1"/>
      <c r="AB299" s="1"/>
      <c r="AC299" s="1"/>
      <c r="AD299" s="1"/>
      <c r="AE299" s="1"/>
      <c r="AF299" s="1"/>
      <c r="AG299" s="7"/>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row>
    <row r="300" spans="1:77" ht="15">
      <c r="A300" s="1"/>
      <c r="B300" s="1"/>
      <c r="C300" s="1"/>
      <c r="D300" s="1"/>
      <c r="E300" s="1"/>
      <c r="F300" s="1"/>
      <c r="G300" s="1"/>
      <c r="H300" s="1"/>
      <c r="I300" s="114"/>
      <c r="J300" s="1"/>
      <c r="K300" s="1"/>
      <c r="L300" s="1"/>
      <c r="M300" s="1"/>
      <c r="N300" s="115"/>
      <c r="O300" s="1"/>
      <c r="P300" s="1"/>
      <c r="Q300" s="1"/>
      <c r="R300" s="1"/>
      <c r="S300" s="1"/>
      <c r="T300" s="1"/>
      <c r="U300" s="1"/>
      <c r="V300" s="1"/>
      <c r="W300" s="1"/>
      <c r="X300" s="1"/>
      <c r="Y300" s="1"/>
      <c r="Z300" s="1"/>
      <c r="AA300" s="1"/>
      <c r="AB300" s="1"/>
      <c r="AC300" s="1"/>
      <c r="AD300" s="1"/>
      <c r="AE300" s="1"/>
      <c r="AF300" s="1"/>
      <c r="AG300" s="7"/>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row>
    <row r="301" spans="1:77" ht="15">
      <c r="A301" s="1"/>
      <c r="B301" s="1"/>
      <c r="C301" s="1"/>
      <c r="D301" s="1"/>
      <c r="E301" s="1"/>
      <c r="F301" s="1"/>
      <c r="G301" s="1"/>
      <c r="H301" s="1"/>
      <c r="I301" s="114"/>
      <c r="J301" s="1"/>
      <c r="K301" s="1"/>
      <c r="L301" s="1"/>
      <c r="M301" s="1"/>
      <c r="N301" s="115"/>
      <c r="O301" s="1"/>
      <c r="P301" s="1"/>
      <c r="Q301" s="1"/>
      <c r="R301" s="1"/>
      <c r="S301" s="1"/>
      <c r="T301" s="1"/>
      <c r="U301" s="1"/>
      <c r="V301" s="1"/>
      <c r="W301" s="1"/>
      <c r="X301" s="1"/>
      <c r="Y301" s="1"/>
      <c r="Z301" s="1"/>
      <c r="AA301" s="1"/>
      <c r="AB301" s="1"/>
      <c r="AC301" s="1"/>
      <c r="AD301" s="1"/>
      <c r="AE301" s="1"/>
      <c r="AF301" s="1"/>
      <c r="AG301" s="7"/>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row>
    <row r="302" spans="1:77" ht="15">
      <c r="A302" s="1"/>
      <c r="B302" s="1"/>
      <c r="C302" s="1"/>
      <c r="D302" s="1"/>
      <c r="E302" s="1"/>
      <c r="F302" s="1"/>
      <c r="G302" s="1"/>
      <c r="H302" s="1"/>
      <c r="I302" s="114"/>
      <c r="J302" s="1"/>
      <c r="K302" s="1"/>
      <c r="L302" s="1"/>
      <c r="M302" s="1"/>
      <c r="N302" s="115"/>
      <c r="O302" s="1"/>
      <c r="P302" s="1"/>
      <c r="Q302" s="1"/>
      <c r="R302" s="1"/>
      <c r="S302" s="1"/>
      <c r="T302" s="1"/>
      <c r="U302" s="1"/>
      <c r="V302" s="1"/>
      <c r="W302" s="1"/>
      <c r="X302" s="1"/>
      <c r="Y302" s="1"/>
      <c r="Z302" s="1"/>
      <c r="AA302" s="1"/>
      <c r="AB302" s="1"/>
      <c r="AC302" s="1"/>
      <c r="AD302" s="1"/>
      <c r="AE302" s="1"/>
      <c r="AF302" s="1"/>
      <c r="AG302" s="7"/>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row>
    <row r="303" spans="1:77" ht="15">
      <c r="A303" s="1"/>
      <c r="B303" s="1"/>
      <c r="C303" s="1"/>
      <c r="D303" s="1"/>
      <c r="E303" s="1"/>
      <c r="F303" s="1"/>
      <c r="G303" s="1"/>
      <c r="H303" s="1"/>
      <c r="I303" s="114"/>
      <c r="J303" s="1"/>
      <c r="K303" s="1"/>
      <c r="L303" s="1"/>
      <c r="M303" s="1"/>
      <c r="N303" s="115"/>
      <c r="O303" s="1"/>
      <c r="P303" s="1"/>
      <c r="Q303" s="1"/>
      <c r="R303" s="1"/>
      <c r="S303" s="1"/>
      <c r="T303" s="1"/>
      <c r="U303" s="1"/>
      <c r="V303" s="1"/>
      <c r="W303" s="1"/>
      <c r="X303" s="1"/>
      <c r="Y303" s="1"/>
      <c r="Z303" s="1"/>
      <c r="AA303" s="1"/>
      <c r="AB303" s="1"/>
      <c r="AC303" s="1"/>
      <c r="AD303" s="1"/>
      <c r="AE303" s="1"/>
      <c r="AF303" s="1"/>
      <c r="AG303" s="7"/>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row>
    <row r="304" spans="1:77" ht="15">
      <c r="A304" s="1"/>
      <c r="B304" s="1"/>
      <c r="C304" s="1"/>
      <c r="D304" s="1"/>
      <c r="E304" s="1"/>
      <c r="F304" s="1"/>
      <c r="G304" s="1"/>
      <c r="H304" s="1"/>
      <c r="I304" s="114"/>
      <c r="J304" s="1"/>
      <c r="K304" s="1"/>
      <c r="L304" s="1"/>
      <c r="M304" s="1"/>
      <c r="N304" s="115"/>
      <c r="O304" s="1"/>
      <c r="P304" s="1"/>
      <c r="Q304" s="1"/>
      <c r="R304" s="1"/>
      <c r="S304" s="1"/>
      <c r="T304" s="1"/>
      <c r="U304" s="1"/>
      <c r="V304" s="1"/>
      <c r="W304" s="1"/>
      <c r="X304" s="1"/>
      <c r="Y304" s="1"/>
      <c r="Z304" s="1"/>
      <c r="AA304" s="1"/>
      <c r="AB304" s="1"/>
      <c r="AC304" s="1"/>
      <c r="AD304" s="1"/>
      <c r="AE304" s="1"/>
      <c r="AF304" s="1"/>
      <c r="AG304" s="7"/>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row>
    <row r="305" spans="1:77" ht="15">
      <c r="A305" s="1"/>
      <c r="B305" s="1"/>
      <c r="C305" s="1"/>
      <c r="D305" s="1"/>
      <c r="E305" s="1"/>
      <c r="F305" s="1"/>
      <c r="G305" s="1"/>
      <c r="H305" s="1"/>
      <c r="I305" s="114"/>
      <c r="J305" s="1"/>
      <c r="K305" s="1"/>
      <c r="L305" s="1"/>
      <c r="M305" s="1"/>
      <c r="N305" s="115"/>
      <c r="O305" s="1"/>
      <c r="P305" s="1"/>
      <c r="Q305" s="1"/>
      <c r="R305" s="1"/>
      <c r="S305" s="1"/>
      <c r="T305" s="1"/>
      <c r="U305" s="1"/>
      <c r="V305" s="1"/>
      <c r="W305" s="1"/>
      <c r="X305" s="1"/>
      <c r="Y305" s="1"/>
      <c r="Z305" s="1"/>
      <c r="AA305" s="1"/>
      <c r="AB305" s="1"/>
      <c r="AC305" s="1"/>
      <c r="AD305" s="1"/>
      <c r="AE305" s="1"/>
      <c r="AF305" s="1"/>
      <c r="AG305" s="7"/>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row>
    <row r="306" spans="1:77" ht="15">
      <c r="A306" s="1"/>
      <c r="B306" s="1"/>
      <c r="C306" s="1"/>
      <c r="D306" s="1"/>
      <c r="E306" s="1"/>
      <c r="F306" s="1"/>
      <c r="G306" s="1"/>
      <c r="H306" s="1"/>
      <c r="I306" s="114"/>
      <c r="J306" s="1"/>
      <c r="K306" s="1"/>
      <c r="L306" s="1"/>
      <c r="M306" s="1"/>
      <c r="N306" s="115"/>
      <c r="O306" s="1"/>
      <c r="P306" s="1"/>
      <c r="Q306" s="1"/>
      <c r="R306" s="1"/>
      <c r="S306" s="1"/>
      <c r="T306" s="1"/>
      <c r="U306" s="1"/>
      <c r="V306" s="1"/>
      <c r="W306" s="1"/>
      <c r="X306" s="1"/>
      <c r="Y306" s="1"/>
      <c r="Z306" s="1"/>
      <c r="AA306" s="1"/>
      <c r="AB306" s="1"/>
      <c r="AC306" s="1"/>
      <c r="AD306" s="1"/>
      <c r="AE306" s="1"/>
      <c r="AF306" s="1"/>
      <c r="AG306" s="7"/>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row>
    <row r="307" spans="1:77" ht="15">
      <c r="A307" s="1"/>
      <c r="B307" s="1"/>
      <c r="C307" s="1"/>
      <c r="D307" s="1"/>
      <c r="E307" s="1"/>
      <c r="F307" s="1"/>
      <c r="G307" s="1"/>
      <c r="H307" s="1"/>
      <c r="I307" s="114"/>
      <c r="J307" s="1"/>
      <c r="K307" s="1"/>
      <c r="L307" s="1"/>
      <c r="M307" s="1"/>
      <c r="N307" s="115"/>
      <c r="O307" s="1"/>
      <c r="P307" s="1"/>
      <c r="Q307" s="1"/>
      <c r="R307" s="1"/>
      <c r="S307" s="1"/>
      <c r="T307" s="1"/>
      <c r="U307" s="1"/>
      <c r="V307" s="1"/>
      <c r="W307" s="1"/>
      <c r="X307" s="1"/>
      <c r="Y307" s="1"/>
      <c r="Z307" s="1"/>
      <c r="AA307" s="1"/>
      <c r="AB307" s="1"/>
      <c r="AC307" s="1"/>
      <c r="AD307" s="1"/>
      <c r="AE307" s="1"/>
      <c r="AF307" s="1"/>
      <c r="AG307" s="7"/>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row>
    <row r="308" spans="1:77" ht="15">
      <c r="A308" s="1"/>
      <c r="B308" s="1"/>
      <c r="C308" s="1"/>
      <c r="D308" s="1"/>
      <c r="E308" s="1"/>
      <c r="F308" s="1"/>
      <c r="G308" s="1"/>
      <c r="H308" s="1"/>
      <c r="I308" s="114"/>
      <c r="J308" s="1"/>
      <c r="K308" s="1"/>
      <c r="L308" s="1"/>
      <c r="M308" s="1"/>
      <c r="N308" s="115"/>
      <c r="O308" s="1"/>
      <c r="P308" s="1"/>
      <c r="Q308" s="1"/>
      <c r="R308" s="1"/>
      <c r="S308" s="1"/>
      <c r="T308" s="1"/>
      <c r="U308" s="1"/>
      <c r="V308" s="1"/>
      <c r="W308" s="1"/>
      <c r="X308" s="1"/>
      <c r="Y308" s="1"/>
      <c r="Z308" s="1"/>
      <c r="AA308" s="1"/>
      <c r="AB308" s="1"/>
      <c r="AC308" s="1"/>
      <c r="AD308" s="1"/>
      <c r="AE308" s="1"/>
      <c r="AF308" s="1"/>
      <c r="AG308" s="7"/>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row>
    <row r="309" spans="1:77" ht="15">
      <c r="A309" s="1"/>
      <c r="B309" s="1"/>
      <c r="C309" s="1"/>
      <c r="D309" s="1"/>
      <c r="E309" s="1"/>
      <c r="F309" s="1"/>
      <c r="G309" s="1"/>
      <c r="H309" s="1"/>
      <c r="I309" s="114"/>
      <c r="J309" s="1"/>
      <c r="K309" s="1"/>
      <c r="L309" s="1"/>
      <c r="M309" s="1"/>
      <c r="N309" s="115"/>
      <c r="O309" s="1"/>
      <c r="P309" s="1"/>
      <c r="Q309" s="1"/>
      <c r="R309" s="1"/>
      <c r="S309" s="1"/>
      <c r="T309" s="1"/>
      <c r="U309" s="1"/>
      <c r="V309" s="1"/>
      <c r="W309" s="1"/>
      <c r="X309" s="1"/>
      <c r="Y309" s="1"/>
      <c r="Z309" s="1"/>
      <c r="AA309" s="1"/>
      <c r="AB309" s="1"/>
      <c r="AC309" s="1"/>
      <c r="AD309" s="1"/>
      <c r="AE309" s="1"/>
      <c r="AF309" s="1"/>
      <c r="AG309" s="7"/>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row>
    <row r="310" spans="1:77" ht="15">
      <c r="A310" s="1"/>
      <c r="B310" s="1"/>
      <c r="C310" s="1"/>
      <c r="D310" s="1"/>
      <c r="E310" s="1"/>
      <c r="F310" s="1"/>
      <c r="G310" s="1"/>
      <c r="H310" s="1"/>
      <c r="I310" s="114"/>
      <c r="J310" s="1"/>
      <c r="K310" s="1"/>
      <c r="L310" s="1"/>
      <c r="M310" s="1"/>
      <c r="N310" s="115"/>
      <c r="O310" s="1"/>
      <c r="P310" s="1"/>
      <c r="Q310" s="1"/>
      <c r="R310" s="1"/>
      <c r="S310" s="1"/>
      <c r="T310" s="1"/>
      <c r="U310" s="1"/>
      <c r="V310" s="1"/>
      <c r="W310" s="1"/>
      <c r="X310" s="1"/>
      <c r="Y310" s="1"/>
      <c r="Z310" s="1"/>
      <c r="AA310" s="1"/>
      <c r="AB310" s="1"/>
      <c r="AC310" s="1"/>
      <c r="AD310" s="1"/>
      <c r="AE310" s="1"/>
      <c r="AF310" s="1"/>
      <c r="AG310" s="7"/>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row>
    <row r="311" spans="1:77" ht="15">
      <c r="A311" s="1"/>
      <c r="B311" s="1"/>
      <c r="C311" s="1"/>
      <c r="D311" s="1"/>
      <c r="E311" s="1"/>
      <c r="F311" s="1"/>
      <c r="G311" s="1"/>
      <c r="H311" s="1"/>
      <c r="I311" s="114"/>
      <c r="J311" s="1"/>
      <c r="K311" s="1"/>
      <c r="L311" s="1"/>
      <c r="M311" s="1"/>
      <c r="N311" s="115"/>
      <c r="O311" s="1"/>
      <c r="P311" s="1"/>
      <c r="Q311" s="1"/>
      <c r="R311" s="1"/>
      <c r="S311" s="1"/>
      <c r="T311" s="1"/>
      <c r="U311" s="1"/>
      <c r="V311" s="1"/>
      <c r="W311" s="1"/>
      <c r="X311" s="1"/>
      <c r="Y311" s="1"/>
      <c r="Z311" s="1"/>
      <c r="AA311" s="1"/>
      <c r="AB311" s="1"/>
      <c r="AC311" s="1"/>
      <c r="AD311" s="1"/>
      <c r="AE311" s="1"/>
      <c r="AF311" s="1"/>
      <c r="AG311" s="7"/>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row>
    <row r="312" spans="1:77" ht="15">
      <c r="A312" s="1"/>
      <c r="B312" s="1"/>
      <c r="C312" s="1"/>
      <c r="D312" s="1"/>
      <c r="E312" s="1"/>
      <c r="F312" s="1"/>
      <c r="G312" s="1"/>
      <c r="H312" s="1"/>
      <c r="I312" s="114"/>
      <c r="J312" s="1"/>
      <c r="K312" s="1"/>
      <c r="L312" s="1"/>
      <c r="M312" s="1"/>
      <c r="N312" s="115"/>
      <c r="O312" s="1"/>
      <c r="P312" s="1"/>
      <c r="Q312" s="1"/>
      <c r="R312" s="1"/>
      <c r="S312" s="1"/>
      <c r="T312" s="1"/>
      <c r="U312" s="1"/>
      <c r="V312" s="1"/>
      <c r="W312" s="1"/>
      <c r="X312" s="1"/>
      <c r="Y312" s="1"/>
      <c r="Z312" s="1"/>
      <c r="AA312" s="1"/>
      <c r="AB312" s="1"/>
      <c r="AC312" s="1"/>
      <c r="AD312" s="1"/>
      <c r="AE312" s="1"/>
      <c r="AF312" s="1"/>
      <c r="AG312" s="7"/>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row>
    <row r="313" spans="1:77" ht="15">
      <c r="A313" s="1"/>
      <c r="B313" s="1"/>
      <c r="C313" s="1"/>
      <c r="D313" s="1"/>
      <c r="E313" s="1"/>
      <c r="F313" s="1"/>
      <c r="G313" s="1"/>
      <c r="H313" s="1"/>
      <c r="I313" s="114"/>
      <c r="J313" s="1"/>
      <c r="K313" s="1"/>
      <c r="L313" s="1"/>
      <c r="M313" s="1"/>
      <c r="N313" s="115"/>
      <c r="O313" s="1"/>
      <c r="P313" s="1"/>
      <c r="Q313" s="1"/>
      <c r="R313" s="1"/>
      <c r="S313" s="1"/>
      <c r="T313" s="1"/>
      <c r="U313" s="1"/>
      <c r="V313" s="1"/>
      <c r="W313" s="1"/>
      <c r="X313" s="1"/>
      <c r="Y313" s="1"/>
      <c r="Z313" s="1"/>
      <c r="AA313" s="1"/>
      <c r="AB313" s="1"/>
      <c r="AC313" s="1"/>
      <c r="AD313" s="1"/>
      <c r="AE313" s="1"/>
      <c r="AF313" s="1"/>
      <c r="AG313" s="7"/>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row>
    <row r="314" spans="1:77" ht="15">
      <c r="A314" s="1"/>
      <c r="B314" s="1"/>
      <c r="C314" s="1"/>
      <c r="D314" s="1"/>
      <c r="E314" s="1"/>
      <c r="F314" s="1"/>
      <c r="G314" s="1"/>
      <c r="H314" s="1"/>
      <c r="I314" s="114"/>
      <c r="J314" s="1"/>
      <c r="K314" s="1"/>
      <c r="L314" s="1"/>
      <c r="M314" s="1"/>
      <c r="N314" s="115"/>
      <c r="O314" s="1"/>
      <c r="P314" s="1"/>
      <c r="Q314" s="1"/>
      <c r="R314" s="1"/>
      <c r="S314" s="1"/>
      <c r="T314" s="1"/>
      <c r="U314" s="1"/>
      <c r="V314" s="1"/>
      <c r="W314" s="1"/>
      <c r="X314" s="1"/>
      <c r="Y314" s="1"/>
      <c r="Z314" s="1"/>
      <c r="AA314" s="1"/>
      <c r="AB314" s="1"/>
      <c r="AC314" s="1"/>
      <c r="AD314" s="1"/>
      <c r="AE314" s="1"/>
      <c r="AF314" s="1"/>
      <c r="AG314" s="7"/>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row>
    <row r="315" spans="1:77" ht="15">
      <c r="A315" s="1"/>
      <c r="B315" s="1"/>
      <c r="C315" s="1"/>
      <c r="D315" s="1"/>
      <c r="E315" s="1"/>
      <c r="F315" s="1"/>
      <c r="G315" s="1"/>
      <c r="H315" s="1"/>
      <c r="I315" s="114"/>
      <c r="J315" s="1"/>
      <c r="K315" s="1"/>
      <c r="L315" s="1"/>
      <c r="M315" s="1"/>
      <c r="N315" s="115"/>
      <c r="O315" s="1"/>
      <c r="P315" s="1"/>
      <c r="Q315" s="1"/>
      <c r="R315" s="1"/>
      <c r="S315" s="1"/>
      <c r="T315" s="1"/>
      <c r="U315" s="1"/>
      <c r="V315" s="1"/>
      <c r="W315" s="1"/>
      <c r="X315" s="1"/>
      <c r="Y315" s="1"/>
      <c r="Z315" s="1"/>
      <c r="AA315" s="1"/>
      <c r="AB315" s="1"/>
      <c r="AC315" s="1"/>
      <c r="AD315" s="1"/>
      <c r="AE315" s="1"/>
      <c r="AF315" s="1"/>
      <c r="AG315" s="7"/>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row>
    <row r="316" spans="1:77" ht="15">
      <c r="A316" s="1"/>
      <c r="B316" s="1"/>
      <c r="C316" s="1"/>
      <c r="D316" s="1"/>
      <c r="E316" s="1"/>
      <c r="F316" s="1"/>
      <c r="G316" s="1"/>
      <c r="H316" s="1"/>
      <c r="I316" s="114"/>
      <c r="J316" s="1"/>
      <c r="K316" s="1"/>
      <c r="L316" s="1"/>
      <c r="M316" s="1"/>
      <c r="N316" s="115"/>
      <c r="O316" s="1"/>
      <c r="P316" s="1"/>
      <c r="Q316" s="1"/>
      <c r="R316" s="1"/>
      <c r="S316" s="1"/>
      <c r="T316" s="1"/>
      <c r="U316" s="1"/>
      <c r="V316" s="1"/>
      <c r="W316" s="1"/>
      <c r="X316" s="1"/>
      <c r="Y316" s="1"/>
      <c r="Z316" s="1"/>
      <c r="AA316" s="1"/>
      <c r="AB316" s="1"/>
      <c r="AC316" s="1"/>
      <c r="AD316" s="1"/>
      <c r="AE316" s="1"/>
      <c r="AF316" s="1"/>
      <c r="AG316" s="7"/>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row>
    <row r="317" spans="1:77" ht="15">
      <c r="A317" s="1"/>
      <c r="B317" s="1"/>
      <c r="C317" s="1"/>
      <c r="D317" s="1"/>
      <c r="E317" s="1"/>
      <c r="F317" s="1"/>
      <c r="G317" s="1"/>
      <c r="H317" s="1"/>
      <c r="I317" s="114"/>
      <c r="J317" s="1"/>
      <c r="K317" s="1"/>
      <c r="L317" s="1"/>
      <c r="M317" s="1"/>
      <c r="N317" s="115"/>
      <c r="O317" s="1"/>
      <c r="P317" s="1"/>
      <c r="Q317" s="1"/>
      <c r="R317" s="1"/>
      <c r="S317" s="1"/>
      <c r="T317" s="1"/>
      <c r="U317" s="1"/>
      <c r="V317" s="1"/>
      <c r="W317" s="1"/>
      <c r="X317" s="1"/>
      <c r="Y317" s="1"/>
      <c r="Z317" s="1"/>
      <c r="AA317" s="1"/>
      <c r="AB317" s="1"/>
      <c r="AC317" s="1"/>
      <c r="AD317" s="1"/>
      <c r="AE317" s="1"/>
      <c r="AF317" s="1"/>
      <c r="AG317" s="7"/>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row>
    <row r="318" spans="1:77" ht="15">
      <c r="A318" s="1"/>
      <c r="B318" s="1"/>
      <c r="C318" s="1"/>
      <c r="D318" s="1"/>
      <c r="E318" s="1"/>
      <c r="F318" s="1"/>
      <c r="G318" s="1"/>
      <c r="H318" s="1"/>
      <c r="I318" s="114"/>
      <c r="J318" s="1"/>
      <c r="K318" s="1"/>
      <c r="L318" s="1"/>
      <c r="M318" s="1"/>
      <c r="N318" s="115"/>
      <c r="O318" s="1"/>
      <c r="P318" s="1"/>
      <c r="Q318" s="1"/>
      <c r="R318" s="1"/>
      <c r="S318" s="1"/>
      <c r="T318" s="1"/>
      <c r="U318" s="1"/>
      <c r="V318" s="1"/>
      <c r="W318" s="1"/>
      <c r="X318" s="1"/>
      <c r="Y318" s="1"/>
      <c r="Z318" s="1"/>
      <c r="AA318" s="1"/>
      <c r="AB318" s="1"/>
      <c r="AC318" s="1"/>
      <c r="AD318" s="1"/>
      <c r="AE318" s="1"/>
      <c r="AF318" s="1"/>
      <c r="AG318" s="7"/>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row>
    <row r="319" spans="1:77" ht="15">
      <c r="A319" s="1"/>
      <c r="B319" s="1"/>
      <c r="C319" s="1"/>
      <c r="D319" s="1"/>
      <c r="E319" s="1"/>
      <c r="F319" s="1"/>
      <c r="G319" s="1"/>
      <c r="H319" s="1"/>
      <c r="I319" s="114"/>
      <c r="J319" s="1"/>
      <c r="K319" s="1"/>
      <c r="L319" s="1"/>
      <c r="M319" s="1"/>
      <c r="N319" s="115"/>
      <c r="O319" s="1"/>
      <c r="P319" s="1"/>
      <c r="Q319" s="1"/>
      <c r="R319" s="1"/>
      <c r="S319" s="1"/>
      <c r="T319" s="1"/>
      <c r="U319" s="1"/>
      <c r="V319" s="1"/>
      <c r="W319" s="1"/>
      <c r="X319" s="1"/>
      <c r="Y319" s="1"/>
      <c r="Z319" s="1"/>
      <c r="AA319" s="1"/>
      <c r="AB319" s="1"/>
      <c r="AC319" s="1"/>
      <c r="AD319" s="1"/>
      <c r="AE319" s="1"/>
      <c r="AF319" s="1"/>
      <c r="AG319" s="7"/>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row>
    <row r="320" spans="1:77" ht="15">
      <c r="A320" s="1"/>
      <c r="B320" s="1"/>
      <c r="C320" s="1"/>
      <c r="D320" s="1"/>
      <c r="E320" s="1"/>
      <c r="F320" s="1"/>
      <c r="G320" s="1"/>
      <c r="H320" s="1"/>
      <c r="I320" s="114"/>
      <c r="J320" s="1"/>
      <c r="K320" s="1"/>
      <c r="L320" s="1"/>
      <c r="M320" s="1"/>
      <c r="N320" s="115"/>
      <c r="O320" s="1"/>
      <c r="P320" s="1"/>
      <c r="Q320" s="1"/>
      <c r="R320" s="1"/>
      <c r="S320" s="1"/>
      <c r="T320" s="1"/>
      <c r="U320" s="1"/>
      <c r="V320" s="1"/>
      <c r="W320" s="1"/>
      <c r="X320" s="1"/>
      <c r="Y320" s="1"/>
      <c r="Z320" s="1"/>
      <c r="AA320" s="1"/>
      <c r="AB320" s="1"/>
      <c r="AC320" s="1"/>
      <c r="AD320" s="1"/>
      <c r="AE320" s="1"/>
      <c r="AF320" s="1"/>
      <c r="AG320" s="7"/>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row>
    <row r="321" spans="1:77" ht="15">
      <c r="A321" s="1"/>
      <c r="B321" s="1"/>
      <c r="C321" s="1"/>
      <c r="D321" s="1"/>
      <c r="E321" s="1"/>
      <c r="F321" s="1"/>
      <c r="G321" s="1"/>
      <c r="H321" s="1"/>
      <c r="I321" s="114"/>
      <c r="J321" s="1"/>
      <c r="K321" s="1"/>
      <c r="L321" s="1"/>
      <c r="M321" s="1"/>
      <c r="N321" s="115"/>
      <c r="O321" s="1"/>
      <c r="P321" s="1"/>
      <c r="Q321" s="1"/>
      <c r="R321" s="1"/>
      <c r="S321" s="1"/>
      <c r="T321" s="1"/>
      <c r="U321" s="1"/>
      <c r="V321" s="1"/>
      <c r="W321" s="1"/>
      <c r="X321" s="1"/>
      <c r="Y321" s="1"/>
      <c r="Z321" s="1"/>
      <c r="AA321" s="1"/>
      <c r="AB321" s="1"/>
      <c r="AC321" s="1"/>
      <c r="AD321" s="1"/>
      <c r="AE321" s="1"/>
      <c r="AF321" s="1"/>
      <c r="AG321" s="7"/>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row>
    <row r="322" spans="1:77" ht="15">
      <c r="A322" s="1"/>
      <c r="B322" s="1"/>
      <c r="C322" s="1"/>
      <c r="D322" s="1"/>
      <c r="E322" s="1"/>
      <c r="F322" s="1"/>
      <c r="G322" s="1"/>
      <c r="H322" s="1"/>
      <c r="I322" s="114"/>
      <c r="J322" s="1"/>
      <c r="K322" s="1"/>
      <c r="L322" s="1"/>
      <c r="M322" s="1"/>
      <c r="N322" s="115"/>
      <c r="O322" s="1"/>
      <c r="P322" s="1"/>
      <c r="Q322" s="1"/>
      <c r="R322" s="1"/>
      <c r="S322" s="1"/>
      <c r="T322" s="1"/>
      <c r="U322" s="1"/>
      <c r="V322" s="1"/>
      <c r="W322" s="1"/>
      <c r="X322" s="1"/>
      <c r="Y322" s="1"/>
      <c r="Z322" s="1"/>
      <c r="AA322" s="1"/>
      <c r="AB322" s="1"/>
      <c r="AC322" s="1"/>
      <c r="AD322" s="1"/>
      <c r="AE322" s="1"/>
      <c r="AF322" s="1"/>
      <c r="AG322" s="7"/>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row>
    <row r="323" spans="1:77" ht="15">
      <c r="A323" s="1"/>
      <c r="B323" s="1"/>
      <c r="C323" s="1"/>
      <c r="D323" s="1"/>
      <c r="E323" s="1"/>
      <c r="F323" s="1"/>
      <c r="G323" s="1"/>
      <c r="H323" s="1"/>
      <c r="I323" s="114"/>
      <c r="J323" s="1"/>
      <c r="K323" s="1"/>
      <c r="L323" s="1"/>
      <c r="M323" s="1"/>
      <c r="N323" s="115"/>
      <c r="O323" s="1"/>
      <c r="P323" s="1"/>
      <c r="Q323" s="1"/>
      <c r="R323" s="1"/>
      <c r="S323" s="1"/>
      <c r="T323" s="1"/>
      <c r="U323" s="1"/>
      <c r="V323" s="1"/>
      <c r="W323" s="1"/>
      <c r="X323" s="1"/>
      <c r="Y323" s="1"/>
      <c r="Z323" s="1"/>
      <c r="AA323" s="1"/>
      <c r="AB323" s="1"/>
      <c r="AC323" s="1"/>
      <c r="AD323" s="1"/>
      <c r="AE323" s="1"/>
      <c r="AF323" s="1"/>
      <c r="AG323" s="7"/>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row>
    <row r="324" spans="1:77" ht="15">
      <c r="A324" s="1"/>
      <c r="B324" s="1"/>
      <c r="C324" s="1"/>
      <c r="D324" s="1"/>
      <c r="E324" s="1"/>
      <c r="F324" s="1"/>
      <c r="G324" s="1"/>
      <c r="H324" s="1"/>
      <c r="I324" s="114"/>
      <c r="J324" s="1"/>
      <c r="K324" s="1"/>
      <c r="L324" s="1"/>
      <c r="M324" s="1"/>
      <c r="N324" s="115"/>
      <c r="O324" s="1"/>
      <c r="P324" s="1"/>
      <c r="Q324" s="1"/>
      <c r="R324" s="1"/>
      <c r="S324" s="1"/>
      <c r="T324" s="1"/>
      <c r="U324" s="1"/>
      <c r="V324" s="1"/>
      <c r="W324" s="1"/>
      <c r="X324" s="1"/>
      <c r="Y324" s="1"/>
      <c r="Z324" s="1"/>
      <c r="AA324" s="1"/>
      <c r="AB324" s="1"/>
      <c r="AC324" s="1"/>
      <c r="AD324" s="1"/>
      <c r="AE324" s="1"/>
      <c r="AF324" s="1"/>
      <c r="AG324" s="7"/>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row>
    <row r="325" spans="1:77" ht="15">
      <c r="A325" s="1"/>
      <c r="B325" s="1"/>
      <c r="C325" s="1"/>
      <c r="D325" s="1"/>
      <c r="E325" s="1"/>
      <c r="F325" s="1"/>
      <c r="G325" s="1"/>
      <c r="H325" s="1"/>
      <c r="I325" s="114"/>
      <c r="J325" s="1"/>
      <c r="K325" s="1"/>
      <c r="L325" s="1"/>
      <c r="M325" s="1"/>
      <c r="N325" s="115"/>
      <c r="O325" s="1"/>
      <c r="P325" s="1"/>
      <c r="Q325" s="1"/>
      <c r="R325" s="1"/>
      <c r="S325" s="1"/>
      <c r="T325" s="1"/>
      <c r="U325" s="1"/>
      <c r="V325" s="1"/>
      <c r="W325" s="1"/>
      <c r="X325" s="1"/>
      <c r="Y325" s="1"/>
      <c r="Z325" s="1"/>
      <c r="AA325" s="1"/>
      <c r="AB325" s="1"/>
      <c r="AC325" s="1"/>
      <c r="AD325" s="1"/>
      <c r="AE325" s="1"/>
      <c r="AF325" s="1"/>
      <c r="AG325" s="7"/>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row>
    <row r="326" spans="1:77" ht="15">
      <c r="A326" s="1"/>
      <c r="B326" s="1"/>
      <c r="C326" s="1"/>
      <c r="D326" s="1"/>
      <c r="E326" s="1"/>
      <c r="F326" s="1"/>
      <c r="G326" s="1"/>
      <c r="H326" s="1"/>
      <c r="I326" s="114"/>
      <c r="J326" s="1"/>
      <c r="K326" s="1"/>
      <c r="L326" s="1"/>
      <c r="M326" s="1"/>
      <c r="N326" s="115"/>
      <c r="O326" s="1"/>
      <c r="P326" s="1"/>
      <c r="Q326" s="1"/>
      <c r="R326" s="1"/>
      <c r="S326" s="1"/>
      <c r="T326" s="1"/>
      <c r="U326" s="1"/>
      <c r="V326" s="1"/>
      <c r="W326" s="1"/>
      <c r="X326" s="1"/>
      <c r="Y326" s="1"/>
      <c r="Z326" s="1"/>
      <c r="AA326" s="1"/>
      <c r="AB326" s="1"/>
      <c r="AC326" s="1"/>
      <c r="AD326" s="1"/>
      <c r="AE326" s="1"/>
      <c r="AF326" s="1"/>
      <c r="AG326" s="7"/>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row>
    <row r="327" spans="1:77" ht="15">
      <c r="A327" s="1"/>
      <c r="B327" s="1"/>
      <c r="C327" s="1"/>
      <c r="D327" s="1"/>
      <c r="E327" s="1"/>
      <c r="F327" s="1"/>
      <c r="G327" s="1"/>
      <c r="H327" s="1"/>
      <c r="I327" s="114"/>
      <c r="J327" s="1"/>
      <c r="K327" s="1"/>
      <c r="L327" s="1"/>
      <c r="M327" s="1"/>
      <c r="N327" s="115"/>
      <c r="O327" s="1"/>
      <c r="P327" s="1"/>
      <c r="Q327" s="1"/>
      <c r="R327" s="1"/>
      <c r="S327" s="1"/>
      <c r="T327" s="1"/>
      <c r="U327" s="1"/>
      <c r="V327" s="1"/>
      <c r="W327" s="1"/>
      <c r="X327" s="1"/>
      <c r="Y327" s="1"/>
      <c r="Z327" s="1"/>
      <c r="AA327" s="1"/>
      <c r="AB327" s="1"/>
      <c r="AC327" s="1"/>
      <c r="AD327" s="1"/>
      <c r="AE327" s="1"/>
      <c r="AF327" s="1"/>
      <c r="AG327" s="7"/>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row>
    <row r="328" spans="1:77" ht="15">
      <c r="A328" s="1"/>
      <c r="B328" s="1"/>
      <c r="C328" s="1"/>
      <c r="D328" s="1"/>
      <c r="E328" s="1"/>
      <c r="F328" s="1"/>
      <c r="G328" s="1"/>
      <c r="H328" s="1"/>
      <c r="I328" s="114"/>
      <c r="J328" s="1"/>
      <c r="K328" s="1"/>
      <c r="L328" s="1"/>
      <c r="M328" s="1"/>
      <c r="N328" s="115"/>
      <c r="O328" s="1"/>
      <c r="P328" s="1"/>
      <c r="Q328" s="1"/>
      <c r="R328" s="1"/>
      <c r="S328" s="1"/>
      <c r="T328" s="1"/>
      <c r="U328" s="1"/>
      <c r="V328" s="1"/>
      <c r="W328" s="1"/>
      <c r="X328" s="1"/>
      <c r="Y328" s="1"/>
      <c r="Z328" s="1"/>
      <c r="AA328" s="1"/>
      <c r="AB328" s="1"/>
      <c r="AC328" s="1"/>
      <c r="AD328" s="1"/>
      <c r="AE328" s="1"/>
      <c r="AF328" s="1"/>
      <c r="AG328" s="7"/>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row>
    <row r="329" spans="1:77" ht="15">
      <c r="A329" s="1"/>
      <c r="B329" s="1"/>
      <c r="C329" s="1"/>
      <c r="D329" s="1"/>
      <c r="E329" s="1"/>
      <c r="F329" s="1"/>
      <c r="G329" s="1"/>
      <c r="H329" s="1"/>
      <c r="I329" s="114"/>
      <c r="J329" s="1"/>
      <c r="K329" s="1"/>
      <c r="L329" s="1"/>
      <c r="M329" s="1"/>
      <c r="N329" s="115"/>
      <c r="O329" s="1"/>
      <c r="P329" s="1"/>
      <c r="Q329" s="1"/>
      <c r="R329" s="1"/>
      <c r="S329" s="1"/>
      <c r="T329" s="1"/>
      <c r="U329" s="1"/>
      <c r="V329" s="1"/>
      <c r="W329" s="1"/>
      <c r="X329" s="1"/>
      <c r="Y329" s="1"/>
      <c r="Z329" s="1"/>
      <c r="AA329" s="1"/>
      <c r="AB329" s="1"/>
      <c r="AC329" s="1"/>
      <c r="AD329" s="1"/>
      <c r="AE329" s="1"/>
      <c r="AF329" s="1"/>
      <c r="AG329" s="7"/>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row>
    <row r="330" spans="1:77" ht="15">
      <c r="A330" s="1"/>
      <c r="B330" s="1"/>
      <c r="C330" s="1"/>
      <c r="D330" s="1"/>
      <c r="E330" s="1"/>
      <c r="F330" s="1"/>
      <c r="G330" s="1"/>
      <c r="H330" s="1"/>
      <c r="I330" s="114"/>
      <c r="J330" s="1"/>
      <c r="K330" s="1"/>
      <c r="L330" s="1"/>
      <c r="M330" s="1"/>
      <c r="N330" s="115"/>
      <c r="O330" s="1"/>
      <c r="P330" s="1"/>
      <c r="Q330" s="1"/>
      <c r="R330" s="1"/>
      <c r="S330" s="1"/>
      <c r="T330" s="1"/>
      <c r="U330" s="1"/>
      <c r="V330" s="1"/>
      <c r="W330" s="1"/>
      <c r="X330" s="1"/>
      <c r="Y330" s="1"/>
      <c r="Z330" s="1"/>
      <c r="AA330" s="1"/>
      <c r="AB330" s="1"/>
      <c r="AC330" s="1"/>
      <c r="AD330" s="1"/>
      <c r="AE330" s="1"/>
      <c r="AF330" s="1"/>
      <c r="AG330" s="7"/>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row>
    <row r="331" spans="1:77" ht="15">
      <c r="A331" s="1"/>
      <c r="B331" s="1"/>
      <c r="C331" s="1"/>
      <c r="D331" s="1"/>
      <c r="E331" s="1"/>
      <c r="F331" s="1"/>
      <c r="G331" s="1"/>
      <c r="H331" s="1"/>
      <c r="I331" s="114"/>
      <c r="J331" s="1"/>
      <c r="K331" s="1"/>
      <c r="L331" s="1"/>
      <c r="M331" s="1"/>
      <c r="N331" s="115"/>
      <c r="O331" s="1"/>
      <c r="P331" s="1"/>
      <c r="Q331" s="1"/>
      <c r="R331" s="1"/>
      <c r="S331" s="1"/>
      <c r="T331" s="1"/>
      <c r="U331" s="1"/>
      <c r="V331" s="1"/>
      <c r="W331" s="1"/>
      <c r="X331" s="1"/>
      <c r="Y331" s="1"/>
      <c r="Z331" s="1"/>
      <c r="AA331" s="1"/>
      <c r="AB331" s="1"/>
      <c r="AC331" s="1"/>
      <c r="AD331" s="1"/>
      <c r="AE331" s="1"/>
      <c r="AF331" s="1"/>
      <c r="AG331" s="7"/>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row>
    <row r="332" spans="1:77" ht="15">
      <c r="A332" s="1"/>
      <c r="B332" s="1"/>
      <c r="C332" s="1"/>
      <c r="D332" s="1"/>
      <c r="E332" s="1"/>
      <c r="F332" s="1"/>
      <c r="G332" s="1"/>
      <c r="H332" s="1"/>
      <c r="I332" s="114"/>
      <c r="J332" s="1"/>
      <c r="K332" s="1"/>
      <c r="L332" s="1"/>
      <c r="M332" s="1"/>
      <c r="N332" s="115"/>
      <c r="O332" s="1"/>
      <c r="P332" s="1"/>
      <c r="Q332" s="1"/>
      <c r="R332" s="1"/>
      <c r="S332" s="1"/>
      <c r="T332" s="1"/>
      <c r="U332" s="1"/>
      <c r="V332" s="1"/>
      <c r="W332" s="1"/>
      <c r="X332" s="1"/>
      <c r="Y332" s="1"/>
      <c r="Z332" s="1"/>
      <c r="AA332" s="1"/>
      <c r="AB332" s="1"/>
      <c r="AC332" s="1"/>
      <c r="AD332" s="1"/>
      <c r="AE332" s="1"/>
      <c r="AF332" s="1"/>
      <c r="AG332" s="7"/>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row>
    <row r="333" spans="1:77" ht="15">
      <c r="A333" s="1"/>
      <c r="B333" s="1"/>
      <c r="C333" s="1"/>
      <c r="D333" s="1"/>
      <c r="E333" s="1"/>
      <c r="F333" s="1"/>
      <c r="G333" s="1"/>
      <c r="H333" s="1"/>
      <c r="I333" s="114"/>
      <c r="J333" s="1"/>
      <c r="K333" s="1"/>
      <c r="L333" s="1"/>
      <c r="M333" s="1"/>
      <c r="N333" s="115"/>
      <c r="O333" s="1"/>
      <c r="P333" s="1"/>
      <c r="Q333" s="1"/>
      <c r="R333" s="1"/>
      <c r="S333" s="1"/>
      <c r="T333" s="1"/>
      <c r="U333" s="1"/>
      <c r="V333" s="1"/>
      <c r="W333" s="1"/>
      <c r="X333" s="1"/>
      <c r="Y333" s="1"/>
      <c r="Z333" s="1"/>
      <c r="AA333" s="1"/>
      <c r="AB333" s="1"/>
      <c r="AC333" s="1"/>
      <c r="AD333" s="1"/>
      <c r="AE333" s="1"/>
      <c r="AF333" s="1"/>
      <c r="AG333" s="7"/>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row>
    <row r="334" spans="1:77" ht="15">
      <c r="A334" s="1"/>
      <c r="B334" s="1"/>
      <c r="C334" s="1"/>
      <c r="D334" s="1"/>
      <c r="E334" s="1"/>
      <c r="F334" s="1"/>
      <c r="G334" s="1"/>
      <c r="H334" s="1"/>
      <c r="I334" s="114"/>
      <c r="J334" s="1"/>
      <c r="K334" s="1"/>
      <c r="L334" s="1"/>
      <c r="M334" s="1"/>
      <c r="N334" s="115"/>
      <c r="O334" s="1"/>
      <c r="P334" s="1"/>
      <c r="Q334" s="1"/>
      <c r="R334" s="1"/>
      <c r="S334" s="1"/>
      <c r="T334" s="1"/>
      <c r="U334" s="1"/>
      <c r="V334" s="1"/>
      <c r="W334" s="1"/>
      <c r="X334" s="1"/>
      <c r="Y334" s="1"/>
      <c r="Z334" s="1"/>
      <c r="AA334" s="1"/>
      <c r="AB334" s="1"/>
      <c r="AC334" s="1"/>
      <c r="AD334" s="1"/>
      <c r="AE334" s="1"/>
      <c r="AF334" s="1"/>
      <c r="AG334" s="7"/>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row>
    <row r="335" spans="1:77" ht="15">
      <c r="A335" s="1"/>
      <c r="B335" s="1"/>
      <c r="C335" s="1"/>
      <c r="D335" s="1"/>
      <c r="E335" s="1"/>
      <c r="F335" s="1"/>
      <c r="G335" s="1"/>
      <c r="H335" s="1"/>
      <c r="I335" s="114"/>
      <c r="J335" s="1"/>
      <c r="K335" s="1"/>
      <c r="L335" s="1"/>
      <c r="M335" s="1"/>
      <c r="N335" s="115"/>
      <c r="O335" s="1"/>
      <c r="P335" s="1"/>
      <c r="Q335" s="1"/>
      <c r="R335" s="1"/>
      <c r="S335" s="1"/>
      <c r="T335" s="1"/>
      <c r="U335" s="1"/>
      <c r="V335" s="1"/>
      <c r="W335" s="1"/>
      <c r="X335" s="1"/>
      <c r="Y335" s="1"/>
      <c r="Z335" s="1"/>
      <c r="AA335" s="1"/>
      <c r="AB335" s="1"/>
      <c r="AC335" s="1"/>
      <c r="AD335" s="1"/>
      <c r="AE335" s="1"/>
      <c r="AF335" s="1"/>
      <c r="AG335" s="7"/>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row>
    <row r="336" spans="1:77" ht="15">
      <c r="A336" s="1"/>
      <c r="B336" s="1"/>
      <c r="C336" s="1"/>
      <c r="D336" s="1"/>
      <c r="E336" s="1"/>
      <c r="F336" s="1"/>
      <c r="G336" s="1"/>
      <c r="H336" s="1"/>
      <c r="I336" s="114"/>
      <c r="J336" s="1"/>
      <c r="K336" s="1"/>
      <c r="L336" s="1"/>
      <c r="M336" s="1"/>
      <c r="N336" s="115"/>
      <c r="O336" s="1"/>
      <c r="P336" s="1"/>
      <c r="Q336" s="1"/>
      <c r="R336" s="1"/>
      <c r="S336" s="1"/>
      <c r="T336" s="1"/>
      <c r="U336" s="1"/>
      <c r="V336" s="1"/>
      <c r="W336" s="1"/>
      <c r="X336" s="1"/>
      <c r="Y336" s="1"/>
      <c r="Z336" s="1"/>
      <c r="AA336" s="1"/>
      <c r="AB336" s="1"/>
      <c r="AC336" s="1"/>
      <c r="AD336" s="1"/>
      <c r="AE336" s="1"/>
      <c r="AF336" s="1"/>
      <c r="AG336" s="7"/>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row>
    <row r="337" spans="1:77" ht="15">
      <c r="A337" s="1"/>
      <c r="B337" s="1"/>
      <c r="C337" s="1"/>
      <c r="D337" s="1"/>
      <c r="E337" s="1"/>
      <c r="F337" s="1"/>
      <c r="G337" s="1"/>
      <c r="H337" s="1"/>
      <c r="I337" s="114"/>
      <c r="J337" s="1"/>
      <c r="K337" s="1"/>
      <c r="L337" s="1"/>
      <c r="M337" s="1"/>
      <c r="N337" s="115"/>
      <c r="O337" s="1"/>
      <c r="P337" s="1"/>
      <c r="Q337" s="1"/>
      <c r="R337" s="1"/>
      <c r="S337" s="1"/>
      <c r="T337" s="1"/>
      <c r="U337" s="1"/>
      <c r="V337" s="1"/>
      <c r="W337" s="1"/>
      <c r="X337" s="1"/>
      <c r="Y337" s="1"/>
      <c r="Z337" s="1"/>
      <c r="AA337" s="1"/>
      <c r="AB337" s="1"/>
      <c r="AC337" s="1"/>
      <c r="AD337" s="1"/>
      <c r="AE337" s="1"/>
      <c r="AF337" s="1"/>
      <c r="AG337" s="7"/>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row>
    <row r="338" spans="1:77" ht="15">
      <c r="A338" s="1"/>
      <c r="B338" s="1"/>
      <c r="C338" s="1"/>
      <c r="D338" s="1"/>
      <c r="E338" s="1"/>
      <c r="F338" s="1"/>
      <c r="G338" s="1"/>
      <c r="H338" s="1"/>
      <c r="I338" s="114"/>
      <c r="J338" s="1"/>
      <c r="K338" s="1"/>
      <c r="L338" s="1"/>
      <c r="M338" s="1"/>
      <c r="N338" s="115"/>
      <c r="O338" s="1"/>
      <c r="P338" s="1"/>
      <c r="Q338" s="1"/>
      <c r="R338" s="1"/>
      <c r="S338" s="1"/>
      <c r="T338" s="1"/>
      <c r="U338" s="1"/>
      <c r="V338" s="1"/>
      <c r="W338" s="1"/>
      <c r="X338" s="1"/>
      <c r="Y338" s="1"/>
      <c r="Z338" s="1"/>
      <c r="AA338" s="1"/>
      <c r="AB338" s="1"/>
      <c r="AC338" s="1"/>
      <c r="AD338" s="1"/>
      <c r="AE338" s="1"/>
      <c r="AF338" s="1"/>
      <c r="AG338" s="7"/>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row>
    <row r="339" spans="1:77" ht="15">
      <c r="A339" s="1"/>
      <c r="B339" s="1"/>
      <c r="C339" s="1"/>
      <c r="D339" s="1"/>
      <c r="E339" s="1"/>
      <c r="F339" s="1"/>
      <c r="G339" s="1"/>
      <c r="H339" s="1"/>
      <c r="I339" s="114"/>
      <c r="J339" s="1"/>
      <c r="K339" s="1"/>
      <c r="L339" s="1"/>
      <c r="M339" s="1"/>
      <c r="N339" s="115"/>
      <c r="O339" s="1"/>
      <c r="P339" s="1"/>
      <c r="Q339" s="1"/>
      <c r="R339" s="1"/>
      <c r="S339" s="1"/>
      <c r="T339" s="1"/>
      <c r="U339" s="1"/>
      <c r="V339" s="1"/>
      <c r="W339" s="1"/>
      <c r="X339" s="1"/>
      <c r="Y339" s="1"/>
      <c r="Z339" s="1"/>
      <c r="AA339" s="1"/>
      <c r="AB339" s="1"/>
      <c r="AC339" s="1"/>
      <c r="AD339" s="1"/>
      <c r="AE339" s="1"/>
      <c r="AF339" s="1"/>
      <c r="AG339" s="7"/>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row>
    <row r="340" spans="1:77" ht="15">
      <c r="A340" s="1"/>
      <c r="B340" s="1"/>
      <c r="C340" s="1"/>
      <c r="D340" s="1"/>
      <c r="E340" s="1"/>
      <c r="F340" s="1"/>
      <c r="G340" s="1"/>
      <c r="H340" s="1"/>
      <c r="I340" s="114"/>
      <c r="J340" s="1"/>
      <c r="K340" s="1"/>
      <c r="L340" s="1"/>
      <c r="M340" s="1"/>
      <c r="N340" s="115"/>
      <c r="O340" s="1"/>
      <c r="P340" s="1"/>
      <c r="Q340" s="1"/>
      <c r="R340" s="1"/>
      <c r="S340" s="1"/>
      <c r="T340" s="1"/>
      <c r="U340" s="1"/>
      <c r="V340" s="1"/>
      <c r="W340" s="1"/>
      <c r="X340" s="1"/>
      <c r="Y340" s="1"/>
      <c r="Z340" s="1"/>
      <c r="AA340" s="1"/>
      <c r="AB340" s="1"/>
      <c r="AC340" s="1"/>
      <c r="AD340" s="1"/>
      <c r="AE340" s="1"/>
      <c r="AF340" s="1"/>
      <c r="AG340" s="7"/>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row>
    <row r="341" spans="1:77" ht="15">
      <c r="A341" s="1"/>
      <c r="B341" s="1"/>
      <c r="C341" s="1"/>
      <c r="D341" s="1"/>
      <c r="E341" s="1"/>
      <c r="F341" s="1"/>
      <c r="G341" s="1"/>
      <c r="H341" s="1"/>
      <c r="I341" s="114"/>
      <c r="J341" s="1"/>
      <c r="K341" s="1"/>
      <c r="L341" s="1"/>
      <c r="M341" s="1"/>
      <c r="N341" s="115"/>
      <c r="O341" s="1"/>
      <c r="P341" s="1"/>
      <c r="Q341" s="1"/>
      <c r="R341" s="1"/>
      <c r="S341" s="1"/>
      <c r="T341" s="1"/>
      <c r="U341" s="1"/>
      <c r="V341" s="1"/>
      <c r="W341" s="1"/>
      <c r="X341" s="1"/>
      <c r="Y341" s="1"/>
      <c r="Z341" s="1"/>
      <c r="AA341" s="1"/>
      <c r="AB341" s="1"/>
      <c r="AC341" s="1"/>
      <c r="AD341" s="1"/>
      <c r="AE341" s="1"/>
      <c r="AF341" s="1"/>
      <c r="AG341" s="7"/>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row>
    <row r="342" spans="1:77" ht="15">
      <c r="A342" s="1"/>
      <c r="B342" s="1"/>
      <c r="C342" s="1"/>
      <c r="D342" s="1"/>
      <c r="E342" s="1"/>
      <c r="F342" s="1"/>
      <c r="G342" s="1"/>
      <c r="H342" s="1"/>
      <c r="I342" s="114"/>
      <c r="J342" s="1"/>
      <c r="K342" s="1"/>
      <c r="L342" s="1"/>
      <c r="M342" s="1"/>
      <c r="N342" s="115"/>
      <c r="O342" s="1"/>
      <c r="P342" s="1"/>
      <c r="Q342" s="1"/>
      <c r="R342" s="1"/>
      <c r="S342" s="1"/>
      <c r="T342" s="1"/>
      <c r="U342" s="1"/>
      <c r="V342" s="1"/>
      <c r="W342" s="1"/>
      <c r="X342" s="1"/>
      <c r="Y342" s="1"/>
      <c r="Z342" s="1"/>
      <c r="AA342" s="1"/>
      <c r="AB342" s="1"/>
      <c r="AC342" s="1"/>
      <c r="AD342" s="1"/>
      <c r="AE342" s="1"/>
      <c r="AF342" s="1"/>
      <c r="AG342" s="7"/>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row>
    <row r="343" spans="1:77" ht="15">
      <c r="A343" s="1"/>
      <c r="B343" s="1"/>
      <c r="C343" s="1"/>
      <c r="D343" s="1"/>
      <c r="E343" s="1"/>
      <c r="F343" s="1"/>
      <c r="G343" s="1"/>
      <c r="H343" s="1"/>
      <c r="I343" s="114"/>
      <c r="J343" s="1"/>
      <c r="K343" s="1"/>
      <c r="L343" s="1"/>
      <c r="M343" s="1"/>
      <c r="N343" s="115"/>
      <c r="O343" s="1"/>
      <c r="P343" s="1"/>
      <c r="Q343" s="1"/>
      <c r="R343" s="1"/>
      <c r="S343" s="1"/>
      <c r="T343" s="1"/>
      <c r="U343" s="1"/>
      <c r="V343" s="1"/>
      <c r="W343" s="1"/>
      <c r="X343" s="1"/>
      <c r="Y343" s="1"/>
      <c r="Z343" s="1"/>
      <c r="AA343" s="1"/>
      <c r="AB343" s="1"/>
      <c r="AC343" s="1"/>
      <c r="AD343" s="1"/>
      <c r="AE343" s="1"/>
      <c r="AF343" s="1"/>
      <c r="AG343" s="7"/>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row>
    <row r="344" spans="1:77" ht="15">
      <c r="A344" s="1"/>
      <c r="B344" s="1"/>
      <c r="C344" s="1"/>
      <c r="D344" s="1"/>
      <c r="E344" s="1"/>
      <c r="F344" s="1"/>
      <c r="G344" s="1"/>
      <c r="H344" s="1"/>
      <c r="I344" s="114"/>
      <c r="J344" s="1"/>
      <c r="K344" s="1"/>
      <c r="L344" s="1"/>
      <c r="M344" s="1"/>
      <c r="N344" s="115"/>
      <c r="O344" s="1"/>
      <c r="P344" s="1"/>
      <c r="Q344" s="1"/>
      <c r="R344" s="1"/>
      <c r="S344" s="1"/>
      <c r="T344" s="1"/>
      <c r="U344" s="1"/>
      <c r="V344" s="1"/>
      <c r="W344" s="1"/>
      <c r="X344" s="1"/>
      <c r="Y344" s="1"/>
      <c r="Z344" s="1"/>
      <c r="AA344" s="1"/>
      <c r="AB344" s="1"/>
      <c r="AC344" s="1"/>
      <c r="AD344" s="1"/>
      <c r="AE344" s="1"/>
      <c r="AF344" s="1"/>
      <c r="AG344" s="7"/>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row>
    <row r="345" spans="1:77" ht="15">
      <c r="A345" s="1"/>
      <c r="B345" s="1"/>
      <c r="C345" s="1"/>
      <c r="D345" s="1"/>
      <c r="E345" s="1"/>
      <c r="F345" s="1"/>
      <c r="G345" s="1"/>
      <c r="H345" s="1"/>
      <c r="I345" s="114"/>
      <c r="J345" s="1"/>
      <c r="K345" s="1"/>
      <c r="L345" s="1"/>
      <c r="M345" s="1"/>
      <c r="N345" s="115"/>
      <c r="O345" s="1"/>
      <c r="P345" s="1"/>
      <c r="Q345" s="1"/>
      <c r="R345" s="1"/>
      <c r="S345" s="1"/>
      <c r="T345" s="1"/>
      <c r="U345" s="1"/>
      <c r="V345" s="1"/>
      <c r="W345" s="1"/>
      <c r="X345" s="1"/>
      <c r="Y345" s="1"/>
      <c r="Z345" s="1"/>
      <c r="AA345" s="1"/>
      <c r="AB345" s="1"/>
      <c r="AC345" s="1"/>
      <c r="AD345" s="1"/>
      <c r="AE345" s="1"/>
      <c r="AF345" s="1"/>
      <c r="AG345" s="7"/>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row>
    <row r="346" spans="1:77" ht="15">
      <c r="A346" s="1"/>
      <c r="B346" s="1"/>
      <c r="C346" s="1"/>
      <c r="D346" s="1"/>
      <c r="E346" s="1"/>
      <c r="F346" s="1"/>
      <c r="G346" s="1"/>
      <c r="H346" s="1"/>
      <c r="I346" s="114"/>
      <c r="J346" s="1"/>
      <c r="K346" s="1"/>
      <c r="L346" s="1"/>
      <c r="M346" s="1"/>
      <c r="N346" s="115"/>
      <c r="O346" s="1"/>
      <c r="P346" s="1"/>
      <c r="Q346" s="1"/>
      <c r="R346" s="1"/>
      <c r="S346" s="1"/>
      <c r="T346" s="1"/>
      <c r="U346" s="1"/>
      <c r="V346" s="1"/>
      <c r="W346" s="1"/>
      <c r="X346" s="1"/>
      <c r="Y346" s="1"/>
      <c r="Z346" s="1"/>
      <c r="AA346" s="1"/>
      <c r="AB346" s="1"/>
      <c r="AC346" s="1"/>
      <c r="AD346" s="1"/>
      <c r="AE346" s="1"/>
      <c r="AF346" s="1"/>
      <c r="AG346" s="7"/>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row>
    <row r="347" spans="1:77" ht="15">
      <c r="A347" s="1"/>
      <c r="B347" s="1"/>
      <c r="C347" s="1"/>
      <c r="D347" s="1"/>
      <c r="E347" s="1"/>
      <c r="F347" s="1"/>
      <c r="G347" s="1"/>
      <c r="H347" s="1"/>
      <c r="I347" s="114"/>
      <c r="J347" s="1"/>
      <c r="K347" s="1"/>
      <c r="L347" s="1"/>
      <c r="M347" s="1"/>
      <c r="N347" s="115"/>
      <c r="O347" s="1"/>
      <c r="P347" s="1"/>
      <c r="Q347" s="1"/>
      <c r="R347" s="1"/>
      <c r="S347" s="1"/>
      <c r="T347" s="1"/>
      <c r="U347" s="1"/>
      <c r="V347" s="1"/>
      <c r="W347" s="1"/>
      <c r="X347" s="1"/>
      <c r="Y347" s="1"/>
      <c r="Z347" s="1"/>
      <c r="AA347" s="1"/>
      <c r="AB347" s="1"/>
      <c r="AC347" s="1"/>
      <c r="AD347" s="1"/>
      <c r="AE347" s="1"/>
      <c r="AF347" s="1"/>
      <c r="AG347" s="7"/>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row>
    <row r="348" spans="1:77" ht="15">
      <c r="A348" s="1"/>
      <c r="B348" s="1"/>
      <c r="C348" s="1"/>
      <c r="D348" s="1"/>
      <c r="E348" s="1"/>
      <c r="F348" s="1"/>
      <c r="G348" s="1"/>
      <c r="H348" s="1"/>
      <c r="I348" s="114"/>
      <c r="J348" s="1"/>
      <c r="K348" s="1"/>
      <c r="L348" s="1"/>
      <c r="M348" s="1"/>
      <c r="N348" s="115"/>
      <c r="O348" s="1"/>
      <c r="P348" s="1"/>
      <c r="Q348" s="1"/>
      <c r="R348" s="1"/>
      <c r="S348" s="1"/>
      <c r="T348" s="1"/>
      <c r="U348" s="1"/>
      <c r="V348" s="1"/>
      <c r="W348" s="1"/>
      <c r="X348" s="1"/>
      <c r="Y348" s="1"/>
      <c r="Z348" s="1"/>
      <c r="AA348" s="1"/>
      <c r="AB348" s="1"/>
      <c r="AC348" s="1"/>
      <c r="AD348" s="1"/>
      <c r="AE348" s="1"/>
      <c r="AF348" s="1"/>
      <c r="AG348" s="7"/>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row>
    <row r="349" spans="1:77" ht="15">
      <c r="A349" s="1"/>
      <c r="B349" s="1"/>
      <c r="C349" s="1"/>
      <c r="D349" s="1"/>
      <c r="E349" s="1"/>
      <c r="F349" s="1"/>
      <c r="G349" s="1"/>
      <c r="H349" s="1"/>
      <c r="I349" s="114"/>
      <c r="J349" s="1"/>
      <c r="K349" s="1"/>
      <c r="L349" s="1"/>
      <c r="M349" s="1"/>
      <c r="N349" s="115"/>
      <c r="O349" s="1"/>
      <c r="P349" s="1"/>
      <c r="Q349" s="1"/>
      <c r="R349" s="1"/>
      <c r="S349" s="1"/>
      <c r="T349" s="1"/>
      <c r="U349" s="1"/>
      <c r="V349" s="1"/>
      <c r="W349" s="1"/>
      <c r="X349" s="1"/>
      <c r="Y349" s="1"/>
      <c r="Z349" s="1"/>
      <c r="AA349" s="1"/>
      <c r="AB349" s="1"/>
      <c r="AC349" s="1"/>
      <c r="AD349" s="1"/>
      <c r="AE349" s="1"/>
      <c r="AF349" s="1"/>
      <c r="AG349" s="7"/>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row>
    <row r="350" spans="1:77" ht="15">
      <c r="A350" s="1"/>
      <c r="B350" s="1"/>
      <c r="C350" s="1"/>
      <c r="D350" s="1"/>
      <c r="E350" s="1"/>
      <c r="F350" s="1"/>
      <c r="G350" s="1"/>
      <c r="H350" s="1"/>
      <c r="I350" s="114"/>
      <c r="J350" s="1"/>
      <c r="K350" s="1"/>
      <c r="L350" s="1"/>
      <c r="M350" s="1"/>
      <c r="N350" s="115"/>
      <c r="O350" s="1"/>
      <c r="P350" s="1"/>
      <c r="Q350" s="1"/>
      <c r="R350" s="1"/>
      <c r="S350" s="1"/>
      <c r="T350" s="1"/>
      <c r="U350" s="1"/>
      <c r="V350" s="1"/>
      <c r="W350" s="1"/>
      <c r="X350" s="1"/>
      <c r="Y350" s="1"/>
      <c r="Z350" s="1"/>
      <c r="AA350" s="1"/>
      <c r="AB350" s="1"/>
      <c r="AC350" s="1"/>
      <c r="AD350" s="1"/>
      <c r="AE350" s="1"/>
      <c r="AF350" s="1"/>
      <c r="AG350" s="7"/>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row>
    <row r="351" spans="1:77" ht="15">
      <c r="A351" s="1"/>
      <c r="B351" s="1"/>
      <c r="C351" s="1"/>
      <c r="D351" s="1"/>
      <c r="E351" s="1"/>
      <c r="F351" s="1"/>
      <c r="G351" s="1"/>
      <c r="H351" s="1"/>
      <c r="I351" s="114"/>
      <c r="J351" s="1"/>
      <c r="K351" s="1"/>
      <c r="L351" s="1"/>
      <c r="M351" s="1"/>
      <c r="N351" s="115"/>
      <c r="O351" s="1"/>
      <c r="P351" s="1"/>
      <c r="Q351" s="1"/>
      <c r="R351" s="1"/>
      <c r="S351" s="1"/>
      <c r="T351" s="1"/>
      <c r="U351" s="1"/>
      <c r="V351" s="1"/>
      <c r="W351" s="1"/>
      <c r="X351" s="1"/>
      <c r="Y351" s="1"/>
      <c r="Z351" s="1"/>
      <c r="AA351" s="1"/>
      <c r="AB351" s="1"/>
      <c r="AC351" s="1"/>
      <c r="AD351" s="1"/>
      <c r="AE351" s="1"/>
      <c r="AF351" s="1"/>
      <c r="AG351" s="7"/>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row>
    <row r="352" spans="1:77" ht="15">
      <c r="A352" s="1"/>
      <c r="B352" s="1"/>
      <c r="C352" s="1"/>
      <c r="D352" s="1"/>
      <c r="E352" s="1"/>
      <c r="F352" s="1"/>
      <c r="G352" s="1"/>
      <c r="H352" s="1"/>
      <c r="I352" s="114"/>
      <c r="J352" s="1"/>
      <c r="K352" s="1"/>
      <c r="L352" s="1"/>
      <c r="M352" s="1"/>
      <c r="N352" s="115"/>
      <c r="O352" s="1"/>
      <c r="P352" s="1"/>
      <c r="Q352" s="1"/>
      <c r="R352" s="1"/>
      <c r="S352" s="1"/>
      <c r="T352" s="1"/>
      <c r="U352" s="1"/>
      <c r="V352" s="1"/>
      <c r="W352" s="1"/>
      <c r="X352" s="1"/>
      <c r="Y352" s="1"/>
      <c r="Z352" s="1"/>
      <c r="AA352" s="1"/>
      <c r="AB352" s="1"/>
      <c r="AC352" s="1"/>
      <c r="AD352" s="1"/>
      <c r="AE352" s="1"/>
      <c r="AF352" s="1"/>
      <c r="AG352" s="7"/>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row>
    <row r="353" spans="1:77" ht="15">
      <c r="A353" s="1"/>
      <c r="B353" s="1"/>
      <c r="C353" s="1"/>
      <c r="D353" s="1"/>
      <c r="E353" s="1"/>
      <c r="F353" s="1"/>
      <c r="G353" s="1"/>
      <c r="H353" s="1"/>
      <c r="I353" s="114"/>
      <c r="J353" s="1"/>
      <c r="K353" s="1"/>
      <c r="L353" s="1"/>
      <c r="M353" s="1"/>
      <c r="N353" s="115"/>
      <c r="O353" s="1"/>
      <c r="P353" s="1"/>
      <c r="Q353" s="1"/>
      <c r="R353" s="1"/>
      <c r="S353" s="1"/>
      <c r="T353" s="1"/>
      <c r="U353" s="1"/>
      <c r="V353" s="1"/>
      <c r="W353" s="1"/>
      <c r="X353" s="1"/>
      <c r="Y353" s="1"/>
      <c r="Z353" s="1"/>
      <c r="AA353" s="1"/>
      <c r="AB353" s="1"/>
      <c r="AC353" s="1"/>
      <c r="AD353" s="1"/>
      <c r="AE353" s="1"/>
      <c r="AF353" s="1"/>
      <c r="AG353" s="7"/>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row>
    <row r="354" spans="1:77" ht="15">
      <c r="A354" s="1"/>
      <c r="B354" s="1"/>
      <c r="C354" s="1"/>
      <c r="D354" s="1"/>
      <c r="E354" s="1"/>
      <c r="F354" s="1"/>
      <c r="G354" s="1"/>
      <c r="H354" s="1"/>
      <c r="I354" s="114"/>
      <c r="J354" s="1"/>
      <c r="K354" s="1"/>
      <c r="L354" s="1"/>
      <c r="M354" s="1"/>
      <c r="N354" s="115"/>
      <c r="O354" s="1"/>
      <c r="P354" s="1"/>
      <c r="Q354" s="1"/>
      <c r="R354" s="1"/>
      <c r="S354" s="1"/>
      <c r="T354" s="1"/>
      <c r="U354" s="1"/>
      <c r="V354" s="1"/>
      <c r="W354" s="1"/>
      <c r="X354" s="1"/>
      <c r="Y354" s="1"/>
      <c r="Z354" s="1"/>
      <c r="AA354" s="1"/>
      <c r="AB354" s="1"/>
      <c r="AC354" s="1"/>
      <c r="AD354" s="1"/>
      <c r="AE354" s="1"/>
      <c r="AF354" s="1"/>
      <c r="AG354" s="7"/>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row>
    <row r="355" spans="1:77" ht="15">
      <c r="A355" s="1"/>
      <c r="B355" s="1"/>
      <c r="C355" s="1"/>
      <c r="D355" s="1"/>
      <c r="E355" s="1"/>
      <c r="F355" s="1"/>
      <c r="G355" s="1"/>
      <c r="H355" s="1"/>
      <c r="I355" s="114"/>
      <c r="J355" s="1"/>
      <c r="K355" s="1"/>
      <c r="L355" s="1"/>
      <c r="M355" s="1"/>
      <c r="N355" s="115"/>
      <c r="O355" s="1"/>
      <c r="P355" s="1"/>
      <c r="Q355" s="1"/>
      <c r="R355" s="1"/>
      <c r="S355" s="1"/>
      <c r="T355" s="1"/>
      <c r="U355" s="1"/>
      <c r="V355" s="1"/>
      <c r="W355" s="1"/>
      <c r="X355" s="1"/>
      <c r="Y355" s="1"/>
      <c r="Z355" s="1"/>
      <c r="AA355" s="1"/>
      <c r="AB355" s="1"/>
      <c r="AC355" s="1"/>
      <c r="AD355" s="1"/>
      <c r="AE355" s="1"/>
      <c r="AF355" s="1"/>
      <c r="AG355" s="7"/>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row>
    <row r="356" spans="1:77" ht="15">
      <c r="A356" s="1"/>
      <c r="B356" s="1"/>
      <c r="C356" s="1"/>
      <c r="D356" s="1"/>
      <c r="E356" s="1"/>
      <c r="F356" s="1"/>
      <c r="G356" s="1"/>
      <c r="H356" s="1"/>
      <c r="I356" s="114"/>
      <c r="J356" s="1"/>
      <c r="K356" s="1"/>
      <c r="L356" s="1"/>
      <c r="M356" s="1"/>
      <c r="N356" s="115"/>
      <c r="O356" s="1"/>
      <c r="P356" s="1"/>
      <c r="Q356" s="1"/>
      <c r="R356" s="1"/>
      <c r="S356" s="1"/>
      <c r="T356" s="1"/>
      <c r="U356" s="1"/>
      <c r="V356" s="1"/>
      <c r="W356" s="1"/>
      <c r="X356" s="1"/>
      <c r="Y356" s="1"/>
      <c r="Z356" s="1"/>
      <c r="AA356" s="1"/>
      <c r="AB356" s="1"/>
      <c r="AC356" s="1"/>
      <c r="AD356" s="1"/>
      <c r="AE356" s="1"/>
      <c r="AF356" s="1"/>
      <c r="AG356" s="7"/>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row>
    <row r="357" spans="1:77" ht="15">
      <c r="A357" s="1"/>
      <c r="B357" s="1"/>
      <c r="C357" s="1"/>
      <c r="D357" s="1"/>
      <c r="E357" s="1"/>
      <c r="F357" s="1"/>
      <c r="G357" s="1"/>
      <c r="H357" s="1"/>
      <c r="I357" s="114"/>
      <c r="J357" s="1"/>
      <c r="K357" s="1"/>
      <c r="L357" s="1"/>
      <c r="M357" s="1"/>
      <c r="N357" s="115"/>
      <c r="O357" s="1"/>
      <c r="P357" s="1"/>
      <c r="Q357" s="1"/>
      <c r="R357" s="1"/>
      <c r="S357" s="1"/>
      <c r="T357" s="1"/>
      <c r="U357" s="1"/>
      <c r="V357" s="1"/>
      <c r="W357" s="1"/>
      <c r="X357" s="1"/>
      <c r="Y357" s="1"/>
      <c r="Z357" s="1"/>
      <c r="AA357" s="1"/>
      <c r="AB357" s="1"/>
      <c r="AC357" s="1"/>
      <c r="AD357" s="1"/>
      <c r="AE357" s="1"/>
      <c r="AF357" s="1"/>
      <c r="AG357" s="7"/>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row>
    <row r="358" spans="1:77" ht="15">
      <c r="A358" s="1"/>
      <c r="B358" s="1"/>
      <c r="C358" s="1"/>
      <c r="D358" s="1"/>
      <c r="E358" s="1"/>
      <c r="F358" s="1"/>
      <c r="G358" s="1"/>
      <c r="H358" s="1"/>
      <c r="I358" s="114"/>
      <c r="J358" s="1"/>
      <c r="K358" s="1"/>
      <c r="L358" s="1"/>
      <c r="M358" s="1"/>
      <c r="N358" s="115"/>
      <c r="O358" s="1"/>
      <c r="P358" s="1"/>
      <c r="Q358" s="1"/>
      <c r="R358" s="1"/>
      <c r="S358" s="1"/>
      <c r="T358" s="1"/>
      <c r="U358" s="1"/>
      <c r="V358" s="1"/>
      <c r="W358" s="1"/>
      <c r="X358" s="1"/>
      <c r="Y358" s="1"/>
      <c r="Z358" s="1"/>
      <c r="AA358" s="1"/>
      <c r="AB358" s="1"/>
      <c r="AC358" s="1"/>
      <c r="AD358" s="1"/>
      <c r="AE358" s="1"/>
      <c r="AF358" s="1"/>
      <c r="AG358" s="7"/>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row>
    <row r="359" spans="1:77" ht="15">
      <c r="A359" s="1"/>
      <c r="B359" s="1"/>
      <c r="C359" s="1"/>
      <c r="D359" s="1"/>
      <c r="E359" s="1"/>
      <c r="F359" s="1"/>
      <c r="G359" s="1"/>
      <c r="H359" s="1"/>
      <c r="I359" s="114"/>
      <c r="J359" s="1"/>
      <c r="K359" s="1"/>
      <c r="L359" s="1"/>
      <c r="M359" s="1"/>
      <c r="N359" s="115"/>
      <c r="O359" s="1"/>
      <c r="P359" s="1"/>
      <c r="Q359" s="1"/>
      <c r="R359" s="1"/>
      <c r="S359" s="1"/>
      <c r="T359" s="1"/>
      <c r="U359" s="1"/>
      <c r="V359" s="1"/>
      <c r="W359" s="1"/>
      <c r="X359" s="1"/>
      <c r="Y359" s="1"/>
      <c r="Z359" s="1"/>
      <c r="AA359" s="1"/>
      <c r="AB359" s="1"/>
      <c r="AC359" s="1"/>
      <c r="AD359" s="1"/>
      <c r="AE359" s="1"/>
      <c r="AF359" s="1"/>
      <c r="AG359" s="7"/>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row>
    <row r="360" spans="1:77" ht="15">
      <c r="A360" s="1"/>
      <c r="B360" s="1"/>
      <c r="C360" s="1"/>
      <c r="D360" s="1"/>
      <c r="E360" s="1"/>
      <c r="F360" s="1"/>
      <c r="G360" s="1"/>
      <c r="H360" s="1"/>
      <c r="I360" s="114"/>
      <c r="J360" s="1"/>
      <c r="K360" s="1"/>
      <c r="L360" s="1"/>
      <c r="M360" s="1"/>
      <c r="N360" s="115"/>
      <c r="O360" s="1"/>
      <c r="P360" s="1"/>
      <c r="Q360" s="1"/>
      <c r="R360" s="1"/>
      <c r="S360" s="1"/>
      <c r="T360" s="1"/>
      <c r="U360" s="1"/>
      <c r="V360" s="1"/>
      <c r="W360" s="1"/>
      <c r="X360" s="1"/>
      <c r="Y360" s="1"/>
      <c r="Z360" s="1"/>
      <c r="AA360" s="1"/>
      <c r="AB360" s="1"/>
      <c r="AC360" s="1"/>
      <c r="AD360" s="1"/>
      <c r="AE360" s="1"/>
      <c r="AF360" s="1"/>
      <c r="AG360" s="7"/>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row>
    <row r="361" spans="1:77" ht="15">
      <c r="A361" s="1"/>
      <c r="B361" s="1"/>
      <c r="C361" s="1"/>
      <c r="D361" s="1"/>
      <c r="E361" s="1"/>
      <c r="F361" s="1"/>
      <c r="G361" s="1"/>
      <c r="H361" s="1"/>
      <c r="I361" s="114"/>
      <c r="J361" s="1"/>
      <c r="K361" s="1"/>
      <c r="L361" s="1"/>
      <c r="M361" s="1"/>
      <c r="N361" s="115"/>
      <c r="O361" s="1"/>
      <c r="P361" s="1"/>
      <c r="Q361" s="1"/>
      <c r="R361" s="1"/>
      <c r="S361" s="1"/>
      <c r="T361" s="1"/>
      <c r="U361" s="1"/>
      <c r="V361" s="1"/>
      <c r="W361" s="1"/>
      <c r="X361" s="1"/>
      <c r="Y361" s="1"/>
      <c r="Z361" s="1"/>
      <c r="AA361" s="1"/>
      <c r="AB361" s="1"/>
      <c r="AC361" s="1"/>
      <c r="AD361" s="1"/>
      <c r="AE361" s="1"/>
      <c r="AF361" s="1"/>
      <c r="AG361" s="7"/>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row>
    <row r="362" spans="1:77" ht="15">
      <c r="A362" s="1"/>
      <c r="B362" s="1"/>
      <c r="C362" s="1"/>
      <c r="D362" s="1"/>
      <c r="E362" s="1"/>
      <c r="F362" s="1"/>
      <c r="G362" s="1"/>
      <c r="H362" s="1"/>
      <c r="I362" s="114"/>
      <c r="J362" s="1"/>
      <c r="K362" s="1"/>
      <c r="L362" s="1"/>
      <c r="M362" s="1"/>
      <c r="N362" s="115"/>
      <c r="O362" s="1"/>
      <c r="P362" s="1"/>
      <c r="Q362" s="1"/>
      <c r="R362" s="1"/>
      <c r="S362" s="1"/>
      <c r="T362" s="1"/>
      <c r="U362" s="1"/>
      <c r="V362" s="1"/>
      <c r="W362" s="1"/>
      <c r="X362" s="1"/>
      <c r="Y362" s="1"/>
      <c r="Z362" s="1"/>
      <c r="AA362" s="1"/>
      <c r="AB362" s="1"/>
      <c r="AC362" s="1"/>
      <c r="AD362" s="1"/>
      <c r="AE362" s="1"/>
      <c r="AF362" s="1"/>
      <c r="AG362" s="7"/>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row>
    <row r="363" spans="1:77" ht="15">
      <c r="A363" s="1"/>
      <c r="B363" s="1"/>
      <c r="C363" s="1"/>
      <c r="D363" s="1"/>
      <c r="E363" s="1"/>
      <c r="F363" s="1"/>
      <c r="G363" s="1"/>
      <c r="H363" s="1"/>
      <c r="I363" s="114"/>
      <c r="J363" s="1"/>
      <c r="K363" s="1"/>
      <c r="L363" s="1"/>
      <c r="M363" s="1"/>
      <c r="N363" s="115"/>
      <c r="O363" s="1"/>
      <c r="P363" s="1"/>
      <c r="Q363" s="1"/>
      <c r="R363" s="1"/>
      <c r="S363" s="1"/>
      <c r="T363" s="1"/>
      <c r="U363" s="1"/>
      <c r="V363" s="1"/>
      <c r="W363" s="1"/>
      <c r="X363" s="1"/>
      <c r="Y363" s="1"/>
      <c r="Z363" s="1"/>
      <c r="AA363" s="1"/>
      <c r="AB363" s="1"/>
      <c r="AC363" s="1"/>
      <c r="AD363" s="1"/>
      <c r="AE363" s="1"/>
      <c r="AF363" s="1"/>
      <c r="AG363" s="7"/>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row>
    <row r="364" spans="1:77" ht="15">
      <c r="A364" s="1"/>
      <c r="B364" s="1"/>
      <c r="C364" s="1"/>
      <c r="D364" s="1"/>
      <c r="E364" s="1"/>
      <c r="F364" s="1"/>
      <c r="G364" s="1"/>
      <c r="H364" s="1"/>
      <c r="I364" s="114"/>
      <c r="J364" s="1"/>
      <c r="K364" s="1"/>
      <c r="L364" s="1"/>
      <c r="M364" s="1"/>
      <c r="N364" s="115"/>
      <c r="O364" s="1"/>
      <c r="P364" s="1"/>
      <c r="Q364" s="1"/>
      <c r="R364" s="1"/>
      <c r="S364" s="1"/>
      <c r="T364" s="1"/>
      <c r="U364" s="1"/>
      <c r="V364" s="1"/>
      <c r="W364" s="1"/>
      <c r="X364" s="1"/>
      <c r="Y364" s="1"/>
      <c r="Z364" s="1"/>
      <c r="AA364" s="1"/>
      <c r="AB364" s="1"/>
      <c r="AC364" s="1"/>
      <c r="AD364" s="1"/>
      <c r="AE364" s="1"/>
      <c r="AF364" s="1"/>
      <c r="AG364" s="7"/>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row>
    <row r="365" spans="1:77" ht="15">
      <c r="A365" s="1"/>
      <c r="B365" s="1"/>
      <c r="C365" s="1"/>
      <c r="D365" s="1"/>
      <c r="E365" s="1"/>
      <c r="F365" s="1"/>
      <c r="G365" s="1"/>
      <c r="H365" s="1"/>
      <c r="I365" s="114"/>
      <c r="J365" s="1"/>
      <c r="K365" s="1"/>
      <c r="L365" s="1"/>
      <c r="M365" s="1"/>
      <c r="N365" s="115"/>
      <c r="O365" s="1"/>
      <c r="P365" s="1"/>
      <c r="Q365" s="1"/>
      <c r="R365" s="1"/>
      <c r="S365" s="1"/>
      <c r="T365" s="1"/>
      <c r="U365" s="1"/>
      <c r="V365" s="1"/>
      <c r="W365" s="1"/>
      <c r="X365" s="1"/>
      <c r="Y365" s="1"/>
      <c r="Z365" s="1"/>
      <c r="AA365" s="1"/>
      <c r="AB365" s="1"/>
      <c r="AC365" s="1"/>
      <c r="AD365" s="1"/>
      <c r="AE365" s="1"/>
      <c r="AF365" s="1"/>
      <c r="AG365" s="7"/>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row>
    <row r="366" spans="1:77" ht="15">
      <c r="A366" s="1"/>
      <c r="B366" s="1"/>
      <c r="C366" s="1"/>
      <c r="D366" s="1"/>
      <c r="E366" s="1"/>
      <c r="F366" s="1"/>
      <c r="G366" s="1"/>
      <c r="H366" s="1"/>
      <c r="I366" s="114"/>
      <c r="J366" s="1"/>
      <c r="K366" s="1"/>
      <c r="L366" s="1"/>
      <c r="M366" s="1"/>
      <c r="N366" s="115"/>
      <c r="O366" s="1"/>
      <c r="P366" s="1"/>
      <c r="Q366" s="1"/>
      <c r="R366" s="1"/>
      <c r="S366" s="1"/>
      <c r="T366" s="1"/>
      <c r="U366" s="1"/>
      <c r="V366" s="1"/>
      <c r="W366" s="1"/>
      <c r="X366" s="1"/>
      <c r="Y366" s="1"/>
      <c r="Z366" s="1"/>
      <c r="AA366" s="1"/>
      <c r="AB366" s="1"/>
      <c r="AC366" s="1"/>
      <c r="AD366" s="1"/>
      <c r="AE366" s="1"/>
      <c r="AF366" s="1"/>
      <c r="AG366" s="7"/>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row>
    <row r="367" spans="1:77" ht="15">
      <c r="A367" s="1"/>
      <c r="B367" s="1"/>
      <c r="C367" s="1"/>
      <c r="D367" s="1"/>
      <c r="E367" s="1"/>
      <c r="F367" s="1"/>
      <c r="G367" s="1"/>
      <c r="H367" s="1"/>
      <c r="I367" s="114"/>
      <c r="J367" s="1"/>
      <c r="K367" s="1"/>
      <c r="L367" s="1"/>
      <c r="M367" s="1"/>
      <c r="N367" s="115"/>
      <c r="O367" s="1"/>
      <c r="P367" s="1"/>
      <c r="Q367" s="1"/>
      <c r="R367" s="1"/>
      <c r="S367" s="1"/>
      <c r="T367" s="1"/>
      <c r="U367" s="1"/>
      <c r="V367" s="1"/>
      <c r="W367" s="1"/>
      <c r="X367" s="1"/>
      <c r="Y367" s="1"/>
      <c r="Z367" s="1"/>
      <c r="AA367" s="1"/>
      <c r="AB367" s="1"/>
      <c r="AC367" s="1"/>
      <c r="AD367" s="1"/>
      <c r="AE367" s="1"/>
      <c r="AF367" s="1"/>
      <c r="AG367" s="7"/>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row>
    <row r="368" spans="1:77" ht="15">
      <c r="A368" s="1"/>
      <c r="B368" s="1"/>
      <c r="C368" s="1"/>
      <c r="D368" s="1"/>
      <c r="E368" s="1"/>
      <c r="F368" s="1"/>
      <c r="G368" s="1"/>
      <c r="H368" s="1"/>
      <c r="I368" s="114"/>
      <c r="J368" s="1"/>
      <c r="K368" s="1"/>
      <c r="L368" s="1"/>
      <c r="M368" s="1"/>
      <c r="N368" s="115"/>
      <c r="O368" s="1"/>
      <c r="P368" s="1"/>
      <c r="Q368" s="1"/>
      <c r="R368" s="1"/>
      <c r="S368" s="1"/>
      <c r="T368" s="1"/>
      <c r="U368" s="1"/>
      <c r="V368" s="1"/>
      <c r="W368" s="1"/>
      <c r="X368" s="1"/>
      <c r="Y368" s="1"/>
      <c r="Z368" s="1"/>
      <c r="AA368" s="1"/>
      <c r="AB368" s="1"/>
      <c r="AC368" s="1"/>
      <c r="AD368" s="1"/>
      <c r="AE368" s="1"/>
      <c r="AF368" s="1"/>
      <c r="AG368" s="7"/>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row>
    <row r="369" spans="1:77" ht="15">
      <c r="A369" s="1"/>
      <c r="B369" s="1"/>
      <c r="C369" s="1"/>
      <c r="D369" s="1"/>
      <c r="E369" s="1"/>
      <c r="F369" s="1"/>
      <c r="G369" s="1"/>
      <c r="H369" s="1"/>
      <c r="I369" s="114"/>
      <c r="J369" s="1"/>
      <c r="K369" s="1"/>
      <c r="L369" s="1"/>
      <c r="M369" s="1"/>
      <c r="N369" s="115"/>
      <c r="O369" s="1"/>
      <c r="P369" s="1"/>
      <c r="Q369" s="1"/>
      <c r="R369" s="1"/>
      <c r="S369" s="1"/>
      <c r="T369" s="1"/>
      <c r="U369" s="1"/>
      <c r="V369" s="1"/>
      <c r="W369" s="1"/>
      <c r="X369" s="1"/>
      <c r="Y369" s="1"/>
      <c r="Z369" s="1"/>
      <c r="AA369" s="1"/>
      <c r="AB369" s="1"/>
      <c r="AC369" s="1"/>
      <c r="AD369" s="1"/>
      <c r="AE369" s="1"/>
      <c r="AF369" s="1"/>
      <c r="AG369" s="7"/>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row>
    <row r="370" spans="1:77" ht="15">
      <c r="A370" s="1"/>
      <c r="B370" s="1"/>
      <c r="C370" s="1"/>
      <c r="D370" s="1"/>
      <c r="E370" s="1"/>
      <c r="F370" s="1"/>
      <c r="G370" s="1"/>
      <c r="H370" s="1"/>
      <c r="I370" s="114"/>
      <c r="J370" s="1"/>
      <c r="K370" s="1"/>
      <c r="L370" s="1"/>
      <c r="M370" s="1"/>
      <c r="N370" s="115"/>
      <c r="O370" s="1"/>
      <c r="P370" s="1"/>
      <c r="Q370" s="1"/>
      <c r="R370" s="1"/>
      <c r="S370" s="1"/>
      <c r="T370" s="1"/>
      <c r="U370" s="1"/>
      <c r="V370" s="1"/>
      <c r="W370" s="1"/>
      <c r="X370" s="1"/>
      <c r="Y370" s="1"/>
      <c r="Z370" s="1"/>
      <c r="AA370" s="1"/>
      <c r="AB370" s="1"/>
      <c r="AC370" s="1"/>
      <c r="AD370" s="1"/>
      <c r="AE370" s="1"/>
      <c r="AF370" s="1"/>
      <c r="AG370" s="7"/>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row>
    <row r="371" spans="1:77" ht="15">
      <c r="A371" s="1"/>
      <c r="B371" s="1"/>
      <c r="C371" s="1"/>
      <c r="D371" s="1"/>
      <c r="E371" s="1"/>
      <c r="F371" s="1"/>
      <c r="G371" s="1"/>
      <c r="H371" s="1"/>
      <c r="I371" s="114"/>
      <c r="J371" s="1"/>
      <c r="K371" s="1"/>
      <c r="L371" s="1"/>
      <c r="M371" s="1"/>
      <c r="N371" s="115"/>
      <c r="O371" s="1"/>
      <c r="P371" s="1"/>
      <c r="Q371" s="1"/>
      <c r="R371" s="1"/>
      <c r="S371" s="1"/>
      <c r="T371" s="1"/>
      <c r="U371" s="1"/>
      <c r="V371" s="1"/>
      <c r="W371" s="1"/>
      <c r="X371" s="1"/>
      <c r="Y371" s="1"/>
      <c r="Z371" s="1"/>
      <c r="AA371" s="1"/>
      <c r="AB371" s="1"/>
      <c r="AC371" s="1"/>
      <c r="AD371" s="1"/>
      <c r="AE371" s="1"/>
      <c r="AF371" s="1"/>
      <c r="AG371" s="7"/>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row>
    <row r="372" spans="1:77" ht="15">
      <c r="A372" s="1"/>
      <c r="B372" s="1"/>
      <c r="C372" s="1"/>
      <c r="D372" s="1"/>
      <c r="E372" s="1"/>
      <c r="F372" s="1"/>
      <c r="G372" s="1"/>
      <c r="H372" s="1"/>
      <c r="I372" s="114"/>
      <c r="J372" s="1"/>
      <c r="K372" s="1"/>
      <c r="L372" s="1"/>
      <c r="M372" s="1"/>
      <c r="N372" s="115"/>
      <c r="O372" s="1"/>
      <c r="P372" s="1"/>
      <c r="Q372" s="1"/>
      <c r="R372" s="1"/>
      <c r="S372" s="1"/>
      <c r="T372" s="1"/>
      <c r="U372" s="1"/>
      <c r="V372" s="1"/>
      <c r="W372" s="1"/>
      <c r="X372" s="1"/>
      <c r="Y372" s="1"/>
      <c r="Z372" s="1"/>
      <c r="AA372" s="1"/>
      <c r="AB372" s="1"/>
      <c r="AC372" s="1"/>
      <c r="AD372" s="1"/>
      <c r="AE372" s="1"/>
      <c r="AF372" s="1"/>
      <c r="AG372" s="7"/>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row>
    <row r="373" spans="1:77" ht="15">
      <c r="A373" s="1"/>
      <c r="B373" s="1"/>
      <c r="C373" s="1"/>
      <c r="D373" s="1"/>
      <c r="E373" s="1"/>
      <c r="F373" s="1"/>
      <c r="G373" s="1"/>
      <c r="H373" s="1"/>
      <c r="I373" s="114"/>
      <c r="J373" s="1"/>
      <c r="K373" s="1"/>
      <c r="L373" s="1"/>
      <c r="M373" s="1"/>
      <c r="N373" s="115"/>
      <c r="O373" s="1"/>
      <c r="P373" s="1"/>
      <c r="Q373" s="1"/>
      <c r="R373" s="1"/>
      <c r="S373" s="1"/>
      <c r="T373" s="1"/>
      <c r="U373" s="1"/>
      <c r="V373" s="1"/>
      <c r="W373" s="1"/>
      <c r="X373" s="1"/>
      <c r="Y373" s="1"/>
      <c r="Z373" s="1"/>
      <c r="AA373" s="1"/>
      <c r="AB373" s="1"/>
      <c r="AC373" s="1"/>
      <c r="AD373" s="1"/>
      <c r="AE373" s="1"/>
      <c r="AF373" s="1"/>
      <c r="AG373" s="7"/>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row>
    <row r="374" spans="1:77" ht="15">
      <c r="A374" s="1"/>
      <c r="B374" s="1"/>
      <c r="C374" s="1"/>
      <c r="D374" s="1"/>
      <c r="E374" s="1"/>
      <c r="F374" s="1"/>
      <c r="G374" s="1"/>
      <c r="H374" s="1"/>
      <c r="I374" s="114"/>
      <c r="J374" s="1"/>
      <c r="K374" s="1"/>
      <c r="L374" s="1"/>
      <c r="M374" s="1"/>
      <c r="N374" s="115"/>
      <c r="O374" s="1"/>
      <c r="P374" s="1"/>
      <c r="Q374" s="1"/>
      <c r="R374" s="1"/>
      <c r="S374" s="1"/>
      <c r="T374" s="1"/>
      <c r="U374" s="1"/>
      <c r="V374" s="1"/>
      <c r="W374" s="1"/>
      <c r="X374" s="1"/>
      <c r="Y374" s="1"/>
      <c r="Z374" s="1"/>
      <c r="AA374" s="1"/>
      <c r="AB374" s="1"/>
      <c r="AC374" s="1"/>
      <c r="AD374" s="1"/>
      <c r="AE374" s="1"/>
      <c r="AF374" s="1"/>
      <c r="AG374" s="7"/>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row>
    <row r="375" spans="1:77" ht="15">
      <c r="A375" s="1"/>
      <c r="B375" s="1"/>
      <c r="C375" s="1"/>
      <c r="D375" s="1"/>
      <c r="E375" s="1"/>
      <c r="F375" s="1"/>
      <c r="G375" s="1"/>
      <c r="H375" s="1"/>
      <c r="I375" s="114"/>
      <c r="J375" s="1"/>
      <c r="K375" s="1"/>
      <c r="L375" s="1"/>
      <c r="M375" s="1"/>
      <c r="N375" s="115"/>
      <c r="O375" s="1"/>
      <c r="P375" s="1"/>
      <c r="Q375" s="1"/>
      <c r="R375" s="1"/>
      <c r="S375" s="1"/>
      <c r="T375" s="1"/>
      <c r="U375" s="1"/>
      <c r="V375" s="1"/>
      <c r="W375" s="1"/>
      <c r="X375" s="1"/>
      <c r="Y375" s="1"/>
      <c r="Z375" s="1"/>
      <c r="AA375" s="1"/>
      <c r="AB375" s="1"/>
      <c r="AC375" s="1"/>
      <c r="AD375" s="1"/>
      <c r="AE375" s="1"/>
      <c r="AF375" s="1"/>
      <c r="AG375" s="7"/>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row>
    <row r="376" spans="1:77" ht="15">
      <c r="A376" s="1"/>
      <c r="B376" s="1"/>
      <c r="C376" s="1"/>
      <c r="D376" s="1"/>
      <c r="E376" s="1"/>
      <c r="F376" s="1"/>
      <c r="G376" s="1"/>
      <c r="H376" s="1"/>
      <c r="I376" s="114"/>
      <c r="J376" s="1"/>
      <c r="K376" s="1"/>
      <c r="L376" s="1"/>
      <c r="M376" s="1"/>
      <c r="N376" s="115"/>
      <c r="O376" s="1"/>
      <c r="P376" s="1"/>
      <c r="Q376" s="1"/>
      <c r="R376" s="1"/>
      <c r="S376" s="1"/>
      <c r="T376" s="1"/>
      <c r="U376" s="1"/>
      <c r="V376" s="1"/>
      <c r="W376" s="1"/>
      <c r="X376" s="1"/>
      <c r="Y376" s="1"/>
      <c r="Z376" s="1"/>
      <c r="AA376" s="1"/>
      <c r="AB376" s="1"/>
      <c r="AC376" s="1"/>
      <c r="AD376" s="1"/>
      <c r="AE376" s="1"/>
      <c r="AF376" s="1"/>
      <c r="AG376" s="7"/>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row>
    <row r="377" spans="1:77" ht="15">
      <c r="A377" s="1"/>
      <c r="B377" s="1"/>
      <c r="C377" s="1"/>
      <c r="D377" s="1"/>
      <c r="E377" s="1"/>
      <c r="F377" s="1"/>
      <c r="G377" s="1"/>
      <c r="H377" s="1"/>
      <c r="I377" s="114"/>
      <c r="J377" s="1"/>
      <c r="K377" s="1"/>
      <c r="L377" s="1"/>
      <c r="M377" s="1"/>
      <c r="N377" s="115"/>
      <c r="O377" s="1"/>
      <c r="P377" s="1"/>
      <c r="Q377" s="1"/>
      <c r="R377" s="1"/>
      <c r="S377" s="1"/>
      <c r="T377" s="1"/>
      <c r="U377" s="1"/>
      <c r="V377" s="1"/>
      <c r="W377" s="1"/>
      <c r="X377" s="1"/>
      <c r="Y377" s="1"/>
      <c r="Z377" s="1"/>
      <c r="AA377" s="1"/>
      <c r="AB377" s="1"/>
      <c r="AC377" s="1"/>
      <c r="AD377" s="1"/>
      <c r="AE377" s="1"/>
      <c r="AF377" s="1"/>
      <c r="AG377" s="7"/>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row>
    <row r="378" spans="1:77" ht="15">
      <c r="A378" s="1"/>
      <c r="B378" s="1"/>
      <c r="C378" s="1"/>
      <c r="D378" s="1"/>
      <c r="E378" s="1"/>
      <c r="F378" s="1"/>
      <c r="G378" s="1"/>
      <c r="H378" s="1"/>
      <c r="I378" s="114"/>
      <c r="J378" s="1"/>
      <c r="K378" s="1"/>
      <c r="L378" s="1"/>
      <c r="M378" s="1"/>
      <c r="N378" s="115"/>
      <c r="O378" s="1"/>
      <c r="P378" s="1"/>
      <c r="Q378" s="1"/>
      <c r="R378" s="1"/>
      <c r="S378" s="1"/>
      <c r="T378" s="1"/>
      <c r="U378" s="1"/>
      <c r="V378" s="1"/>
      <c r="W378" s="1"/>
      <c r="X378" s="1"/>
      <c r="Y378" s="1"/>
      <c r="Z378" s="1"/>
      <c r="AA378" s="1"/>
      <c r="AB378" s="1"/>
      <c r="AC378" s="1"/>
      <c r="AD378" s="1"/>
      <c r="AE378" s="1"/>
      <c r="AF378" s="1"/>
      <c r="AG378" s="7"/>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row>
    <row r="379" spans="1:77" ht="15">
      <c r="A379" s="1"/>
      <c r="B379" s="1"/>
      <c r="C379" s="1"/>
      <c r="D379" s="1"/>
      <c r="E379" s="1"/>
      <c r="F379" s="1"/>
      <c r="G379" s="1"/>
      <c r="H379" s="1"/>
      <c r="I379" s="114"/>
      <c r="J379" s="1"/>
      <c r="K379" s="1"/>
      <c r="L379" s="1"/>
      <c r="M379" s="1"/>
      <c r="N379" s="115"/>
      <c r="O379" s="1"/>
      <c r="P379" s="1"/>
      <c r="Q379" s="1"/>
      <c r="R379" s="1"/>
      <c r="S379" s="1"/>
      <c r="T379" s="1"/>
      <c r="U379" s="1"/>
      <c r="V379" s="1"/>
      <c r="W379" s="1"/>
      <c r="X379" s="1"/>
      <c r="Y379" s="1"/>
      <c r="Z379" s="1"/>
      <c r="AA379" s="1"/>
      <c r="AB379" s="1"/>
      <c r="AC379" s="1"/>
      <c r="AD379" s="1"/>
      <c r="AE379" s="1"/>
      <c r="AF379" s="1"/>
      <c r="AG379" s="7"/>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row>
    <row r="380" spans="1:77" ht="15">
      <c r="A380" s="1"/>
      <c r="B380" s="1"/>
      <c r="C380" s="1"/>
      <c r="D380" s="1"/>
      <c r="E380" s="1"/>
      <c r="F380" s="1"/>
      <c r="G380" s="1"/>
      <c r="H380" s="1"/>
      <c r="I380" s="114"/>
      <c r="J380" s="1"/>
      <c r="K380" s="1"/>
      <c r="L380" s="1"/>
      <c r="M380" s="1"/>
      <c r="N380" s="115"/>
      <c r="O380" s="1"/>
      <c r="P380" s="1"/>
      <c r="Q380" s="1"/>
      <c r="R380" s="1"/>
      <c r="S380" s="1"/>
      <c r="T380" s="1"/>
      <c r="U380" s="1"/>
      <c r="V380" s="1"/>
      <c r="W380" s="1"/>
      <c r="X380" s="1"/>
      <c r="Y380" s="1"/>
      <c r="Z380" s="1"/>
      <c r="AA380" s="1"/>
      <c r="AB380" s="1"/>
      <c r="AC380" s="1"/>
      <c r="AD380" s="1"/>
      <c r="AE380" s="1"/>
      <c r="AF380" s="1"/>
      <c r="AG380" s="7"/>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row>
    <row r="381" spans="1:77" ht="15">
      <c r="A381" s="1"/>
      <c r="B381" s="1"/>
      <c r="C381" s="1"/>
      <c r="D381" s="1"/>
      <c r="E381" s="1"/>
      <c r="F381" s="1"/>
      <c r="G381" s="1"/>
      <c r="H381" s="1"/>
      <c r="I381" s="114"/>
      <c r="J381" s="1"/>
      <c r="K381" s="1"/>
      <c r="L381" s="1"/>
      <c r="M381" s="1"/>
      <c r="N381" s="115"/>
      <c r="O381" s="1"/>
      <c r="P381" s="1"/>
      <c r="Q381" s="1"/>
      <c r="R381" s="1"/>
      <c r="S381" s="1"/>
      <c r="T381" s="1"/>
      <c r="U381" s="1"/>
      <c r="V381" s="1"/>
      <c r="W381" s="1"/>
      <c r="X381" s="1"/>
      <c r="Y381" s="1"/>
      <c r="Z381" s="1"/>
      <c r="AA381" s="1"/>
      <c r="AB381" s="1"/>
      <c r="AC381" s="1"/>
      <c r="AD381" s="1"/>
      <c r="AE381" s="1"/>
      <c r="AF381" s="1"/>
      <c r="AG381" s="7"/>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row>
    <row r="382" spans="1:77" ht="15">
      <c r="A382" s="1"/>
      <c r="B382" s="1"/>
      <c r="C382" s="1"/>
      <c r="D382" s="1"/>
      <c r="E382" s="1"/>
      <c r="F382" s="1"/>
      <c r="G382" s="1"/>
      <c r="H382" s="1"/>
      <c r="I382" s="114"/>
      <c r="J382" s="1"/>
      <c r="K382" s="1"/>
      <c r="L382" s="1"/>
      <c r="M382" s="1"/>
      <c r="N382" s="115"/>
      <c r="O382" s="1"/>
      <c r="P382" s="1"/>
      <c r="Q382" s="1"/>
      <c r="R382" s="1"/>
      <c r="S382" s="1"/>
      <c r="T382" s="1"/>
      <c r="U382" s="1"/>
      <c r="V382" s="1"/>
      <c r="W382" s="1"/>
      <c r="X382" s="1"/>
      <c r="Y382" s="1"/>
      <c r="Z382" s="1"/>
      <c r="AA382" s="1"/>
      <c r="AB382" s="1"/>
      <c r="AC382" s="1"/>
      <c r="AD382" s="1"/>
      <c r="AE382" s="1"/>
      <c r="AF382" s="1"/>
      <c r="AG382" s="7"/>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row>
    <row r="383" spans="1:77" ht="15">
      <c r="A383" s="1"/>
      <c r="B383" s="1"/>
      <c r="C383" s="1"/>
      <c r="D383" s="1"/>
      <c r="E383" s="1"/>
      <c r="F383" s="1"/>
      <c r="G383" s="1"/>
      <c r="H383" s="1"/>
      <c r="I383" s="114"/>
      <c r="J383" s="1"/>
      <c r="K383" s="1"/>
      <c r="L383" s="1"/>
      <c r="M383" s="1"/>
      <c r="N383" s="115"/>
      <c r="O383" s="1"/>
      <c r="P383" s="1"/>
      <c r="Q383" s="1"/>
      <c r="R383" s="1"/>
      <c r="S383" s="1"/>
      <c r="T383" s="1"/>
      <c r="U383" s="1"/>
      <c r="V383" s="1"/>
      <c r="W383" s="1"/>
      <c r="X383" s="1"/>
      <c r="Y383" s="1"/>
      <c r="Z383" s="1"/>
      <c r="AA383" s="1"/>
      <c r="AB383" s="1"/>
      <c r="AC383" s="1"/>
      <c r="AD383" s="1"/>
      <c r="AE383" s="1"/>
      <c r="AF383" s="1"/>
      <c r="AG383" s="7"/>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row>
    <row r="384" spans="1:77" ht="15">
      <c r="A384" s="1"/>
      <c r="B384" s="1"/>
      <c r="C384" s="1"/>
      <c r="D384" s="1"/>
      <c r="E384" s="1"/>
      <c r="F384" s="1"/>
      <c r="G384" s="1"/>
      <c r="H384" s="1"/>
      <c r="I384" s="114"/>
      <c r="J384" s="1"/>
      <c r="K384" s="1"/>
      <c r="L384" s="1"/>
      <c r="M384" s="1"/>
      <c r="N384" s="115"/>
      <c r="O384" s="1"/>
      <c r="P384" s="1"/>
      <c r="Q384" s="1"/>
      <c r="R384" s="1"/>
      <c r="S384" s="1"/>
      <c r="T384" s="1"/>
      <c r="U384" s="1"/>
      <c r="V384" s="1"/>
      <c r="W384" s="1"/>
      <c r="X384" s="1"/>
      <c r="Y384" s="1"/>
      <c r="Z384" s="1"/>
      <c r="AA384" s="1"/>
      <c r="AB384" s="1"/>
      <c r="AC384" s="1"/>
      <c r="AD384" s="1"/>
      <c r="AE384" s="1"/>
      <c r="AF384" s="1"/>
      <c r="AG384" s="7"/>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row>
    <row r="385" spans="1:77" ht="15">
      <c r="A385" s="1"/>
      <c r="B385" s="1"/>
      <c r="C385" s="1"/>
      <c r="D385" s="1"/>
      <c r="E385" s="1"/>
      <c r="F385" s="1"/>
      <c r="G385" s="1"/>
      <c r="H385" s="1"/>
      <c r="I385" s="114"/>
      <c r="J385" s="1"/>
      <c r="K385" s="1"/>
      <c r="L385" s="1"/>
      <c r="M385" s="1"/>
      <c r="N385" s="115"/>
      <c r="O385" s="1"/>
      <c r="P385" s="1"/>
      <c r="Q385" s="1"/>
      <c r="R385" s="1"/>
      <c r="S385" s="1"/>
      <c r="T385" s="1"/>
      <c r="U385" s="1"/>
      <c r="V385" s="1"/>
      <c r="W385" s="1"/>
      <c r="X385" s="1"/>
      <c r="Y385" s="1"/>
      <c r="Z385" s="1"/>
      <c r="AA385" s="1"/>
      <c r="AB385" s="1"/>
      <c r="AC385" s="1"/>
      <c r="AD385" s="1"/>
      <c r="AE385" s="1"/>
      <c r="AF385" s="1"/>
      <c r="AG385" s="7"/>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row>
    <row r="386" spans="1:77" ht="15">
      <c r="A386" s="1"/>
      <c r="B386" s="1"/>
      <c r="C386" s="1"/>
      <c r="D386" s="1"/>
      <c r="E386" s="1"/>
      <c r="F386" s="1"/>
      <c r="G386" s="1"/>
      <c r="H386" s="1"/>
      <c r="I386" s="114"/>
      <c r="J386" s="1"/>
      <c r="K386" s="1"/>
      <c r="L386" s="1"/>
      <c r="M386" s="1"/>
      <c r="N386" s="115"/>
      <c r="O386" s="1"/>
      <c r="P386" s="1"/>
      <c r="Q386" s="1"/>
      <c r="R386" s="1"/>
      <c r="S386" s="1"/>
      <c r="T386" s="1"/>
      <c r="U386" s="1"/>
      <c r="V386" s="1"/>
      <c r="W386" s="1"/>
      <c r="X386" s="1"/>
      <c r="Y386" s="1"/>
      <c r="Z386" s="1"/>
      <c r="AA386" s="1"/>
      <c r="AB386" s="1"/>
      <c r="AC386" s="1"/>
      <c r="AD386" s="1"/>
      <c r="AE386" s="1"/>
      <c r="AF386" s="1"/>
      <c r="AG386" s="7"/>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row>
    <row r="387" spans="1:77" ht="15">
      <c r="A387" s="1"/>
      <c r="B387" s="1"/>
      <c r="C387" s="1"/>
      <c r="D387" s="1"/>
      <c r="E387" s="1"/>
      <c r="F387" s="1"/>
      <c r="G387" s="1"/>
      <c r="H387" s="1"/>
      <c r="I387" s="114"/>
      <c r="J387" s="1"/>
      <c r="K387" s="1"/>
      <c r="L387" s="1"/>
      <c r="M387" s="1"/>
      <c r="N387" s="115"/>
      <c r="O387" s="1"/>
      <c r="P387" s="1"/>
      <c r="Q387" s="1"/>
      <c r="R387" s="1"/>
      <c r="S387" s="1"/>
      <c r="T387" s="1"/>
      <c r="U387" s="1"/>
      <c r="V387" s="1"/>
      <c r="W387" s="1"/>
      <c r="X387" s="1"/>
      <c r="Y387" s="1"/>
      <c r="Z387" s="1"/>
      <c r="AA387" s="1"/>
      <c r="AB387" s="1"/>
      <c r="AC387" s="1"/>
      <c r="AD387" s="1"/>
      <c r="AE387" s="1"/>
      <c r="AF387" s="1"/>
      <c r="AG387" s="7"/>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row>
    <row r="388" spans="1:77" ht="15">
      <c r="A388" s="1"/>
      <c r="B388" s="1"/>
      <c r="C388" s="1"/>
      <c r="D388" s="1"/>
      <c r="E388" s="1"/>
      <c r="F388" s="1"/>
      <c r="G388" s="1"/>
      <c r="H388" s="1"/>
      <c r="I388" s="114"/>
      <c r="J388" s="1"/>
      <c r="K388" s="1"/>
      <c r="L388" s="1"/>
      <c r="M388" s="1"/>
      <c r="N388" s="115"/>
      <c r="O388" s="1"/>
      <c r="P388" s="1"/>
      <c r="Q388" s="1"/>
      <c r="R388" s="1"/>
      <c r="S388" s="1"/>
      <c r="T388" s="1"/>
      <c r="U388" s="1"/>
      <c r="V388" s="1"/>
      <c r="W388" s="1"/>
      <c r="X388" s="1"/>
      <c r="Y388" s="1"/>
      <c r="Z388" s="1"/>
      <c r="AA388" s="1"/>
      <c r="AB388" s="1"/>
      <c r="AC388" s="1"/>
      <c r="AD388" s="1"/>
      <c r="AE388" s="1"/>
      <c r="AF388" s="1"/>
      <c r="AG388" s="7"/>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row>
    <row r="389" spans="1:77" ht="15">
      <c r="A389" s="1"/>
      <c r="B389" s="1"/>
      <c r="C389" s="1"/>
      <c r="D389" s="1"/>
      <c r="E389" s="1"/>
      <c r="F389" s="1"/>
      <c r="G389" s="1"/>
      <c r="H389" s="1"/>
      <c r="I389" s="114"/>
      <c r="J389" s="1"/>
      <c r="K389" s="1"/>
      <c r="L389" s="1"/>
      <c r="M389" s="1"/>
      <c r="N389" s="115"/>
      <c r="O389" s="1"/>
      <c r="P389" s="1"/>
      <c r="Q389" s="1"/>
      <c r="R389" s="1"/>
      <c r="S389" s="1"/>
      <c r="T389" s="1"/>
      <c r="U389" s="1"/>
      <c r="V389" s="1"/>
      <c r="W389" s="1"/>
      <c r="X389" s="1"/>
      <c r="Y389" s="1"/>
      <c r="Z389" s="1"/>
      <c r="AA389" s="1"/>
      <c r="AB389" s="1"/>
      <c r="AC389" s="1"/>
      <c r="AD389" s="1"/>
      <c r="AE389" s="1"/>
      <c r="AF389" s="1"/>
      <c r="AG389" s="7"/>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row>
    <row r="390" spans="1:77" ht="15">
      <c r="A390" s="1"/>
      <c r="B390" s="1"/>
      <c r="C390" s="1"/>
      <c r="D390" s="1"/>
      <c r="E390" s="1"/>
      <c r="F390" s="1"/>
      <c r="G390" s="1"/>
      <c r="H390" s="1"/>
      <c r="I390" s="114"/>
      <c r="J390" s="1"/>
      <c r="K390" s="1"/>
      <c r="L390" s="1"/>
      <c r="M390" s="1"/>
      <c r="N390" s="115"/>
      <c r="O390" s="1"/>
      <c r="P390" s="1"/>
      <c r="Q390" s="1"/>
      <c r="R390" s="1"/>
      <c r="S390" s="1"/>
      <c r="T390" s="1"/>
      <c r="U390" s="1"/>
      <c r="V390" s="1"/>
      <c r="W390" s="1"/>
      <c r="X390" s="1"/>
      <c r="Y390" s="1"/>
      <c r="Z390" s="1"/>
      <c r="AA390" s="1"/>
      <c r="AB390" s="1"/>
      <c r="AC390" s="1"/>
      <c r="AD390" s="1"/>
      <c r="AE390" s="1"/>
      <c r="AF390" s="1"/>
      <c r="AG390" s="7"/>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row>
    <row r="391" spans="1:77" ht="15">
      <c r="A391" s="1"/>
      <c r="B391" s="1"/>
      <c r="C391" s="1"/>
      <c r="D391" s="1"/>
      <c r="E391" s="1"/>
      <c r="F391" s="1"/>
      <c r="G391" s="1"/>
      <c r="H391" s="1"/>
      <c r="I391" s="114"/>
      <c r="J391" s="1"/>
      <c r="K391" s="1"/>
      <c r="L391" s="1"/>
      <c r="M391" s="1"/>
      <c r="N391" s="115"/>
      <c r="O391" s="1"/>
      <c r="P391" s="1"/>
      <c r="Q391" s="1"/>
      <c r="R391" s="1"/>
      <c r="S391" s="1"/>
      <c r="T391" s="1"/>
      <c r="U391" s="1"/>
      <c r="V391" s="1"/>
      <c r="W391" s="1"/>
      <c r="X391" s="1"/>
      <c r="Y391" s="1"/>
      <c r="Z391" s="1"/>
      <c r="AA391" s="1"/>
      <c r="AB391" s="1"/>
      <c r="AC391" s="1"/>
      <c r="AD391" s="1"/>
      <c r="AE391" s="1"/>
      <c r="AF391" s="1"/>
      <c r="AG391" s="7"/>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row>
    <row r="392" spans="1:77" ht="15">
      <c r="A392" s="1"/>
      <c r="B392" s="1"/>
      <c r="C392" s="1"/>
      <c r="D392" s="1"/>
      <c r="E392" s="1"/>
      <c r="F392" s="1"/>
      <c r="G392" s="1"/>
      <c r="H392" s="1"/>
      <c r="I392" s="114"/>
      <c r="J392" s="1"/>
      <c r="K392" s="1"/>
      <c r="L392" s="1"/>
      <c r="M392" s="1"/>
      <c r="N392" s="115"/>
      <c r="O392" s="1"/>
      <c r="P392" s="1"/>
      <c r="Q392" s="1"/>
      <c r="R392" s="1"/>
      <c r="S392" s="1"/>
      <c r="T392" s="1"/>
      <c r="U392" s="1"/>
      <c r="V392" s="1"/>
      <c r="W392" s="1"/>
      <c r="X392" s="1"/>
      <c r="Y392" s="1"/>
      <c r="Z392" s="1"/>
      <c r="AA392" s="1"/>
      <c r="AB392" s="1"/>
      <c r="AC392" s="1"/>
      <c r="AD392" s="1"/>
      <c r="AE392" s="1"/>
      <c r="AF392" s="1"/>
      <c r="AG392" s="7"/>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row>
    <row r="393" spans="1:77" ht="15">
      <c r="A393" s="1"/>
      <c r="B393" s="1"/>
      <c r="C393" s="1"/>
      <c r="D393" s="1"/>
      <c r="E393" s="1"/>
      <c r="F393" s="1"/>
      <c r="G393" s="1"/>
      <c r="H393" s="1"/>
      <c r="I393" s="114"/>
      <c r="J393" s="1"/>
      <c r="K393" s="1"/>
      <c r="L393" s="1"/>
      <c r="M393" s="1"/>
      <c r="N393" s="115"/>
      <c r="O393" s="1"/>
      <c r="P393" s="1"/>
      <c r="Q393" s="1"/>
      <c r="R393" s="1"/>
      <c r="S393" s="1"/>
      <c r="T393" s="1"/>
      <c r="U393" s="1"/>
      <c r="V393" s="1"/>
      <c r="W393" s="1"/>
      <c r="X393" s="1"/>
      <c r="Y393" s="1"/>
      <c r="Z393" s="1"/>
      <c r="AA393" s="1"/>
      <c r="AB393" s="1"/>
      <c r="AC393" s="1"/>
      <c r="AD393" s="1"/>
      <c r="AE393" s="1"/>
      <c r="AF393" s="1"/>
      <c r="AG393" s="7"/>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row>
    <row r="394" spans="1:77" ht="15">
      <c r="A394" s="1"/>
      <c r="B394" s="1"/>
      <c r="C394" s="1"/>
      <c r="D394" s="1"/>
      <c r="E394" s="1"/>
      <c r="F394" s="1"/>
      <c r="G394" s="1"/>
      <c r="H394" s="1"/>
      <c r="I394" s="114"/>
      <c r="J394" s="1"/>
      <c r="K394" s="1"/>
      <c r="L394" s="1"/>
      <c r="M394" s="1"/>
      <c r="N394" s="115"/>
      <c r="O394" s="1"/>
      <c r="P394" s="1"/>
      <c r="Q394" s="1"/>
      <c r="R394" s="1"/>
      <c r="S394" s="1"/>
      <c r="T394" s="1"/>
      <c r="U394" s="1"/>
      <c r="V394" s="1"/>
      <c r="W394" s="1"/>
      <c r="X394" s="1"/>
      <c r="Y394" s="1"/>
      <c r="Z394" s="1"/>
      <c r="AA394" s="1"/>
      <c r="AB394" s="1"/>
      <c r="AC394" s="1"/>
      <c r="AD394" s="1"/>
      <c r="AE394" s="1"/>
      <c r="AF394" s="1"/>
      <c r="AG394" s="7"/>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row>
    <row r="395" spans="1:77" ht="15">
      <c r="A395" s="1"/>
      <c r="B395" s="1"/>
      <c r="C395" s="1"/>
      <c r="D395" s="1"/>
      <c r="E395" s="1"/>
      <c r="F395" s="1"/>
      <c r="G395" s="1"/>
      <c r="H395" s="1"/>
      <c r="I395" s="114"/>
      <c r="J395" s="1"/>
      <c r="K395" s="1"/>
      <c r="L395" s="1"/>
      <c r="M395" s="1"/>
      <c r="N395" s="115"/>
      <c r="O395" s="1"/>
      <c r="P395" s="1"/>
      <c r="Q395" s="1"/>
      <c r="R395" s="1"/>
      <c r="S395" s="1"/>
      <c r="T395" s="1"/>
      <c r="U395" s="1"/>
      <c r="V395" s="1"/>
      <c r="W395" s="1"/>
      <c r="X395" s="1"/>
      <c r="Y395" s="1"/>
      <c r="Z395" s="1"/>
      <c r="AA395" s="1"/>
      <c r="AB395" s="1"/>
      <c r="AC395" s="1"/>
      <c r="AD395" s="1"/>
      <c r="AE395" s="1"/>
      <c r="AF395" s="1"/>
      <c r="AG395" s="7"/>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row>
    <row r="396" spans="1:77" ht="15">
      <c r="A396" s="1"/>
      <c r="B396" s="1"/>
      <c r="C396" s="1"/>
      <c r="D396" s="1"/>
      <c r="E396" s="1"/>
      <c r="F396" s="1"/>
      <c r="G396" s="1"/>
      <c r="H396" s="1"/>
      <c r="I396" s="114"/>
      <c r="J396" s="1"/>
      <c r="K396" s="1"/>
      <c r="L396" s="1"/>
      <c r="M396" s="1"/>
      <c r="N396" s="115"/>
      <c r="O396" s="1"/>
      <c r="P396" s="1"/>
      <c r="Q396" s="1"/>
      <c r="R396" s="1"/>
      <c r="S396" s="1"/>
      <c r="T396" s="1"/>
      <c r="U396" s="1"/>
      <c r="V396" s="1"/>
      <c r="W396" s="1"/>
      <c r="X396" s="1"/>
      <c r="Y396" s="1"/>
      <c r="Z396" s="1"/>
      <c r="AA396" s="1"/>
      <c r="AB396" s="1"/>
      <c r="AC396" s="1"/>
      <c r="AD396" s="1"/>
      <c r="AE396" s="1"/>
      <c r="AF396" s="1"/>
      <c r="AG396" s="7"/>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row>
    <row r="397" spans="1:77" ht="15">
      <c r="A397" s="1"/>
      <c r="B397" s="1"/>
      <c r="C397" s="1"/>
      <c r="D397" s="1"/>
      <c r="E397" s="1"/>
      <c r="F397" s="1"/>
      <c r="G397" s="1"/>
      <c r="H397" s="1"/>
      <c r="I397" s="114"/>
      <c r="J397" s="1"/>
      <c r="K397" s="1"/>
      <c r="L397" s="1"/>
      <c r="M397" s="1"/>
      <c r="N397" s="115"/>
      <c r="O397" s="1"/>
      <c r="P397" s="1"/>
      <c r="Q397" s="1"/>
      <c r="R397" s="1"/>
      <c r="S397" s="1"/>
      <c r="T397" s="1"/>
      <c r="U397" s="1"/>
      <c r="V397" s="1"/>
      <c r="W397" s="1"/>
      <c r="X397" s="1"/>
      <c r="Y397" s="1"/>
      <c r="Z397" s="1"/>
      <c r="AA397" s="1"/>
      <c r="AB397" s="1"/>
      <c r="AC397" s="1"/>
      <c r="AD397" s="1"/>
      <c r="AE397" s="1"/>
      <c r="AF397" s="1"/>
      <c r="AG397" s="7"/>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row>
    <row r="398" spans="1:77" ht="15">
      <c r="A398" s="1"/>
      <c r="B398" s="1"/>
      <c r="C398" s="1"/>
      <c r="D398" s="1"/>
      <c r="E398" s="1"/>
      <c r="F398" s="1"/>
      <c r="G398" s="1"/>
      <c r="H398" s="1"/>
      <c r="I398" s="114"/>
      <c r="J398" s="1"/>
      <c r="K398" s="1"/>
      <c r="L398" s="1"/>
      <c r="M398" s="1"/>
      <c r="N398" s="115"/>
      <c r="O398" s="1"/>
      <c r="P398" s="1"/>
      <c r="Q398" s="1"/>
      <c r="R398" s="1"/>
      <c r="S398" s="1"/>
      <c r="T398" s="1"/>
      <c r="U398" s="1"/>
      <c r="V398" s="1"/>
      <c r="W398" s="1"/>
      <c r="X398" s="1"/>
      <c r="Y398" s="1"/>
      <c r="Z398" s="1"/>
      <c r="AA398" s="1"/>
      <c r="AB398" s="1"/>
      <c r="AC398" s="1"/>
      <c r="AD398" s="1"/>
      <c r="AE398" s="1"/>
      <c r="AF398" s="1"/>
      <c r="AG398" s="7"/>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row>
    <row r="399" spans="1:77" ht="15">
      <c r="A399" s="1"/>
      <c r="B399" s="1"/>
      <c r="C399" s="1"/>
      <c r="D399" s="1"/>
      <c r="E399" s="1"/>
      <c r="F399" s="1"/>
      <c r="G399" s="1"/>
      <c r="H399" s="1"/>
      <c r="I399" s="114"/>
      <c r="J399" s="1"/>
      <c r="K399" s="1"/>
      <c r="L399" s="1"/>
      <c r="M399" s="1"/>
      <c r="N399" s="115"/>
      <c r="O399" s="1"/>
      <c r="P399" s="1"/>
      <c r="Q399" s="1"/>
      <c r="R399" s="1"/>
      <c r="S399" s="1"/>
      <c r="T399" s="1"/>
      <c r="U399" s="1"/>
      <c r="V399" s="1"/>
      <c r="W399" s="1"/>
      <c r="X399" s="1"/>
      <c r="Y399" s="1"/>
      <c r="Z399" s="1"/>
      <c r="AA399" s="1"/>
      <c r="AB399" s="1"/>
      <c r="AC399" s="1"/>
      <c r="AD399" s="1"/>
      <c r="AE399" s="1"/>
      <c r="AF399" s="1"/>
      <c r="AG399" s="7"/>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row>
    <row r="400" spans="1:77" ht="15">
      <c r="A400" s="1"/>
      <c r="B400" s="1"/>
      <c r="C400" s="1"/>
      <c r="D400" s="1"/>
      <c r="E400" s="1"/>
      <c r="F400" s="1"/>
      <c r="G400" s="1"/>
      <c r="H400" s="1"/>
      <c r="I400" s="114"/>
      <c r="J400" s="1"/>
      <c r="K400" s="1"/>
      <c r="L400" s="1"/>
      <c r="M400" s="1"/>
      <c r="N400" s="115"/>
      <c r="O400" s="1"/>
      <c r="P400" s="1"/>
      <c r="Q400" s="1"/>
      <c r="R400" s="1"/>
      <c r="S400" s="1"/>
      <c r="T400" s="1"/>
      <c r="U400" s="1"/>
      <c r="V400" s="1"/>
      <c r="W400" s="1"/>
      <c r="X400" s="1"/>
      <c r="Y400" s="1"/>
      <c r="Z400" s="1"/>
      <c r="AA400" s="1"/>
      <c r="AB400" s="1"/>
      <c r="AC400" s="1"/>
      <c r="AD400" s="1"/>
      <c r="AE400" s="1"/>
      <c r="AF400" s="1"/>
      <c r="AG400" s="7"/>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row>
    <row r="401" spans="1:77" ht="15">
      <c r="A401" s="1"/>
      <c r="B401" s="1"/>
      <c r="C401" s="1"/>
      <c r="D401" s="1"/>
      <c r="E401" s="1"/>
      <c r="F401" s="1"/>
      <c r="G401" s="1"/>
      <c r="H401" s="1"/>
      <c r="I401" s="114"/>
      <c r="J401" s="1"/>
      <c r="K401" s="1"/>
      <c r="L401" s="1"/>
      <c r="M401" s="1"/>
      <c r="N401" s="115"/>
      <c r="O401" s="1"/>
      <c r="P401" s="1"/>
      <c r="Q401" s="1"/>
      <c r="R401" s="1"/>
      <c r="S401" s="1"/>
      <c r="T401" s="1"/>
      <c r="U401" s="1"/>
      <c r="V401" s="1"/>
      <c r="W401" s="1"/>
      <c r="X401" s="1"/>
      <c r="Y401" s="1"/>
      <c r="Z401" s="1"/>
      <c r="AA401" s="1"/>
      <c r="AB401" s="1"/>
      <c r="AC401" s="1"/>
      <c r="AD401" s="1"/>
      <c r="AE401" s="1"/>
      <c r="AF401" s="1"/>
      <c r="AG401" s="7"/>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row>
    <row r="402" spans="1:77" ht="15">
      <c r="A402" s="1"/>
      <c r="B402" s="1"/>
      <c r="C402" s="1"/>
      <c r="D402" s="1"/>
      <c r="E402" s="1"/>
      <c r="F402" s="1"/>
      <c r="G402" s="1"/>
      <c r="H402" s="1"/>
      <c r="I402" s="114"/>
      <c r="J402" s="1"/>
      <c r="K402" s="1"/>
      <c r="L402" s="1"/>
      <c r="M402" s="1"/>
      <c r="N402" s="115"/>
      <c r="O402" s="1"/>
      <c r="P402" s="1"/>
      <c r="Q402" s="1"/>
      <c r="R402" s="1"/>
      <c r="S402" s="1"/>
      <c r="T402" s="1"/>
      <c r="U402" s="1"/>
      <c r="V402" s="1"/>
      <c r="W402" s="1"/>
      <c r="X402" s="1"/>
      <c r="Y402" s="1"/>
      <c r="Z402" s="1"/>
      <c r="AA402" s="1"/>
      <c r="AB402" s="1"/>
      <c r="AC402" s="1"/>
      <c r="AD402" s="1"/>
      <c r="AE402" s="1"/>
      <c r="AF402" s="1"/>
      <c r="AG402" s="7"/>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row>
    <row r="403" spans="1:77" ht="15">
      <c r="A403" s="1"/>
      <c r="B403" s="1"/>
      <c r="C403" s="1"/>
      <c r="D403" s="1"/>
      <c r="E403" s="1"/>
      <c r="F403" s="1"/>
      <c r="G403" s="1"/>
      <c r="H403" s="1"/>
      <c r="I403" s="114"/>
      <c r="J403" s="1"/>
      <c r="K403" s="1"/>
      <c r="L403" s="1"/>
      <c r="M403" s="1"/>
      <c r="N403" s="115"/>
      <c r="O403" s="1"/>
      <c r="P403" s="1"/>
      <c r="Q403" s="1"/>
      <c r="R403" s="1"/>
      <c r="S403" s="1"/>
      <c r="T403" s="1"/>
      <c r="U403" s="1"/>
      <c r="V403" s="1"/>
      <c r="W403" s="1"/>
      <c r="X403" s="1"/>
      <c r="Y403" s="1"/>
      <c r="Z403" s="1"/>
      <c r="AA403" s="1"/>
      <c r="AB403" s="1"/>
      <c r="AC403" s="1"/>
      <c r="AD403" s="1"/>
      <c r="AE403" s="1"/>
      <c r="AF403" s="1"/>
      <c r="AG403" s="7"/>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row>
    <row r="404" spans="1:77" ht="15">
      <c r="A404" s="1"/>
      <c r="B404" s="1"/>
      <c r="C404" s="1"/>
      <c r="D404" s="1"/>
      <c r="E404" s="1"/>
      <c r="F404" s="1"/>
      <c r="G404" s="1"/>
      <c r="H404" s="1"/>
      <c r="I404" s="114"/>
      <c r="J404" s="1"/>
      <c r="K404" s="1"/>
      <c r="L404" s="1"/>
      <c r="M404" s="1"/>
      <c r="N404" s="115"/>
      <c r="O404" s="1"/>
      <c r="P404" s="1"/>
      <c r="Q404" s="1"/>
      <c r="R404" s="1"/>
      <c r="S404" s="1"/>
      <c r="T404" s="1"/>
      <c r="U404" s="1"/>
      <c r="V404" s="1"/>
      <c r="W404" s="1"/>
      <c r="X404" s="1"/>
      <c r="Y404" s="1"/>
      <c r="Z404" s="1"/>
      <c r="AA404" s="1"/>
      <c r="AB404" s="1"/>
      <c r="AC404" s="1"/>
      <c r="AD404" s="1"/>
      <c r="AE404" s="1"/>
      <c r="AF404" s="1"/>
      <c r="AG404" s="7"/>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row>
    <row r="405" spans="1:77" ht="15">
      <c r="A405" s="1"/>
      <c r="B405" s="1"/>
      <c r="C405" s="1"/>
      <c r="D405" s="1"/>
      <c r="E405" s="1"/>
      <c r="F405" s="1"/>
      <c r="G405" s="1"/>
      <c r="H405" s="1"/>
      <c r="I405" s="114"/>
      <c r="J405" s="1"/>
      <c r="K405" s="1"/>
      <c r="L405" s="1"/>
      <c r="M405" s="1"/>
      <c r="N405" s="115"/>
      <c r="O405" s="1"/>
      <c r="P405" s="1"/>
      <c r="Q405" s="1"/>
      <c r="R405" s="1"/>
      <c r="S405" s="1"/>
      <c r="T405" s="1"/>
      <c r="U405" s="1"/>
      <c r="V405" s="1"/>
      <c r="W405" s="1"/>
      <c r="X405" s="1"/>
      <c r="Y405" s="1"/>
      <c r="Z405" s="1"/>
      <c r="AA405" s="1"/>
      <c r="AB405" s="1"/>
      <c r="AC405" s="1"/>
      <c r="AD405" s="1"/>
      <c r="AE405" s="1"/>
      <c r="AF405" s="1"/>
      <c r="AG405" s="7"/>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row>
    <row r="406" spans="1:77" ht="15">
      <c r="A406" s="1"/>
      <c r="B406" s="1"/>
      <c r="C406" s="1"/>
      <c r="D406" s="1"/>
      <c r="E406" s="1"/>
      <c r="F406" s="1"/>
      <c r="G406" s="1"/>
      <c r="H406" s="1"/>
      <c r="I406" s="114"/>
      <c r="J406" s="1"/>
      <c r="K406" s="1"/>
      <c r="L406" s="1"/>
      <c r="M406" s="1"/>
      <c r="N406" s="115"/>
      <c r="O406" s="1"/>
      <c r="P406" s="1"/>
      <c r="Q406" s="1"/>
      <c r="R406" s="1"/>
      <c r="S406" s="1"/>
      <c r="T406" s="1"/>
      <c r="U406" s="1"/>
      <c r="V406" s="1"/>
      <c r="W406" s="1"/>
      <c r="X406" s="1"/>
      <c r="Y406" s="1"/>
      <c r="Z406" s="1"/>
      <c r="AA406" s="1"/>
      <c r="AB406" s="1"/>
      <c r="AC406" s="1"/>
      <c r="AD406" s="1"/>
      <c r="AE406" s="1"/>
      <c r="AF406" s="1"/>
      <c r="AG406" s="7"/>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row>
    <row r="407" spans="1:77" ht="15">
      <c r="A407" s="1"/>
      <c r="B407" s="1"/>
      <c r="C407" s="1"/>
      <c r="D407" s="1"/>
      <c r="E407" s="1"/>
      <c r="F407" s="1"/>
      <c r="G407" s="1"/>
      <c r="H407" s="1"/>
      <c r="I407" s="114"/>
      <c r="J407" s="1"/>
      <c r="K407" s="1"/>
      <c r="L407" s="1"/>
      <c r="M407" s="1"/>
      <c r="N407" s="115"/>
      <c r="O407" s="1"/>
      <c r="P407" s="1"/>
      <c r="Q407" s="1"/>
      <c r="R407" s="1"/>
      <c r="S407" s="1"/>
      <c r="T407" s="1"/>
      <c r="U407" s="1"/>
      <c r="V407" s="1"/>
      <c r="W407" s="1"/>
      <c r="X407" s="1"/>
      <c r="Y407" s="1"/>
      <c r="Z407" s="1"/>
      <c r="AA407" s="1"/>
      <c r="AB407" s="1"/>
      <c r="AC407" s="1"/>
      <c r="AD407" s="1"/>
      <c r="AE407" s="1"/>
      <c r="AF407" s="1"/>
      <c r="AG407" s="7"/>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row>
    <row r="408" spans="1:77" ht="15">
      <c r="A408" s="1"/>
      <c r="B408" s="1"/>
      <c r="C408" s="1"/>
      <c r="D408" s="1"/>
      <c r="E408" s="1"/>
      <c r="F408" s="1"/>
      <c r="G408" s="1"/>
      <c r="H408" s="1"/>
      <c r="I408" s="114"/>
      <c r="J408" s="1"/>
      <c r="K408" s="1"/>
      <c r="L408" s="1"/>
      <c r="M408" s="1"/>
      <c r="N408" s="115"/>
      <c r="O408" s="1"/>
      <c r="P408" s="1"/>
      <c r="Q408" s="1"/>
      <c r="R408" s="1"/>
      <c r="S408" s="1"/>
      <c r="T408" s="1"/>
      <c r="U408" s="1"/>
      <c r="V408" s="1"/>
      <c r="W408" s="1"/>
      <c r="X408" s="1"/>
      <c r="Y408" s="1"/>
      <c r="Z408" s="1"/>
      <c r="AA408" s="1"/>
      <c r="AB408" s="1"/>
      <c r="AC408" s="1"/>
      <c r="AD408" s="1"/>
      <c r="AE408" s="1"/>
      <c r="AF408" s="1"/>
      <c r="AG408" s="7"/>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row>
    <row r="409" spans="1:77" ht="15">
      <c r="A409" s="1"/>
      <c r="B409" s="1"/>
      <c r="C409" s="1"/>
      <c r="D409" s="1"/>
      <c r="E409" s="1"/>
      <c r="F409" s="1"/>
      <c r="G409" s="1"/>
      <c r="H409" s="1"/>
      <c r="I409" s="114"/>
      <c r="J409" s="1"/>
      <c r="K409" s="1"/>
      <c r="L409" s="1"/>
      <c r="M409" s="1"/>
      <c r="N409" s="115"/>
      <c r="O409" s="1"/>
      <c r="P409" s="1"/>
      <c r="Q409" s="1"/>
      <c r="R409" s="1"/>
      <c r="S409" s="1"/>
      <c r="T409" s="1"/>
      <c r="U409" s="1"/>
      <c r="V409" s="1"/>
      <c r="W409" s="1"/>
      <c r="X409" s="1"/>
      <c r="Y409" s="1"/>
      <c r="Z409" s="1"/>
      <c r="AA409" s="1"/>
      <c r="AB409" s="1"/>
      <c r="AC409" s="1"/>
      <c r="AD409" s="1"/>
      <c r="AE409" s="1"/>
      <c r="AF409" s="1"/>
      <c r="AG409" s="7"/>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row>
    <row r="410" spans="1:77" ht="15">
      <c r="A410" s="1"/>
      <c r="B410" s="1"/>
      <c r="C410" s="1"/>
      <c r="D410" s="1"/>
      <c r="E410" s="1"/>
      <c r="F410" s="1"/>
      <c r="G410" s="1"/>
      <c r="H410" s="1"/>
      <c r="I410" s="114"/>
      <c r="J410" s="1"/>
      <c r="K410" s="1"/>
      <c r="L410" s="1"/>
      <c r="M410" s="1"/>
      <c r="N410" s="115"/>
      <c r="O410" s="1"/>
      <c r="P410" s="1"/>
      <c r="Q410" s="1"/>
      <c r="R410" s="1"/>
      <c r="S410" s="1"/>
      <c r="T410" s="1"/>
      <c r="U410" s="1"/>
      <c r="V410" s="1"/>
      <c r="W410" s="1"/>
      <c r="X410" s="1"/>
      <c r="Y410" s="1"/>
      <c r="Z410" s="1"/>
      <c r="AA410" s="1"/>
      <c r="AB410" s="1"/>
      <c r="AC410" s="1"/>
      <c r="AD410" s="1"/>
      <c r="AE410" s="1"/>
      <c r="AF410" s="1"/>
      <c r="AG410" s="7"/>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row>
    <row r="411" spans="1:77" ht="15">
      <c r="A411" s="1"/>
      <c r="B411" s="1"/>
      <c r="C411" s="1"/>
      <c r="D411" s="1"/>
      <c r="E411" s="1"/>
      <c r="F411" s="1"/>
      <c r="G411" s="1"/>
      <c r="H411" s="1"/>
      <c r="I411" s="114"/>
      <c r="J411" s="1"/>
      <c r="K411" s="1"/>
      <c r="L411" s="1"/>
      <c r="M411" s="1"/>
      <c r="N411" s="115"/>
      <c r="O411" s="1"/>
      <c r="P411" s="1"/>
      <c r="Q411" s="1"/>
      <c r="R411" s="1"/>
      <c r="S411" s="1"/>
      <c r="T411" s="1"/>
      <c r="U411" s="1"/>
      <c r="V411" s="1"/>
      <c r="W411" s="1"/>
      <c r="X411" s="1"/>
      <c r="Y411" s="1"/>
      <c r="Z411" s="1"/>
      <c r="AA411" s="1"/>
      <c r="AB411" s="1"/>
      <c r="AC411" s="1"/>
      <c r="AD411" s="1"/>
      <c r="AE411" s="1"/>
      <c r="AF411" s="1"/>
      <c r="AG411" s="7"/>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row>
    <row r="412" spans="1:77" ht="15">
      <c r="A412" s="1"/>
      <c r="B412" s="1"/>
      <c r="C412" s="1"/>
      <c r="D412" s="1"/>
      <c r="E412" s="1"/>
      <c r="F412" s="1"/>
      <c r="G412" s="1"/>
      <c r="H412" s="1"/>
      <c r="I412" s="114"/>
      <c r="J412" s="1"/>
      <c r="K412" s="1"/>
      <c r="L412" s="1"/>
      <c r="M412" s="1"/>
      <c r="N412" s="115"/>
      <c r="O412" s="1"/>
      <c r="P412" s="1"/>
      <c r="Q412" s="1"/>
      <c r="R412" s="1"/>
      <c r="S412" s="1"/>
      <c r="T412" s="1"/>
      <c r="U412" s="1"/>
      <c r="V412" s="1"/>
      <c r="W412" s="1"/>
      <c r="X412" s="1"/>
      <c r="Y412" s="1"/>
      <c r="Z412" s="1"/>
      <c r="AA412" s="1"/>
      <c r="AB412" s="1"/>
      <c r="AC412" s="1"/>
      <c r="AD412" s="1"/>
      <c r="AE412" s="1"/>
      <c r="AF412" s="1"/>
      <c r="AG412" s="7"/>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row>
    <row r="413" spans="1:77" ht="15">
      <c r="A413" s="1"/>
      <c r="B413" s="1"/>
      <c r="C413" s="1"/>
      <c r="D413" s="1"/>
      <c r="E413" s="1"/>
      <c r="F413" s="1"/>
      <c r="G413" s="1"/>
      <c r="H413" s="1"/>
      <c r="I413" s="114"/>
      <c r="J413" s="1"/>
      <c r="K413" s="1"/>
      <c r="L413" s="1"/>
      <c r="M413" s="1"/>
      <c r="N413" s="115"/>
      <c r="O413" s="1"/>
      <c r="P413" s="1"/>
      <c r="Q413" s="1"/>
      <c r="R413" s="1"/>
      <c r="S413" s="1"/>
      <c r="T413" s="1"/>
      <c r="U413" s="1"/>
      <c r="V413" s="1"/>
      <c r="W413" s="1"/>
      <c r="X413" s="1"/>
      <c r="Y413" s="1"/>
      <c r="Z413" s="1"/>
      <c r="AA413" s="1"/>
      <c r="AB413" s="1"/>
      <c r="AC413" s="1"/>
      <c r="AD413" s="1"/>
      <c r="AE413" s="1"/>
      <c r="AF413" s="1"/>
      <c r="AG413" s="7"/>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row>
    <row r="414" spans="1:77" ht="15">
      <c r="A414" s="1"/>
      <c r="B414" s="1"/>
      <c r="C414" s="1"/>
      <c r="D414" s="1"/>
      <c r="E414" s="1"/>
      <c r="F414" s="1"/>
      <c r="G414" s="1"/>
      <c r="H414" s="1"/>
      <c r="I414" s="114"/>
      <c r="J414" s="1"/>
      <c r="K414" s="1"/>
      <c r="L414" s="1"/>
      <c r="M414" s="1"/>
      <c r="N414" s="115"/>
      <c r="O414" s="1"/>
      <c r="P414" s="1"/>
      <c r="Q414" s="1"/>
      <c r="R414" s="1"/>
      <c r="S414" s="1"/>
      <c r="T414" s="1"/>
      <c r="U414" s="1"/>
      <c r="V414" s="1"/>
      <c r="W414" s="1"/>
      <c r="X414" s="1"/>
      <c r="Y414" s="1"/>
      <c r="Z414" s="1"/>
      <c r="AA414" s="1"/>
      <c r="AB414" s="1"/>
      <c r="AC414" s="1"/>
      <c r="AD414" s="1"/>
      <c r="AE414" s="1"/>
      <c r="AF414" s="1"/>
      <c r="AG414" s="7"/>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row>
    <row r="415" spans="1:77" ht="15">
      <c r="A415" s="1"/>
      <c r="B415" s="1"/>
      <c r="C415" s="1"/>
      <c r="D415" s="1"/>
      <c r="E415" s="1"/>
      <c r="F415" s="1"/>
      <c r="G415" s="1"/>
      <c r="H415" s="1"/>
      <c r="I415" s="114"/>
      <c r="J415" s="1"/>
      <c r="K415" s="1"/>
      <c r="L415" s="1"/>
      <c r="M415" s="1"/>
      <c r="N415" s="115"/>
      <c r="O415" s="1"/>
      <c r="P415" s="1"/>
      <c r="Q415" s="1"/>
      <c r="R415" s="1"/>
      <c r="S415" s="1"/>
      <c r="T415" s="1"/>
      <c r="U415" s="1"/>
      <c r="V415" s="1"/>
      <c r="W415" s="1"/>
      <c r="X415" s="1"/>
      <c r="Y415" s="1"/>
      <c r="Z415" s="1"/>
      <c r="AA415" s="1"/>
      <c r="AB415" s="1"/>
      <c r="AC415" s="1"/>
      <c r="AD415" s="1"/>
      <c r="AE415" s="1"/>
      <c r="AF415" s="1"/>
      <c r="AG415" s="7"/>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row>
    <row r="416" spans="1:77" ht="15">
      <c r="A416" s="1"/>
      <c r="B416" s="1"/>
      <c r="C416" s="1"/>
      <c r="D416" s="1"/>
      <c r="E416" s="1"/>
      <c r="F416" s="1"/>
      <c r="G416" s="1"/>
      <c r="H416" s="1"/>
      <c r="I416" s="114"/>
      <c r="J416" s="1"/>
      <c r="K416" s="1"/>
      <c r="L416" s="1"/>
      <c r="M416" s="1"/>
      <c r="N416" s="115"/>
      <c r="O416" s="1"/>
      <c r="P416" s="1"/>
      <c r="Q416" s="1"/>
      <c r="R416" s="1"/>
      <c r="S416" s="1"/>
      <c r="T416" s="1"/>
      <c r="U416" s="1"/>
      <c r="V416" s="1"/>
      <c r="W416" s="1"/>
      <c r="X416" s="1"/>
      <c r="Y416" s="1"/>
      <c r="Z416" s="1"/>
      <c r="AA416" s="1"/>
      <c r="AB416" s="1"/>
      <c r="AC416" s="1"/>
      <c r="AD416" s="1"/>
      <c r="AE416" s="1"/>
      <c r="AF416" s="1"/>
      <c r="AG416" s="7"/>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row>
    <row r="417" spans="1:77" ht="15">
      <c r="A417" s="1"/>
      <c r="B417" s="1"/>
      <c r="C417" s="1"/>
      <c r="D417" s="1"/>
      <c r="E417" s="1"/>
      <c r="F417" s="1"/>
      <c r="G417" s="1"/>
      <c r="H417" s="1"/>
      <c r="I417" s="114"/>
      <c r="J417" s="1"/>
      <c r="K417" s="1"/>
      <c r="L417" s="1"/>
      <c r="M417" s="1"/>
      <c r="N417" s="115"/>
      <c r="O417" s="1"/>
      <c r="P417" s="1"/>
      <c r="Q417" s="1"/>
      <c r="R417" s="1"/>
      <c r="S417" s="1"/>
      <c r="T417" s="1"/>
      <c r="U417" s="1"/>
      <c r="V417" s="1"/>
      <c r="W417" s="1"/>
      <c r="X417" s="1"/>
      <c r="Y417" s="1"/>
      <c r="Z417" s="1"/>
      <c r="AA417" s="1"/>
      <c r="AB417" s="1"/>
      <c r="AC417" s="1"/>
      <c r="AD417" s="1"/>
      <c r="AE417" s="1"/>
      <c r="AF417" s="1"/>
      <c r="AG417" s="7"/>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row>
    <row r="418" spans="1:77" ht="15">
      <c r="A418" s="1"/>
      <c r="B418" s="1"/>
      <c r="C418" s="1"/>
      <c r="D418" s="1"/>
      <c r="E418" s="1"/>
      <c r="F418" s="1"/>
      <c r="G418" s="1"/>
      <c r="H418" s="1"/>
      <c r="I418" s="114"/>
      <c r="J418" s="1"/>
      <c r="K418" s="1"/>
      <c r="L418" s="1"/>
      <c r="M418" s="1"/>
      <c r="N418" s="115"/>
      <c r="O418" s="1"/>
      <c r="P418" s="1"/>
      <c r="Q418" s="1"/>
      <c r="R418" s="1"/>
      <c r="S418" s="1"/>
      <c r="T418" s="1"/>
      <c r="U418" s="1"/>
      <c r="V418" s="1"/>
      <c r="W418" s="1"/>
      <c r="X418" s="1"/>
      <c r="Y418" s="1"/>
      <c r="Z418" s="1"/>
      <c r="AA418" s="1"/>
      <c r="AB418" s="1"/>
      <c r="AC418" s="1"/>
      <c r="AD418" s="1"/>
      <c r="AE418" s="1"/>
      <c r="AF418" s="1"/>
      <c r="AG418" s="7"/>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row>
    <row r="419" spans="1:77" ht="15">
      <c r="A419" s="1"/>
      <c r="B419" s="1"/>
      <c r="C419" s="1"/>
      <c r="D419" s="1"/>
      <c r="E419" s="1"/>
      <c r="F419" s="1"/>
      <c r="G419" s="1"/>
      <c r="H419" s="1"/>
      <c r="I419" s="114"/>
      <c r="J419" s="1"/>
      <c r="K419" s="1"/>
      <c r="L419" s="1"/>
      <c r="M419" s="1"/>
      <c r="N419" s="115"/>
      <c r="O419" s="1"/>
      <c r="P419" s="1"/>
      <c r="Q419" s="1"/>
      <c r="R419" s="1"/>
      <c r="S419" s="1"/>
      <c r="T419" s="1"/>
      <c r="U419" s="1"/>
      <c r="V419" s="1"/>
      <c r="W419" s="1"/>
      <c r="X419" s="1"/>
      <c r="Y419" s="1"/>
      <c r="Z419" s="1"/>
      <c r="AA419" s="1"/>
      <c r="AB419" s="1"/>
      <c r="AC419" s="1"/>
      <c r="AD419" s="1"/>
      <c r="AE419" s="1"/>
      <c r="AF419" s="1"/>
      <c r="AG419" s="7"/>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row>
    <row r="420" spans="1:77" ht="15">
      <c r="A420" s="1"/>
      <c r="B420" s="1"/>
      <c r="C420" s="1"/>
      <c r="D420" s="1"/>
      <c r="E420" s="1"/>
      <c r="F420" s="1"/>
      <c r="G420" s="1"/>
      <c r="H420" s="1"/>
      <c r="I420" s="114"/>
      <c r="J420" s="1"/>
      <c r="K420" s="1"/>
      <c r="L420" s="1"/>
      <c r="M420" s="1"/>
      <c r="N420" s="115"/>
      <c r="O420" s="1"/>
      <c r="P420" s="1"/>
      <c r="Q420" s="1"/>
      <c r="R420" s="1"/>
      <c r="S420" s="1"/>
      <c r="T420" s="1"/>
      <c r="U420" s="1"/>
      <c r="V420" s="1"/>
      <c r="W420" s="1"/>
      <c r="X420" s="1"/>
      <c r="Y420" s="1"/>
      <c r="Z420" s="1"/>
      <c r="AA420" s="1"/>
      <c r="AB420" s="1"/>
      <c r="AC420" s="1"/>
      <c r="AD420" s="1"/>
      <c r="AE420" s="1"/>
      <c r="AF420" s="1"/>
      <c r="AG420" s="7"/>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row>
    <row r="421" spans="1:77" ht="15">
      <c r="A421" s="1"/>
      <c r="B421" s="1"/>
      <c r="C421" s="1"/>
      <c r="D421" s="1"/>
      <c r="E421" s="1"/>
      <c r="F421" s="1"/>
      <c r="G421" s="1"/>
      <c r="H421" s="1"/>
      <c r="I421" s="114"/>
      <c r="J421" s="1"/>
      <c r="K421" s="1"/>
      <c r="L421" s="1"/>
      <c r="M421" s="1"/>
      <c r="N421" s="115"/>
      <c r="O421" s="1"/>
      <c r="P421" s="1"/>
      <c r="Q421" s="1"/>
      <c r="R421" s="1"/>
      <c r="S421" s="1"/>
      <c r="T421" s="1"/>
      <c r="U421" s="1"/>
      <c r="V421" s="1"/>
      <c r="W421" s="1"/>
      <c r="X421" s="1"/>
      <c r="Y421" s="1"/>
      <c r="Z421" s="1"/>
      <c r="AA421" s="1"/>
      <c r="AB421" s="1"/>
      <c r="AC421" s="1"/>
      <c r="AD421" s="1"/>
      <c r="AE421" s="1"/>
      <c r="AF421" s="1"/>
      <c r="AG421" s="7"/>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row>
    <row r="422" spans="1:77" ht="15">
      <c r="A422" s="1"/>
      <c r="B422" s="1"/>
      <c r="C422" s="1"/>
      <c r="D422" s="1"/>
      <c r="E422" s="1"/>
      <c r="F422" s="1"/>
      <c r="G422" s="1"/>
      <c r="H422" s="1"/>
      <c r="I422" s="114"/>
      <c r="J422" s="1"/>
      <c r="K422" s="1"/>
      <c r="L422" s="1"/>
      <c r="M422" s="1"/>
      <c r="N422" s="115"/>
      <c r="O422" s="1"/>
      <c r="P422" s="1"/>
      <c r="Q422" s="1"/>
      <c r="R422" s="1"/>
      <c r="S422" s="1"/>
      <c r="T422" s="1"/>
      <c r="U422" s="1"/>
      <c r="V422" s="1"/>
      <c r="W422" s="1"/>
      <c r="X422" s="1"/>
      <c r="Y422" s="1"/>
      <c r="Z422" s="1"/>
      <c r="AA422" s="1"/>
      <c r="AB422" s="1"/>
      <c r="AC422" s="1"/>
      <c r="AD422" s="1"/>
      <c r="AE422" s="1"/>
      <c r="AF422" s="1"/>
      <c r="AG422" s="7"/>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row>
    <row r="423" spans="1:77" ht="15">
      <c r="A423" s="1"/>
      <c r="B423" s="1"/>
      <c r="C423" s="1"/>
      <c r="D423" s="1"/>
      <c r="E423" s="1"/>
      <c r="F423" s="1"/>
      <c r="G423" s="1"/>
      <c r="H423" s="1"/>
      <c r="I423" s="114"/>
      <c r="J423" s="1"/>
      <c r="K423" s="1"/>
      <c r="L423" s="1"/>
      <c r="M423" s="1"/>
      <c r="N423" s="115"/>
      <c r="O423" s="1"/>
      <c r="P423" s="1"/>
      <c r="Q423" s="1"/>
      <c r="R423" s="1"/>
      <c r="S423" s="1"/>
      <c r="T423" s="1"/>
      <c r="U423" s="1"/>
      <c r="V423" s="1"/>
      <c r="W423" s="1"/>
      <c r="X423" s="1"/>
      <c r="Y423" s="1"/>
      <c r="Z423" s="1"/>
      <c r="AA423" s="1"/>
      <c r="AB423" s="1"/>
      <c r="AC423" s="1"/>
      <c r="AD423" s="1"/>
      <c r="AE423" s="1"/>
      <c r="AF423" s="1"/>
      <c r="AG423" s="7"/>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row>
    <row r="424" spans="1:77" ht="15">
      <c r="A424" s="1"/>
      <c r="B424" s="1"/>
      <c r="C424" s="1"/>
      <c r="D424" s="1"/>
      <c r="E424" s="1"/>
      <c r="F424" s="1"/>
      <c r="G424" s="1"/>
      <c r="H424" s="1"/>
      <c r="I424" s="114"/>
      <c r="J424" s="1"/>
      <c r="K424" s="1"/>
      <c r="L424" s="1"/>
      <c r="M424" s="1"/>
      <c r="N424" s="115"/>
      <c r="O424" s="1"/>
      <c r="P424" s="1"/>
      <c r="Q424" s="1"/>
      <c r="R424" s="1"/>
      <c r="S424" s="1"/>
      <c r="T424" s="1"/>
      <c r="U424" s="1"/>
      <c r="V424" s="1"/>
      <c r="W424" s="1"/>
      <c r="X424" s="1"/>
      <c r="Y424" s="1"/>
      <c r="Z424" s="1"/>
      <c r="AA424" s="1"/>
      <c r="AB424" s="1"/>
      <c r="AC424" s="1"/>
      <c r="AD424" s="1"/>
      <c r="AE424" s="1"/>
      <c r="AF424" s="1"/>
      <c r="AG424" s="7"/>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row>
    <row r="425" spans="1:77" ht="15">
      <c r="A425" s="1"/>
      <c r="B425" s="1"/>
      <c r="C425" s="1"/>
      <c r="D425" s="1"/>
      <c r="E425" s="1"/>
      <c r="F425" s="1"/>
      <c r="G425" s="1"/>
      <c r="H425" s="1"/>
      <c r="I425" s="114"/>
      <c r="J425" s="1"/>
      <c r="K425" s="1"/>
      <c r="L425" s="1"/>
      <c r="M425" s="1"/>
      <c r="N425" s="115"/>
      <c r="O425" s="1"/>
      <c r="P425" s="1"/>
      <c r="Q425" s="1"/>
      <c r="R425" s="1"/>
      <c r="S425" s="1"/>
      <c r="T425" s="1"/>
      <c r="U425" s="1"/>
      <c r="V425" s="1"/>
      <c r="W425" s="1"/>
      <c r="X425" s="1"/>
      <c r="Y425" s="1"/>
      <c r="Z425" s="1"/>
      <c r="AA425" s="1"/>
      <c r="AB425" s="1"/>
      <c r="AC425" s="1"/>
      <c r="AD425" s="1"/>
      <c r="AE425" s="1"/>
      <c r="AF425" s="1"/>
      <c r="AG425" s="7"/>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row>
    <row r="426" spans="1:77" ht="15">
      <c r="A426" s="1"/>
      <c r="B426" s="1"/>
      <c r="C426" s="1"/>
      <c r="D426" s="1"/>
      <c r="E426" s="1"/>
      <c r="F426" s="1"/>
      <c r="G426" s="1"/>
      <c r="H426" s="1"/>
      <c r="I426" s="114"/>
      <c r="J426" s="1"/>
      <c r="K426" s="1"/>
      <c r="L426" s="1"/>
      <c r="M426" s="1"/>
      <c r="N426" s="115"/>
      <c r="O426" s="1"/>
      <c r="P426" s="1"/>
      <c r="Q426" s="1"/>
      <c r="R426" s="1"/>
      <c r="S426" s="1"/>
      <c r="T426" s="1"/>
      <c r="U426" s="1"/>
      <c r="V426" s="1"/>
      <c r="W426" s="1"/>
      <c r="X426" s="1"/>
      <c r="Y426" s="1"/>
      <c r="Z426" s="1"/>
      <c r="AA426" s="1"/>
      <c r="AB426" s="1"/>
      <c r="AC426" s="1"/>
      <c r="AD426" s="1"/>
      <c r="AE426" s="1"/>
      <c r="AF426" s="1"/>
      <c r="AG426" s="7"/>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row>
    <row r="427" spans="1:77" ht="15">
      <c r="A427" s="1"/>
      <c r="B427" s="1"/>
      <c r="C427" s="1"/>
      <c r="D427" s="1"/>
      <c r="E427" s="1"/>
      <c r="F427" s="1"/>
      <c r="G427" s="1"/>
      <c r="H427" s="1"/>
      <c r="I427" s="114"/>
      <c r="J427" s="1"/>
      <c r="K427" s="1"/>
      <c r="L427" s="1"/>
      <c r="M427" s="1"/>
      <c r="N427" s="115"/>
      <c r="O427" s="1"/>
      <c r="P427" s="1"/>
      <c r="Q427" s="1"/>
      <c r="R427" s="1"/>
      <c r="S427" s="1"/>
      <c r="T427" s="1"/>
      <c r="U427" s="1"/>
      <c r="V427" s="1"/>
      <c r="W427" s="1"/>
      <c r="X427" s="1"/>
      <c r="Y427" s="1"/>
      <c r="Z427" s="1"/>
      <c r="AA427" s="1"/>
      <c r="AB427" s="1"/>
      <c r="AC427" s="1"/>
      <c r="AD427" s="1"/>
      <c r="AE427" s="1"/>
      <c r="AF427" s="1"/>
      <c r="AG427" s="7"/>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row>
    <row r="428" spans="1:77" ht="15">
      <c r="A428" s="1"/>
      <c r="B428" s="1"/>
      <c r="C428" s="1"/>
      <c r="D428" s="1"/>
      <c r="E428" s="1"/>
      <c r="F428" s="1"/>
      <c r="G428" s="1"/>
      <c r="H428" s="1"/>
      <c r="I428" s="114"/>
      <c r="J428" s="1"/>
      <c r="K428" s="1"/>
      <c r="L428" s="1"/>
      <c r="M428" s="1"/>
      <c r="N428" s="115"/>
      <c r="O428" s="1"/>
      <c r="P428" s="1"/>
      <c r="Q428" s="1"/>
      <c r="R428" s="1"/>
      <c r="S428" s="1"/>
      <c r="T428" s="1"/>
      <c r="U428" s="1"/>
      <c r="V428" s="1"/>
      <c r="W428" s="1"/>
      <c r="X428" s="1"/>
      <c r="Y428" s="1"/>
      <c r="Z428" s="1"/>
      <c r="AA428" s="1"/>
      <c r="AB428" s="1"/>
      <c r="AC428" s="1"/>
      <c r="AD428" s="1"/>
      <c r="AE428" s="1"/>
      <c r="AF428" s="1"/>
      <c r="AG428" s="7"/>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row>
    <row r="429" spans="1:77" ht="15">
      <c r="A429" s="1"/>
      <c r="B429" s="1"/>
      <c r="C429" s="1"/>
      <c r="D429" s="1"/>
      <c r="E429" s="1"/>
      <c r="F429" s="1"/>
      <c r="G429" s="1"/>
      <c r="H429" s="1"/>
      <c r="I429" s="114"/>
      <c r="J429" s="1"/>
      <c r="K429" s="1"/>
      <c r="L429" s="1"/>
      <c r="M429" s="1"/>
      <c r="N429" s="115"/>
      <c r="O429" s="1"/>
      <c r="P429" s="1"/>
      <c r="Q429" s="1"/>
      <c r="R429" s="1"/>
      <c r="S429" s="1"/>
      <c r="T429" s="1"/>
      <c r="U429" s="1"/>
      <c r="V429" s="1"/>
      <c r="W429" s="1"/>
      <c r="X429" s="1"/>
      <c r="Y429" s="1"/>
      <c r="Z429" s="1"/>
      <c r="AA429" s="1"/>
      <c r="AB429" s="1"/>
      <c r="AC429" s="1"/>
      <c r="AD429" s="1"/>
      <c r="AE429" s="1"/>
      <c r="AF429" s="1"/>
      <c r="AG429" s="7"/>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row>
    <row r="430" spans="1:77" ht="15">
      <c r="A430" s="1"/>
      <c r="B430" s="1"/>
      <c r="C430" s="1"/>
      <c r="D430" s="1"/>
      <c r="E430" s="1"/>
      <c r="F430" s="1"/>
      <c r="G430" s="1"/>
      <c r="H430" s="1"/>
      <c r="I430" s="114"/>
      <c r="J430" s="1"/>
      <c r="K430" s="1"/>
      <c r="L430" s="1"/>
      <c r="M430" s="1"/>
      <c r="N430" s="115"/>
      <c r="O430" s="1"/>
      <c r="P430" s="1"/>
      <c r="Q430" s="1"/>
      <c r="R430" s="1"/>
      <c r="S430" s="1"/>
      <c r="T430" s="1"/>
      <c r="U430" s="1"/>
      <c r="V430" s="1"/>
      <c r="W430" s="1"/>
      <c r="X430" s="1"/>
      <c r="Y430" s="1"/>
      <c r="Z430" s="1"/>
      <c r="AA430" s="1"/>
      <c r="AB430" s="1"/>
      <c r="AC430" s="1"/>
      <c r="AD430" s="1"/>
      <c r="AE430" s="1"/>
      <c r="AF430" s="1"/>
      <c r="AG430" s="7"/>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row>
    <row r="431" spans="1:77" ht="15">
      <c r="A431" s="1"/>
      <c r="B431" s="1"/>
      <c r="C431" s="1"/>
      <c r="D431" s="1"/>
      <c r="E431" s="1"/>
      <c r="F431" s="1"/>
      <c r="G431" s="1"/>
      <c r="H431" s="1"/>
      <c r="I431" s="114"/>
      <c r="J431" s="1"/>
      <c r="K431" s="1"/>
      <c r="L431" s="1"/>
      <c r="M431" s="1"/>
      <c r="N431" s="115"/>
      <c r="O431" s="1"/>
      <c r="P431" s="1"/>
      <c r="Q431" s="1"/>
      <c r="R431" s="1"/>
      <c r="S431" s="1"/>
      <c r="T431" s="1"/>
      <c r="U431" s="1"/>
      <c r="V431" s="1"/>
      <c r="W431" s="1"/>
      <c r="X431" s="1"/>
      <c r="Y431" s="1"/>
      <c r="Z431" s="1"/>
      <c r="AA431" s="1"/>
      <c r="AB431" s="1"/>
      <c r="AC431" s="1"/>
      <c r="AD431" s="1"/>
      <c r="AE431" s="1"/>
      <c r="AF431" s="1"/>
      <c r="AG431" s="7"/>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row>
    <row r="432" spans="1:77" ht="15">
      <c r="A432" s="1"/>
      <c r="B432" s="1"/>
      <c r="C432" s="1"/>
      <c r="D432" s="1"/>
      <c r="E432" s="1"/>
      <c r="F432" s="1"/>
      <c r="G432" s="1"/>
      <c r="H432" s="1"/>
      <c r="I432" s="114"/>
      <c r="J432" s="1"/>
      <c r="K432" s="1"/>
      <c r="L432" s="1"/>
      <c r="M432" s="1"/>
      <c r="N432" s="115"/>
      <c r="O432" s="1"/>
      <c r="P432" s="1"/>
      <c r="Q432" s="1"/>
      <c r="R432" s="1"/>
      <c r="S432" s="1"/>
      <c r="T432" s="1"/>
      <c r="U432" s="1"/>
      <c r="V432" s="1"/>
      <c r="W432" s="1"/>
      <c r="X432" s="1"/>
      <c r="Y432" s="1"/>
      <c r="Z432" s="1"/>
      <c r="AA432" s="1"/>
      <c r="AB432" s="1"/>
      <c r="AC432" s="1"/>
      <c r="AD432" s="1"/>
      <c r="AE432" s="1"/>
      <c r="AF432" s="1"/>
      <c r="AG432" s="7"/>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row>
    <row r="433" spans="1:77" ht="15">
      <c r="A433" s="1"/>
      <c r="B433" s="1"/>
      <c r="C433" s="1"/>
      <c r="D433" s="1"/>
      <c r="E433" s="1"/>
      <c r="F433" s="1"/>
      <c r="G433" s="1"/>
      <c r="H433" s="1"/>
      <c r="I433" s="114"/>
      <c r="J433" s="1"/>
      <c r="K433" s="1"/>
      <c r="L433" s="1"/>
      <c r="M433" s="1"/>
      <c r="N433" s="115"/>
      <c r="O433" s="1"/>
      <c r="P433" s="1"/>
      <c r="Q433" s="1"/>
      <c r="R433" s="1"/>
      <c r="S433" s="1"/>
      <c r="T433" s="1"/>
      <c r="U433" s="1"/>
      <c r="V433" s="1"/>
      <c r="W433" s="1"/>
      <c r="X433" s="1"/>
      <c r="Y433" s="1"/>
      <c r="Z433" s="1"/>
      <c r="AA433" s="1"/>
      <c r="AB433" s="1"/>
      <c r="AC433" s="1"/>
      <c r="AD433" s="1"/>
      <c r="AE433" s="1"/>
      <c r="AF433" s="1"/>
      <c r="AG433" s="7"/>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row>
    <row r="434" spans="1:77" ht="15">
      <c r="A434" s="1"/>
      <c r="B434" s="1"/>
      <c r="C434" s="1"/>
      <c r="D434" s="1"/>
      <c r="E434" s="1"/>
      <c r="F434" s="1"/>
      <c r="G434" s="1"/>
      <c r="H434" s="1"/>
      <c r="I434" s="114"/>
      <c r="J434" s="1"/>
      <c r="K434" s="1"/>
      <c r="L434" s="1"/>
      <c r="M434" s="1"/>
      <c r="N434" s="115"/>
      <c r="O434" s="1"/>
      <c r="P434" s="1"/>
      <c r="Q434" s="1"/>
      <c r="R434" s="1"/>
      <c r="S434" s="1"/>
      <c r="T434" s="1"/>
      <c r="U434" s="1"/>
      <c r="V434" s="1"/>
      <c r="W434" s="1"/>
      <c r="X434" s="1"/>
      <c r="Y434" s="1"/>
      <c r="Z434" s="1"/>
      <c r="AA434" s="1"/>
      <c r="AB434" s="1"/>
      <c r="AC434" s="1"/>
      <c r="AD434" s="1"/>
      <c r="AE434" s="1"/>
      <c r="AF434" s="1"/>
      <c r="AG434" s="7"/>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row>
    <row r="435" spans="1:77" ht="15">
      <c r="A435" s="1"/>
      <c r="B435" s="1"/>
      <c r="C435" s="1"/>
      <c r="D435" s="1"/>
      <c r="E435" s="1"/>
      <c r="F435" s="1"/>
      <c r="G435" s="1"/>
      <c r="H435" s="1"/>
      <c r="I435" s="114"/>
      <c r="J435" s="1"/>
      <c r="K435" s="1"/>
      <c r="L435" s="1"/>
      <c r="M435" s="1"/>
      <c r="N435" s="115"/>
      <c r="O435" s="1"/>
      <c r="P435" s="1"/>
      <c r="Q435" s="1"/>
      <c r="R435" s="1"/>
      <c r="S435" s="1"/>
      <c r="T435" s="1"/>
      <c r="U435" s="1"/>
      <c r="V435" s="1"/>
      <c r="W435" s="1"/>
      <c r="X435" s="1"/>
      <c r="Y435" s="1"/>
      <c r="Z435" s="1"/>
      <c r="AA435" s="1"/>
      <c r="AB435" s="1"/>
      <c r="AC435" s="1"/>
      <c r="AD435" s="1"/>
      <c r="AE435" s="1"/>
      <c r="AF435" s="1"/>
      <c r="AG435" s="7"/>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row>
    <row r="436" spans="1:77" ht="15">
      <c r="A436" s="1"/>
      <c r="B436" s="1"/>
      <c r="C436" s="1"/>
      <c r="D436" s="1"/>
      <c r="E436" s="1"/>
      <c r="F436" s="1"/>
      <c r="G436" s="1"/>
      <c r="H436" s="1"/>
      <c r="I436" s="114"/>
      <c r="J436" s="1"/>
      <c r="K436" s="1"/>
      <c r="L436" s="1"/>
      <c r="M436" s="1"/>
      <c r="N436" s="115"/>
      <c r="O436" s="1"/>
      <c r="P436" s="1"/>
      <c r="Q436" s="1"/>
      <c r="R436" s="1"/>
      <c r="S436" s="1"/>
      <c r="T436" s="1"/>
      <c r="U436" s="1"/>
      <c r="V436" s="1"/>
      <c r="W436" s="1"/>
      <c r="X436" s="1"/>
      <c r="Y436" s="1"/>
      <c r="Z436" s="1"/>
      <c r="AA436" s="1"/>
      <c r="AB436" s="1"/>
      <c r="AC436" s="1"/>
      <c r="AD436" s="1"/>
      <c r="AE436" s="1"/>
      <c r="AF436" s="1"/>
      <c r="AG436" s="7"/>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row>
    <row r="437" spans="1:77" ht="15">
      <c r="A437" s="1"/>
      <c r="B437" s="1"/>
      <c r="C437" s="1"/>
      <c r="D437" s="1"/>
      <c r="E437" s="1"/>
      <c r="F437" s="1"/>
      <c r="G437" s="1"/>
      <c r="H437" s="1"/>
      <c r="I437" s="114"/>
      <c r="J437" s="1"/>
      <c r="K437" s="1"/>
      <c r="L437" s="1"/>
      <c r="M437" s="1"/>
      <c r="N437" s="115"/>
      <c r="O437" s="1"/>
      <c r="P437" s="1"/>
      <c r="Q437" s="1"/>
      <c r="R437" s="1"/>
      <c r="S437" s="1"/>
      <c r="T437" s="1"/>
      <c r="U437" s="1"/>
      <c r="V437" s="1"/>
      <c r="W437" s="1"/>
      <c r="X437" s="1"/>
      <c r="Y437" s="1"/>
      <c r="Z437" s="1"/>
      <c r="AA437" s="1"/>
      <c r="AB437" s="1"/>
      <c r="AC437" s="1"/>
      <c r="AD437" s="1"/>
      <c r="AE437" s="1"/>
      <c r="AF437" s="1"/>
      <c r="AG437" s="7"/>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row>
    <row r="438" spans="1:77" ht="15">
      <c r="A438" s="1"/>
      <c r="B438" s="1"/>
      <c r="C438" s="1"/>
      <c r="D438" s="1"/>
      <c r="E438" s="1"/>
      <c r="F438" s="1"/>
      <c r="G438" s="1"/>
      <c r="H438" s="1"/>
      <c r="I438" s="114"/>
      <c r="J438" s="1"/>
      <c r="K438" s="1"/>
      <c r="L438" s="1"/>
      <c r="M438" s="1"/>
      <c r="N438" s="115"/>
      <c r="O438" s="1"/>
      <c r="P438" s="1"/>
      <c r="Q438" s="1"/>
      <c r="R438" s="1"/>
      <c r="S438" s="1"/>
      <c r="T438" s="1"/>
      <c r="U438" s="1"/>
      <c r="V438" s="1"/>
      <c r="W438" s="1"/>
      <c r="X438" s="1"/>
      <c r="Y438" s="1"/>
      <c r="Z438" s="1"/>
      <c r="AA438" s="1"/>
      <c r="AB438" s="1"/>
      <c r="AC438" s="1"/>
      <c r="AD438" s="1"/>
      <c r="AE438" s="1"/>
      <c r="AF438" s="1"/>
      <c r="AG438" s="7"/>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row>
    <row r="439" spans="1:77" ht="15">
      <c r="A439" s="1"/>
      <c r="B439" s="1"/>
      <c r="C439" s="1"/>
      <c r="D439" s="1"/>
      <c r="E439" s="1"/>
      <c r="F439" s="1"/>
      <c r="G439" s="1"/>
      <c r="H439" s="1"/>
      <c r="I439" s="114"/>
      <c r="J439" s="1"/>
      <c r="K439" s="1"/>
      <c r="L439" s="1"/>
      <c r="M439" s="1"/>
      <c r="N439" s="115"/>
      <c r="O439" s="1"/>
      <c r="P439" s="1"/>
      <c r="Q439" s="1"/>
      <c r="R439" s="1"/>
      <c r="S439" s="1"/>
      <c r="T439" s="1"/>
      <c r="U439" s="1"/>
      <c r="V439" s="1"/>
      <c r="W439" s="1"/>
      <c r="X439" s="1"/>
      <c r="Y439" s="1"/>
      <c r="Z439" s="1"/>
      <c r="AA439" s="1"/>
      <c r="AB439" s="1"/>
      <c r="AC439" s="1"/>
      <c r="AD439" s="1"/>
      <c r="AE439" s="1"/>
      <c r="AF439" s="1"/>
      <c r="AG439" s="7"/>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row>
    <row r="440" spans="1:77" ht="15">
      <c r="A440" s="1"/>
      <c r="B440" s="1"/>
      <c r="C440" s="1"/>
      <c r="D440" s="1"/>
      <c r="E440" s="1"/>
      <c r="F440" s="1"/>
      <c r="G440" s="1"/>
      <c r="H440" s="1"/>
      <c r="I440" s="114"/>
      <c r="J440" s="1"/>
      <c r="K440" s="1"/>
      <c r="L440" s="1"/>
      <c r="M440" s="1"/>
      <c r="N440" s="115"/>
      <c r="O440" s="1"/>
      <c r="P440" s="1"/>
      <c r="Q440" s="1"/>
      <c r="R440" s="1"/>
      <c r="S440" s="1"/>
      <c r="T440" s="1"/>
      <c r="U440" s="1"/>
      <c r="V440" s="1"/>
      <c r="W440" s="1"/>
      <c r="X440" s="1"/>
      <c r="Y440" s="1"/>
      <c r="Z440" s="1"/>
      <c r="AA440" s="1"/>
      <c r="AB440" s="1"/>
      <c r="AC440" s="1"/>
      <c r="AD440" s="1"/>
      <c r="AE440" s="1"/>
      <c r="AF440" s="1"/>
      <c r="AG440" s="7"/>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row>
    <row r="441" spans="1:77" ht="15">
      <c r="A441" s="1"/>
      <c r="B441" s="1"/>
      <c r="C441" s="1"/>
      <c r="D441" s="1"/>
      <c r="E441" s="1"/>
      <c r="F441" s="1"/>
      <c r="G441" s="1"/>
      <c r="H441" s="1"/>
      <c r="I441" s="114"/>
      <c r="J441" s="1"/>
      <c r="K441" s="1"/>
      <c r="L441" s="1"/>
      <c r="M441" s="1"/>
      <c r="N441" s="115"/>
      <c r="O441" s="1"/>
      <c r="P441" s="1"/>
      <c r="Q441" s="1"/>
      <c r="R441" s="1"/>
      <c r="S441" s="1"/>
      <c r="T441" s="1"/>
      <c r="U441" s="1"/>
      <c r="V441" s="1"/>
      <c r="W441" s="1"/>
      <c r="X441" s="1"/>
      <c r="Y441" s="1"/>
      <c r="Z441" s="1"/>
      <c r="AA441" s="1"/>
      <c r="AB441" s="1"/>
      <c r="AC441" s="1"/>
      <c r="AD441" s="1"/>
      <c r="AE441" s="1"/>
      <c r="AF441" s="1"/>
      <c r="AG441" s="7"/>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row>
    <row r="442" spans="1:77" ht="15">
      <c r="A442" s="1"/>
      <c r="B442" s="1"/>
      <c r="C442" s="1"/>
      <c r="D442" s="1"/>
      <c r="E442" s="1"/>
      <c r="F442" s="1"/>
      <c r="G442" s="1"/>
      <c r="H442" s="1"/>
      <c r="I442" s="114"/>
      <c r="J442" s="1"/>
      <c r="K442" s="1"/>
      <c r="L442" s="1"/>
      <c r="M442" s="1"/>
      <c r="N442" s="115"/>
      <c r="O442" s="1"/>
      <c r="P442" s="1"/>
      <c r="Q442" s="1"/>
      <c r="R442" s="1"/>
      <c r="S442" s="1"/>
      <c r="T442" s="1"/>
      <c r="U442" s="1"/>
      <c r="V442" s="1"/>
      <c r="W442" s="1"/>
      <c r="X442" s="1"/>
      <c r="Y442" s="1"/>
      <c r="Z442" s="1"/>
      <c r="AA442" s="1"/>
      <c r="AB442" s="1"/>
      <c r="AC442" s="1"/>
      <c r="AD442" s="1"/>
      <c r="AE442" s="1"/>
      <c r="AF442" s="1"/>
      <c r="AG442" s="7"/>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row>
    <row r="443" spans="1:77" ht="15">
      <c r="A443" s="1"/>
      <c r="B443" s="1"/>
      <c r="C443" s="1"/>
      <c r="D443" s="1"/>
      <c r="E443" s="1"/>
      <c r="F443" s="1"/>
      <c r="G443" s="1"/>
      <c r="H443" s="1"/>
      <c r="I443" s="114"/>
      <c r="J443" s="1"/>
      <c r="K443" s="1"/>
      <c r="L443" s="1"/>
      <c r="M443" s="1"/>
      <c r="N443" s="115"/>
      <c r="O443" s="1"/>
      <c r="P443" s="1"/>
      <c r="Q443" s="1"/>
      <c r="R443" s="1"/>
      <c r="S443" s="1"/>
      <c r="T443" s="1"/>
      <c r="U443" s="1"/>
      <c r="V443" s="1"/>
      <c r="W443" s="1"/>
      <c r="X443" s="1"/>
      <c r="Y443" s="1"/>
      <c r="Z443" s="1"/>
      <c r="AA443" s="1"/>
      <c r="AB443" s="1"/>
      <c r="AC443" s="1"/>
      <c r="AD443" s="1"/>
      <c r="AE443" s="1"/>
      <c r="AF443" s="1"/>
      <c r="AG443" s="7"/>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row>
    <row r="444" spans="1:77" ht="15">
      <c r="A444" s="1"/>
      <c r="B444" s="1"/>
      <c r="C444" s="1"/>
      <c r="D444" s="1"/>
      <c r="E444" s="1"/>
      <c r="F444" s="1"/>
      <c r="G444" s="1"/>
      <c r="H444" s="1"/>
      <c r="I444" s="114"/>
      <c r="J444" s="1"/>
      <c r="K444" s="1"/>
      <c r="L444" s="1"/>
      <c r="M444" s="1"/>
      <c r="N444" s="115"/>
      <c r="O444" s="1"/>
      <c r="P444" s="1"/>
      <c r="Q444" s="1"/>
      <c r="R444" s="1"/>
      <c r="S444" s="1"/>
      <c r="T444" s="1"/>
      <c r="U444" s="1"/>
      <c r="V444" s="1"/>
      <c r="W444" s="1"/>
      <c r="X444" s="1"/>
      <c r="Y444" s="1"/>
      <c r="Z444" s="1"/>
      <c r="AA444" s="1"/>
      <c r="AB444" s="1"/>
      <c r="AC444" s="1"/>
      <c r="AD444" s="1"/>
      <c r="AE444" s="1"/>
      <c r="AF444" s="1"/>
      <c r="AG444" s="7"/>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row>
    <row r="445" spans="1:77" ht="15">
      <c r="A445" s="1"/>
      <c r="B445" s="1"/>
      <c r="C445" s="1"/>
      <c r="D445" s="1"/>
      <c r="E445" s="1"/>
      <c r="F445" s="1"/>
      <c r="G445" s="1"/>
      <c r="H445" s="1"/>
      <c r="I445" s="114"/>
      <c r="J445" s="1"/>
      <c r="K445" s="1"/>
      <c r="L445" s="1"/>
      <c r="M445" s="1"/>
      <c r="N445" s="115"/>
      <c r="O445" s="1"/>
      <c r="P445" s="1"/>
      <c r="Q445" s="1"/>
      <c r="R445" s="1"/>
      <c r="S445" s="1"/>
      <c r="T445" s="1"/>
      <c r="U445" s="1"/>
      <c r="V445" s="1"/>
      <c r="W445" s="1"/>
      <c r="X445" s="1"/>
      <c r="Y445" s="1"/>
      <c r="Z445" s="1"/>
      <c r="AA445" s="1"/>
      <c r="AB445" s="1"/>
      <c r="AC445" s="1"/>
      <c r="AD445" s="1"/>
      <c r="AE445" s="1"/>
      <c r="AF445" s="1"/>
      <c r="AG445" s="7"/>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row>
    <row r="446" spans="1:77" ht="15">
      <c r="A446" s="1"/>
      <c r="B446" s="1"/>
      <c r="C446" s="1"/>
      <c r="D446" s="1"/>
      <c r="E446" s="1"/>
      <c r="F446" s="1"/>
      <c r="G446" s="1"/>
      <c r="H446" s="1"/>
      <c r="I446" s="114"/>
      <c r="J446" s="1"/>
      <c r="K446" s="1"/>
      <c r="L446" s="1"/>
      <c r="M446" s="1"/>
      <c r="N446" s="115"/>
      <c r="O446" s="1"/>
      <c r="P446" s="1"/>
      <c r="Q446" s="1"/>
      <c r="R446" s="1"/>
      <c r="S446" s="1"/>
      <c r="T446" s="1"/>
      <c r="U446" s="1"/>
      <c r="V446" s="1"/>
      <c r="W446" s="1"/>
      <c r="X446" s="1"/>
      <c r="Y446" s="1"/>
      <c r="Z446" s="1"/>
      <c r="AA446" s="1"/>
      <c r="AB446" s="1"/>
      <c r="AC446" s="1"/>
      <c r="AD446" s="1"/>
      <c r="AE446" s="1"/>
      <c r="AF446" s="1"/>
      <c r="AG446" s="7"/>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row>
    <row r="447" spans="1:77" ht="15">
      <c r="A447" s="1"/>
      <c r="B447" s="1"/>
      <c r="C447" s="1"/>
      <c r="D447" s="1"/>
      <c r="E447" s="1"/>
      <c r="F447" s="1"/>
      <c r="G447" s="1"/>
      <c r="H447" s="1"/>
      <c r="I447" s="114"/>
      <c r="J447" s="1"/>
      <c r="K447" s="1"/>
      <c r="L447" s="1"/>
      <c r="M447" s="1"/>
      <c r="N447" s="115"/>
      <c r="O447" s="1"/>
      <c r="P447" s="1"/>
      <c r="Q447" s="1"/>
      <c r="R447" s="1"/>
      <c r="S447" s="1"/>
      <c r="T447" s="1"/>
      <c r="U447" s="1"/>
      <c r="V447" s="1"/>
      <c r="W447" s="1"/>
      <c r="X447" s="1"/>
      <c r="Y447" s="1"/>
      <c r="Z447" s="1"/>
      <c r="AA447" s="1"/>
      <c r="AB447" s="1"/>
      <c r="AC447" s="1"/>
      <c r="AD447" s="1"/>
      <c r="AE447" s="1"/>
      <c r="AF447" s="1"/>
      <c r="AG447" s="7"/>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row>
    <row r="448" spans="1:77" ht="15">
      <c r="A448" s="1"/>
      <c r="B448" s="1"/>
      <c r="C448" s="1"/>
      <c r="D448" s="1"/>
      <c r="E448" s="1"/>
      <c r="F448" s="1"/>
      <c r="G448" s="1"/>
      <c r="H448" s="1"/>
      <c r="I448" s="114"/>
      <c r="J448" s="1"/>
      <c r="K448" s="1"/>
      <c r="L448" s="1"/>
      <c r="M448" s="1"/>
      <c r="N448" s="115"/>
      <c r="O448" s="1"/>
      <c r="P448" s="1"/>
      <c r="Q448" s="1"/>
      <c r="R448" s="1"/>
      <c r="S448" s="1"/>
      <c r="T448" s="1"/>
      <c r="U448" s="1"/>
      <c r="V448" s="1"/>
      <c r="W448" s="1"/>
      <c r="X448" s="1"/>
      <c r="Y448" s="1"/>
      <c r="Z448" s="1"/>
      <c r="AA448" s="1"/>
      <c r="AB448" s="1"/>
      <c r="AC448" s="1"/>
      <c r="AD448" s="1"/>
      <c r="AE448" s="1"/>
      <c r="AF448" s="1"/>
      <c r="AG448" s="7"/>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row>
    <row r="449" spans="1:77" ht="15">
      <c r="A449" s="1"/>
      <c r="B449" s="1"/>
      <c r="C449" s="1"/>
      <c r="D449" s="1"/>
      <c r="E449" s="1"/>
      <c r="F449" s="1"/>
      <c r="G449" s="1"/>
      <c r="H449" s="1"/>
      <c r="I449" s="114"/>
      <c r="J449" s="1"/>
      <c r="K449" s="1"/>
      <c r="L449" s="1"/>
      <c r="M449" s="1"/>
      <c r="N449" s="115"/>
      <c r="O449" s="1"/>
      <c r="P449" s="1"/>
      <c r="Q449" s="1"/>
      <c r="R449" s="1"/>
      <c r="S449" s="1"/>
      <c r="T449" s="1"/>
      <c r="U449" s="1"/>
      <c r="V449" s="1"/>
      <c r="W449" s="1"/>
      <c r="X449" s="1"/>
      <c r="Y449" s="1"/>
      <c r="Z449" s="1"/>
      <c r="AA449" s="1"/>
      <c r="AB449" s="1"/>
      <c r="AC449" s="1"/>
      <c r="AD449" s="1"/>
      <c r="AE449" s="1"/>
      <c r="AF449" s="1"/>
      <c r="AG449" s="7"/>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row>
    <row r="450" spans="1:77" ht="15">
      <c r="A450" s="1"/>
      <c r="B450" s="1"/>
      <c r="C450" s="1"/>
      <c r="D450" s="1"/>
      <c r="E450" s="1"/>
      <c r="F450" s="1"/>
      <c r="G450" s="1"/>
      <c r="H450" s="1"/>
      <c r="I450" s="114"/>
      <c r="J450" s="1"/>
      <c r="K450" s="1"/>
      <c r="L450" s="1"/>
      <c r="M450" s="1"/>
      <c r="N450" s="115"/>
      <c r="O450" s="1"/>
      <c r="P450" s="1"/>
      <c r="Q450" s="1"/>
      <c r="R450" s="1"/>
      <c r="S450" s="1"/>
      <c r="T450" s="1"/>
      <c r="U450" s="1"/>
      <c r="V450" s="1"/>
      <c r="W450" s="1"/>
      <c r="X450" s="1"/>
      <c r="Y450" s="1"/>
      <c r="Z450" s="1"/>
      <c r="AA450" s="1"/>
      <c r="AB450" s="1"/>
      <c r="AC450" s="1"/>
      <c r="AD450" s="1"/>
      <c r="AE450" s="1"/>
      <c r="AF450" s="1"/>
      <c r="AG450" s="7"/>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row>
    <row r="451" spans="1:77" ht="15">
      <c r="A451" s="1"/>
      <c r="B451" s="1"/>
      <c r="C451" s="1"/>
      <c r="D451" s="1"/>
      <c r="E451" s="1"/>
      <c r="F451" s="1"/>
      <c r="G451" s="1"/>
      <c r="H451" s="1"/>
      <c r="I451" s="114"/>
      <c r="J451" s="1"/>
      <c r="K451" s="1"/>
      <c r="L451" s="1"/>
      <c r="M451" s="1"/>
      <c r="N451" s="115"/>
      <c r="O451" s="1"/>
      <c r="P451" s="1"/>
      <c r="Q451" s="1"/>
      <c r="R451" s="1"/>
      <c r="S451" s="1"/>
      <c r="T451" s="1"/>
      <c r="U451" s="1"/>
      <c r="V451" s="1"/>
      <c r="W451" s="1"/>
      <c r="X451" s="1"/>
      <c r="Y451" s="1"/>
      <c r="Z451" s="1"/>
      <c r="AA451" s="1"/>
      <c r="AB451" s="1"/>
      <c r="AC451" s="1"/>
      <c r="AD451" s="1"/>
      <c r="AE451" s="1"/>
      <c r="AF451" s="1"/>
      <c r="AG451" s="7"/>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row>
    <row r="452" spans="1:77" ht="15">
      <c r="A452" s="1"/>
      <c r="B452" s="1"/>
      <c r="C452" s="1"/>
      <c r="D452" s="1"/>
      <c r="E452" s="1"/>
      <c r="F452" s="1"/>
      <c r="G452" s="1"/>
      <c r="H452" s="1"/>
      <c r="I452" s="114"/>
      <c r="J452" s="1"/>
      <c r="K452" s="1"/>
      <c r="L452" s="1"/>
      <c r="M452" s="1"/>
      <c r="N452" s="115"/>
      <c r="O452" s="1"/>
      <c r="P452" s="1"/>
      <c r="Q452" s="1"/>
      <c r="R452" s="1"/>
      <c r="S452" s="1"/>
      <c r="T452" s="1"/>
      <c r="U452" s="1"/>
      <c r="V452" s="1"/>
      <c r="W452" s="1"/>
      <c r="X452" s="1"/>
      <c r="Y452" s="1"/>
      <c r="Z452" s="1"/>
      <c r="AA452" s="1"/>
      <c r="AB452" s="1"/>
      <c r="AC452" s="1"/>
      <c r="AD452" s="1"/>
      <c r="AE452" s="1"/>
      <c r="AF452" s="1"/>
      <c r="AG452" s="7"/>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row>
    <row r="453" spans="1:77" ht="15">
      <c r="A453" s="1"/>
      <c r="B453" s="1"/>
      <c r="C453" s="1"/>
      <c r="D453" s="1"/>
      <c r="E453" s="1"/>
      <c r="F453" s="1"/>
      <c r="G453" s="1"/>
      <c r="H453" s="1"/>
      <c r="I453" s="114"/>
      <c r="J453" s="1"/>
      <c r="K453" s="1"/>
      <c r="L453" s="1"/>
      <c r="M453" s="1"/>
      <c r="N453" s="115"/>
      <c r="O453" s="1"/>
      <c r="P453" s="1"/>
      <c r="Q453" s="1"/>
      <c r="R453" s="1"/>
      <c r="S453" s="1"/>
      <c r="T453" s="1"/>
      <c r="U453" s="1"/>
      <c r="V453" s="1"/>
      <c r="W453" s="1"/>
      <c r="X453" s="1"/>
      <c r="Y453" s="1"/>
      <c r="Z453" s="1"/>
      <c r="AA453" s="1"/>
      <c r="AB453" s="1"/>
      <c r="AC453" s="1"/>
      <c r="AD453" s="1"/>
      <c r="AE453" s="1"/>
      <c r="AF453" s="1"/>
      <c r="AG453" s="7"/>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row>
    <row r="454" spans="1:77" ht="15">
      <c r="A454" s="1"/>
      <c r="B454" s="1"/>
      <c r="C454" s="1"/>
      <c r="D454" s="1"/>
      <c r="E454" s="1"/>
      <c r="F454" s="1"/>
      <c r="G454" s="1"/>
      <c r="H454" s="1"/>
      <c r="I454" s="114"/>
      <c r="J454" s="1"/>
      <c r="K454" s="1"/>
      <c r="L454" s="1"/>
      <c r="M454" s="1"/>
      <c r="N454" s="115"/>
      <c r="O454" s="1"/>
      <c r="P454" s="1"/>
      <c r="Q454" s="1"/>
      <c r="R454" s="1"/>
      <c r="S454" s="1"/>
      <c r="T454" s="1"/>
      <c r="U454" s="1"/>
      <c r="V454" s="1"/>
      <c r="W454" s="1"/>
      <c r="X454" s="1"/>
      <c r="Y454" s="1"/>
      <c r="Z454" s="1"/>
      <c r="AA454" s="1"/>
      <c r="AB454" s="1"/>
      <c r="AC454" s="1"/>
      <c r="AD454" s="1"/>
      <c r="AE454" s="1"/>
      <c r="AF454" s="1"/>
      <c r="AG454" s="7"/>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row>
    <row r="455" spans="1:77" ht="15">
      <c r="A455" s="1"/>
      <c r="B455" s="1"/>
      <c r="C455" s="1"/>
      <c r="D455" s="1"/>
      <c r="E455" s="1"/>
      <c r="F455" s="1"/>
      <c r="G455" s="1"/>
      <c r="H455" s="1"/>
      <c r="I455" s="114"/>
      <c r="J455" s="1"/>
      <c r="K455" s="1"/>
      <c r="L455" s="1"/>
      <c r="M455" s="1"/>
      <c r="N455" s="115"/>
      <c r="O455" s="1"/>
      <c r="P455" s="1"/>
      <c r="Q455" s="1"/>
      <c r="R455" s="1"/>
      <c r="S455" s="1"/>
      <c r="T455" s="1"/>
      <c r="U455" s="1"/>
      <c r="V455" s="1"/>
      <c r="W455" s="1"/>
      <c r="X455" s="1"/>
      <c r="Y455" s="1"/>
      <c r="Z455" s="1"/>
      <c r="AA455" s="1"/>
      <c r="AB455" s="1"/>
      <c r="AC455" s="1"/>
      <c r="AD455" s="1"/>
      <c r="AE455" s="1"/>
      <c r="AF455" s="1"/>
      <c r="AG455" s="7"/>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row>
    <row r="456" spans="1:77" ht="15">
      <c r="A456" s="1"/>
      <c r="B456" s="1"/>
      <c r="C456" s="1"/>
      <c r="D456" s="1"/>
      <c r="E456" s="1"/>
      <c r="F456" s="1"/>
      <c r="G456" s="1"/>
      <c r="H456" s="1"/>
      <c r="I456" s="114"/>
      <c r="J456" s="1"/>
      <c r="K456" s="1"/>
      <c r="L456" s="1"/>
      <c r="M456" s="1"/>
      <c r="N456" s="115"/>
      <c r="O456" s="1"/>
      <c r="P456" s="1"/>
      <c r="Q456" s="1"/>
      <c r="R456" s="1"/>
      <c r="S456" s="1"/>
      <c r="T456" s="1"/>
      <c r="U456" s="1"/>
      <c r="V456" s="1"/>
      <c r="W456" s="1"/>
      <c r="X456" s="1"/>
      <c r="Y456" s="1"/>
      <c r="Z456" s="1"/>
      <c r="AA456" s="1"/>
      <c r="AB456" s="1"/>
      <c r="AC456" s="1"/>
      <c r="AD456" s="1"/>
      <c r="AE456" s="1"/>
      <c r="AF456" s="1"/>
      <c r="AG456" s="7"/>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row>
    <row r="457" spans="1:77" ht="15">
      <c r="A457" s="1"/>
      <c r="B457" s="1"/>
      <c r="C457" s="1"/>
      <c r="D457" s="1"/>
      <c r="E457" s="1"/>
      <c r="F457" s="1"/>
      <c r="G457" s="1"/>
      <c r="H457" s="1"/>
      <c r="I457" s="114"/>
      <c r="J457" s="1"/>
      <c r="K457" s="1"/>
      <c r="L457" s="1"/>
      <c r="M457" s="1"/>
      <c r="N457" s="115"/>
      <c r="O457" s="1"/>
      <c r="P457" s="1"/>
      <c r="Q457" s="1"/>
      <c r="R457" s="1"/>
      <c r="S457" s="1"/>
      <c r="T457" s="1"/>
      <c r="U457" s="1"/>
      <c r="V457" s="1"/>
      <c r="W457" s="1"/>
      <c r="X457" s="1"/>
      <c r="Y457" s="1"/>
      <c r="Z457" s="1"/>
      <c r="AA457" s="1"/>
      <c r="AB457" s="1"/>
      <c r="AC457" s="1"/>
      <c r="AD457" s="1"/>
      <c r="AE457" s="1"/>
      <c r="AF457" s="1"/>
      <c r="AG457" s="7"/>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row>
    <row r="458" spans="1:77" ht="15">
      <c r="A458" s="1"/>
      <c r="B458" s="1"/>
      <c r="C458" s="1"/>
      <c r="D458" s="1"/>
      <c r="E458" s="1"/>
      <c r="F458" s="1"/>
      <c r="G458" s="1"/>
      <c r="H458" s="1"/>
      <c r="I458" s="114"/>
      <c r="J458" s="1"/>
      <c r="K458" s="1"/>
      <c r="L458" s="1"/>
      <c r="M458" s="1"/>
      <c r="N458" s="115"/>
      <c r="O458" s="1"/>
      <c r="P458" s="1"/>
      <c r="Q458" s="1"/>
      <c r="R458" s="1"/>
      <c r="S458" s="1"/>
      <c r="T458" s="1"/>
      <c r="U458" s="1"/>
      <c r="V458" s="1"/>
      <c r="W458" s="1"/>
      <c r="X458" s="1"/>
      <c r="Y458" s="1"/>
      <c r="Z458" s="1"/>
      <c r="AA458" s="1"/>
      <c r="AB458" s="1"/>
      <c r="AC458" s="1"/>
      <c r="AD458" s="1"/>
      <c r="AE458" s="1"/>
      <c r="AF458" s="1"/>
      <c r="AG458" s="7"/>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row>
    <row r="459" spans="1:77" ht="15">
      <c r="A459" s="1"/>
      <c r="B459" s="1"/>
      <c r="C459" s="1"/>
      <c r="D459" s="1"/>
      <c r="E459" s="1"/>
      <c r="F459" s="1"/>
      <c r="G459" s="1"/>
      <c r="H459" s="1"/>
      <c r="I459" s="114"/>
      <c r="J459" s="1"/>
      <c r="K459" s="1"/>
      <c r="L459" s="1"/>
      <c r="M459" s="1"/>
      <c r="N459" s="115"/>
      <c r="O459" s="1"/>
      <c r="P459" s="1"/>
      <c r="Q459" s="1"/>
      <c r="R459" s="1"/>
      <c r="S459" s="1"/>
      <c r="T459" s="1"/>
      <c r="U459" s="1"/>
      <c r="V459" s="1"/>
      <c r="W459" s="1"/>
      <c r="X459" s="1"/>
      <c r="Y459" s="1"/>
      <c r="Z459" s="1"/>
      <c r="AA459" s="1"/>
      <c r="AB459" s="1"/>
      <c r="AC459" s="1"/>
      <c r="AD459" s="1"/>
      <c r="AE459" s="1"/>
      <c r="AF459" s="1"/>
      <c r="AG459" s="7"/>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row>
    <row r="460" spans="1:77" ht="15">
      <c r="A460" s="1"/>
      <c r="B460" s="1"/>
      <c r="C460" s="1"/>
      <c r="D460" s="1"/>
      <c r="E460" s="1"/>
      <c r="F460" s="1"/>
      <c r="G460" s="1"/>
      <c r="H460" s="1"/>
      <c r="I460" s="114"/>
      <c r="J460" s="1"/>
      <c r="K460" s="1"/>
      <c r="L460" s="1"/>
      <c r="M460" s="1"/>
      <c r="N460" s="115"/>
      <c r="O460" s="1"/>
      <c r="P460" s="1"/>
      <c r="Q460" s="1"/>
      <c r="R460" s="1"/>
      <c r="S460" s="1"/>
      <c r="T460" s="1"/>
      <c r="U460" s="1"/>
      <c r="V460" s="1"/>
      <c r="W460" s="1"/>
      <c r="X460" s="1"/>
      <c r="Y460" s="1"/>
      <c r="Z460" s="1"/>
      <c r="AA460" s="1"/>
      <c r="AB460" s="1"/>
      <c r="AC460" s="1"/>
      <c r="AD460" s="1"/>
      <c r="AE460" s="1"/>
      <c r="AF460" s="1"/>
      <c r="AG460" s="7"/>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row>
    <row r="461" spans="1:77" ht="15">
      <c r="A461" s="1"/>
      <c r="B461" s="1"/>
      <c r="C461" s="1"/>
      <c r="D461" s="1"/>
      <c r="E461" s="1"/>
      <c r="F461" s="1"/>
      <c r="G461" s="1"/>
      <c r="H461" s="1"/>
      <c r="I461" s="114"/>
      <c r="J461" s="1"/>
      <c r="K461" s="1"/>
      <c r="L461" s="1"/>
      <c r="M461" s="1"/>
      <c r="N461" s="115"/>
      <c r="O461" s="1"/>
      <c r="P461" s="1"/>
      <c r="Q461" s="1"/>
      <c r="R461" s="1"/>
      <c r="S461" s="1"/>
      <c r="T461" s="1"/>
      <c r="U461" s="1"/>
      <c r="V461" s="1"/>
      <c r="W461" s="1"/>
      <c r="X461" s="1"/>
      <c r="Y461" s="1"/>
      <c r="Z461" s="1"/>
      <c r="AA461" s="1"/>
      <c r="AB461" s="1"/>
      <c r="AC461" s="1"/>
      <c r="AD461" s="1"/>
      <c r="AE461" s="1"/>
      <c r="AF461" s="1"/>
      <c r="AG461" s="7"/>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row>
    <row r="462" spans="1:77" ht="15">
      <c r="A462" s="1"/>
      <c r="B462" s="1"/>
      <c r="C462" s="1"/>
      <c r="D462" s="1"/>
      <c r="E462" s="1"/>
      <c r="F462" s="1"/>
      <c r="G462" s="1"/>
      <c r="H462" s="1"/>
      <c r="I462" s="114"/>
      <c r="J462" s="1"/>
      <c r="K462" s="1"/>
      <c r="L462" s="1"/>
      <c r="M462" s="1"/>
      <c r="N462" s="115"/>
      <c r="O462" s="1"/>
      <c r="P462" s="1"/>
      <c r="Q462" s="1"/>
      <c r="R462" s="1"/>
      <c r="S462" s="1"/>
      <c r="T462" s="1"/>
      <c r="U462" s="1"/>
      <c r="V462" s="1"/>
      <c r="W462" s="1"/>
      <c r="X462" s="1"/>
      <c r="Y462" s="1"/>
      <c r="Z462" s="1"/>
      <c r="AA462" s="1"/>
      <c r="AB462" s="1"/>
      <c r="AC462" s="1"/>
      <c r="AD462" s="1"/>
      <c r="AE462" s="1"/>
      <c r="AF462" s="1"/>
      <c r="AG462" s="7"/>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row>
    <row r="463" spans="1:77" ht="15">
      <c r="A463" s="1"/>
      <c r="B463" s="1"/>
      <c r="C463" s="1"/>
      <c r="D463" s="1"/>
      <c r="E463" s="1"/>
      <c r="F463" s="1"/>
      <c r="G463" s="1"/>
      <c r="H463" s="1"/>
      <c r="I463" s="114"/>
      <c r="J463" s="1"/>
      <c r="K463" s="1"/>
      <c r="L463" s="1"/>
      <c r="M463" s="1"/>
      <c r="N463" s="115"/>
      <c r="O463" s="1"/>
      <c r="P463" s="1"/>
      <c r="Q463" s="1"/>
      <c r="R463" s="1"/>
      <c r="S463" s="1"/>
      <c r="T463" s="1"/>
      <c r="U463" s="1"/>
      <c r="V463" s="1"/>
      <c r="W463" s="1"/>
      <c r="X463" s="1"/>
      <c r="Y463" s="1"/>
      <c r="Z463" s="1"/>
      <c r="AA463" s="1"/>
      <c r="AB463" s="1"/>
      <c r="AC463" s="1"/>
      <c r="AD463" s="1"/>
      <c r="AE463" s="1"/>
      <c r="AF463" s="1"/>
      <c r="AG463" s="7"/>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row>
    <row r="464" spans="1:77" ht="15">
      <c r="A464" s="1"/>
      <c r="B464" s="1"/>
      <c r="C464" s="1"/>
      <c r="D464" s="1"/>
      <c r="E464" s="1"/>
      <c r="F464" s="1"/>
      <c r="G464" s="1"/>
      <c r="H464" s="1"/>
      <c r="I464" s="114"/>
      <c r="J464" s="1"/>
      <c r="K464" s="1"/>
      <c r="L464" s="1"/>
      <c r="M464" s="1"/>
      <c r="N464" s="115"/>
      <c r="O464" s="1"/>
      <c r="P464" s="1"/>
      <c r="Q464" s="1"/>
      <c r="R464" s="1"/>
      <c r="S464" s="1"/>
      <c r="T464" s="1"/>
      <c r="U464" s="1"/>
      <c r="V464" s="1"/>
      <c r="W464" s="1"/>
      <c r="X464" s="1"/>
      <c r="Y464" s="1"/>
      <c r="Z464" s="1"/>
      <c r="AA464" s="1"/>
      <c r="AB464" s="1"/>
      <c r="AC464" s="1"/>
      <c r="AD464" s="1"/>
      <c r="AE464" s="1"/>
      <c r="AF464" s="1"/>
      <c r="AG464" s="7"/>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row>
    <row r="465" spans="1:77" ht="15">
      <c r="A465" s="1"/>
      <c r="B465" s="1"/>
      <c r="C465" s="1"/>
      <c r="D465" s="1"/>
      <c r="E465" s="1"/>
      <c r="F465" s="1"/>
      <c r="G465" s="1"/>
      <c r="H465" s="1"/>
      <c r="I465" s="114"/>
      <c r="J465" s="1"/>
      <c r="K465" s="1"/>
      <c r="L465" s="1"/>
      <c r="M465" s="1"/>
      <c r="N465" s="115"/>
      <c r="O465" s="1"/>
      <c r="P465" s="1"/>
      <c r="Q465" s="1"/>
      <c r="R465" s="1"/>
      <c r="S465" s="1"/>
      <c r="T465" s="1"/>
      <c r="U465" s="1"/>
      <c r="V465" s="1"/>
      <c r="W465" s="1"/>
      <c r="X465" s="1"/>
      <c r="Y465" s="1"/>
      <c r="Z465" s="1"/>
      <c r="AA465" s="1"/>
      <c r="AB465" s="1"/>
      <c r="AC465" s="1"/>
      <c r="AD465" s="1"/>
      <c r="AE465" s="1"/>
      <c r="AF465" s="1"/>
      <c r="AG465" s="7"/>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row>
    <row r="466" spans="1:77" ht="15">
      <c r="A466" s="1"/>
      <c r="B466" s="1"/>
      <c r="C466" s="1"/>
      <c r="D466" s="1"/>
      <c r="E466" s="1"/>
      <c r="F466" s="1"/>
      <c r="G466" s="1"/>
      <c r="H466" s="1"/>
      <c r="I466" s="114"/>
      <c r="J466" s="1"/>
      <c r="K466" s="1"/>
      <c r="L466" s="1"/>
      <c r="M466" s="1"/>
      <c r="N466" s="115"/>
      <c r="O466" s="1"/>
      <c r="P466" s="1"/>
      <c r="Q466" s="1"/>
      <c r="R466" s="1"/>
      <c r="S466" s="1"/>
      <c r="T466" s="1"/>
      <c r="U466" s="1"/>
      <c r="V466" s="1"/>
      <c r="W466" s="1"/>
      <c r="X466" s="1"/>
      <c r="Y466" s="1"/>
      <c r="Z466" s="1"/>
      <c r="AA466" s="1"/>
      <c r="AB466" s="1"/>
      <c r="AC466" s="1"/>
      <c r="AD466" s="1"/>
      <c r="AE466" s="1"/>
      <c r="AF466" s="1"/>
      <c r="AG466" s="7"/>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row>
    <row r="467" spans="1:77" ht="15">
      <c r="A467" s="1"/>
      <c r="B467" s="1"/>
      <c r="C467" s="1"/>
      <c r="D467" s="1"/>
      <c r="E467" s="1"/>
      <c r="F467" s="1"/>
      <c r="G467" s="1"/>
      <c r="H467" s="1"/>
      <c r="I467" s="114"/>
      <c r="J467" s="1"/>
      <c r="K467" s="1"/>
      <c r="L467" s="1"/>
      <c r="M467" s="1"/>
      <c r="N467" s="115"/>
      <c r="O467" s="1"/>
      <c r="P467" s="1"/>
      <c r="Q467" s="1"/>
      <c r="R467" s="1"/>
      <c r="S467" s="1"/>
      <c r="T467" s="1"/>
      <c r="U467" s="1"/>
      <c r="V467" s="1"/>
      <c r="W467" s="1"/>
      <c r="X467" s="1"/>
      <c r="Y467" s="1"/>
      <c r="Z467" s="1"/>
      <c r="AA467" s="1"/>
      <c r="AB467" s="1"/>
      <c r="AC467" s="1"/>
      <c r="AD467" s="1"/>
      <c r="AE467" s="1"/>
      <c r="AF467" s="1"/>
      <c r="AG467" s="7"/>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row>
    <row r="468" spans="1:77" ht="15">
      <c r="A468" s="1"/>
      <c r="B468" s="1"/>
      <c r="C468" s="1"/>
      <c r="D468" s="1"/>
      <c r="E468" s="1"/>
      <c r="F468" s="1"/>
      <c r="G468" s="1"/>
      <c r="H468" s="1"/>
      <c r="I468" s="114"/>
      <c r="J468" s="1"/>
      <c r="K468" s="1"/>
      <c r="L468" s="1"/>
      <c r="M468" s="1"/>
      <c r="N468" s="115"/>
      <c r="O468" s="1"/>
      <c r="P468" s="1"/>
      <c r="Q468" s="1"/>
      <c r="R468" s="1"/>
      <c r="S468" s="1"/>
      <c r="T468" s="1"/>
      <c r="U468" s="1"/>
      <c r="V468" s="1"/>
      <c r="W468" s="1"/>
      <c r="X468" s="1"/>
      <c r="Y468" s="1"/>
      <c r="Z468" s="1"/>
      <c r="AA468" s="1"/>
      <c r="AB468" s="1"/>
      <c r="AC468" s="1"/>
      <c r="AD468" s="1"/>
      <c r="AE468" s="1"/>
      <c r="AF468" s="1"/>
      <c r="AG468" s="7"/>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row>
    <row r="469" spans="1:77" ht="15">
      <c r="A469" s="1"/>
      <c r="B469" s="1"/>
      <c r="C469" s="1"/>
      <c r="D469" s="1"/>
      <c r="E469" s="1"/>
      <c r="F469" s="1"/>
      <c r="G469" s="1"/>
      <c r="H469" s="1"/>
      <c r="I469" s="114"/>
      <c r="J469" s="1"/>
      <c r="K469" s="1"/>
      <c r="L469" s="1"/>
      <c r="M469" s="1"/>
      <c r="N469" s="115"/>
      <c r="O469" s="1"/>
      <c r="P469" s="1"/>
      <c r="Q469" s="1"/>
      <c r="R469" s="1"/>
      <c r="S469" s="1"/>
      <c r="T469" s="1"/>
      <c r="U469" s="1"/>
      <c r="V469" s="1"/>
      <c r="W469" s="1"/>
      <c r="X469" s="1"/>
      <c r="Y469" s="1"/>
      <c r="Z469" s="1"/>
      <c r="AA469" s="1"/>
      <c r="AB469" s="1"/>
      <c r="AC469" s="1"/>
      <c r="AD469" s="1"/>
      <c r="AE469" s="1"/>
      <c r="AF469" s="1"/>
      <c r="AG469" s="7"/>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row>
    <row r="470" spans="1:77" ht="15">
      <c r="A470" s="1"/>
      <c r="B470" s="1"/>
      <c r="C470" s="1"/>
      <c r="D470" s="1"/>
      <c r="E470" s="1"/>
      <c r="F470" s="1"/>
      <c r="G470" s="1"/>
      <c r="H470" s="1"/>
      <c r="I470" s="114"/>
      <c r="J470" s="1"/>
      <c r="K470" s="1"/>
      <c r="L470" s="1"/>
      <c r="M470" s="1"/>
      <c r="N470" s="115"/>
      <c r="O470" s="1"/>
      <c r="P470" s="1"/>
      <c r="Q470" s="1"/>
      <c r="R470" s="1"/>
      <c r="S470" s="1"/>
      <c r="T470" s="1"/>
      <c r="U470" s="1"/>
      <c r="V470" s="1"/>
      <c r="W470" s="1"/>
      <c r="X470" s="1"/>
      <c r="Y470" s="1"/>
      <c r="Z470" s="1"/>
      <c r="AA470" s="1"/>
      <c r="AB470" s="1"/>
      <c r="AC470" s="1"/>
      <c r="AD470" s="1"/>
      <c r="AE470" s="1"/>
      <c r="AF470" s="1"/>
      <c r="AG470" s="7"/>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row>
    <row r="471" spans="1:77" ht="15">
      <c r="A471" s="1"/>
      <c r="B471" s="1"/>
      <c r="C471" s="1"/>
      <c r="D471" s="1"/>
      <c r="E471" s="1"/>
      <c r="F471" s="1"/>
      <c r="G471" s="1"/>
      <c r="H471" s="1"/>
      <c r="I471" s="114"/>
      <c r="J471" s="1"/>
      <c r="K471" s="1"/>
      <c r="L471" s="1"/>
      <c r="M471" s="1"/>
      <c r="N471" s="115"/>
      <c r="O471" s="1"/>
      <c r="P471" s="1"/>
      <c r="Q471" s="1"/>
      <c r="R471" s="1"/>
      <c r="S471" s="1"/>
      <c r="T471" s="1"/>
      <c r="U471" s="1"/>
      <c r="V471" s="1"/>
      <c r="W471" s="1"/>
      <c r="X471" s="1"/>
      <c r="Y471" s="1"/>
      <c r="Z471" s="1"/>
      <c r="AA471" s="1"/>
      <c r="AB471" s="1"/>
      <c r="AC471" s="1"/>
      <c r="AD471" s="1"/>
      <c r="AE471" s="1"/>
      <c r="AF471" s="1"/>
      <c r="AG471" s="7"/>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row>
    <row r="472" spans="1:77" ht="15">
      <c r="A472" s="1"/>
      <c r="B472" s="1"/>
      <c r="C472" s="1"/>
      <c r="D472" s="1"/>
      <c r="E472" s="1"/>
      <c r="F472" s="1"/>
      <c r="G472" s="1"/>
      <c r="H472" s="1"/>
      <c r="I472" s="114"/>
      <c r="J472" s="1"/>
      <c r="K472" s="1"/>
      <c r="L472" s="1"/>
      <c r="M472" s="1"/>
      <c r="N472" s="115"/>
      <c r="O472" s="1"/>
      <c r="P472" s="1"/>
      <c r="Q472" s="1"/>
      <c r="R472" s="1"/>
      <c r="S472" s="1"/>
      <c r="T472" s="1"/>
      <c r="U472" s="1"/>
      <c r="V472" s="1"/>
      <c r="W472" s="1"/>
      <c r="X472" s="1"/>
      <c r="Y472" s="1"/>
      <c r="Z472" s="1"/>
      <c r="AA472" s="1"/>
      <c r="AB472" s="1"/>
      <c r="AC472" s="1"/>
      <c r="AD472" s="1"/>
      <c r="AE472" s="1"/>
      <c r="AF472" s="1"/>
      <c r="AG472" s="7"/>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row>
    <row r="473" spans="1:77" ht="15">
      <c r="A473" s="1"/>
      <c r="B473" s="1"/>
      <c r="C473" s="1"/>
      <c r="D473" s="1"/>
      <c r="E473" s="1"/>
      <c r="F473" s="1"/>
      <c r="G473" s="1"/>
      <c r="H473" s="1"/>
      <c r="I473" s="114"/>
      <c r="J473" s="1"/>
      <c r="K473" s="1"/>
      <c r="L473" s="1"/>
      <c r="M473" s="1"/>
      <c r="N473" s="115"/>
      <c r="O473" s="1"/>
      <c r="P473" s="1"/>
      <c r="Q473" s="1"/>
      <c r="R473" s="1"/>
      <c r="S473" s="1"/>
      <c r="T473" s="1"/>
      <c r="U473" s="1"/>
      <c r="V473" s="1"/>
      <c r="W473" s="1"/>
      <c r="X473" s="1"/>
      <c r="Y473" s="1"/>
      <c r="Z473" s="1"/>
      <c r="AA473" s="1"/>
      <c r="AB473" s="1"/>
      <c r="AC473" s="1"/>
      <c r="AD473" s="1"/>
      <c r="AE473" s="1"/>
      <c r="AF473" s="1"/>
      <c r="AG473" s="7"/>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row>
    <row r="474" spans="1:77" ht="15">
      <c r="A474" s="1"/>
      <c r="B474" s="1"/>
      <c r="C474" s="1"/>
      <c r="D474" s="1"/>
      <c r="E474" s="1"/>
      <c r="F474" s="1"/>
      <c r="G474" s="1"/>
      <c r="H474" s="1"/>
      <c r="I474" s="114"/>
      <c r="J474" s="1"/>
      <c r="K474" s="1"/>
      <c r="L474" s="1"/>
      <c r="M474" s="1"/>
      <c r="N474" s="115"/>
      <c r="O474" s="1"/>
      <c r="P474" s="1"/>
      <c r="Q474" s="1"/>
      <c r="R474" s="1"/>
      <c r="S474" s="1"/>
      <c r="T474" s="1"/>
      <c r="U474" s="1"/>
      <c r="V474" s="1"/>
      <c r="W474" s="1"/>
      <c r="X474" s="1"/>
      <c r="Y474" s="1"/>
      <c r="Z474" s="1"/>
      <c r="AA474" s="1"/>
      <c r="AB474" s="1"/>
      <c r="AC474" s="1"/>
      <c r="AD474" s="1"/>
      <c r="AE474" s="1"/>
      <c r="AF474" s="1"/>
      <c r="AG474" s="7"/>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row>
    <row r="475" spans="1:77" ht="15">
      <c r="A475" s="1"/>
      <c r="B475" s="1"/>
      <c r="C475" s="1"/>
      <c r="D475" s="1"/>
      <c r="E475" s="1"/>
      <c r="F475" s="1"/>
      <c r="G475" s="1"/>
      <c r="H475" s="1"/>
      <c r="I475" s="114"/>
      <c r="J475" s="1"/>
      <c r="K475" s="1"/>
      <c r="L475" s="1"/>
      <c r="M475" s="1"/>
      <c r="N475" s="115"/>
      <c r="O475" s="1"/>
      <c r="P475" s="1"/>
      <c r="Q475" s="1"/>
      <c r="R475" s="1"/>
      <c r="S475" s="1"/>
      <c r="T475" s="1"/>
      <c r="U475" s="1"/>
      <c r="V475" s="1"/>
      <c r="W475" s="1"/>
      <c r="X475" s="1"/>
      <c r="Y475" s="1"/>
      <c r="Z475" s="1"/>
      <c r="AA475" s="1"/>
      <c r="AB475" s="1"/>
      <c r="AC475" s="1"/>
      <c r="AD475" s="1"/>
      <c r="AE475" s="1"/>
      <c r="AF475" s="1"/>
      <c r="AG475" s="7"/>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row>
    <row r="476" spans="1:77" ht="15">
      <c r="A476" s="1"/>
      <c r="B476" s="1"/>
      <c r="C476" s="1"/>
      <c r="D476" s="1"/>
      <c r="E476" s="1"/>
      <c r="F476" s="1"/>
      <c r="G476" s="1"/>
      <c r="H476" s="1"/>
      <c r="I476" s="114"/>
      <c r="J476" s="1"/>
      <c r="K476" s="1"/>
      <c r="L476" s="1"/>
      <c r="M476" s="1"/>
      <c r="N476" s="115"/>
      <c r="O476" s="1"/>
      <c r="P476" s="1"/>
      <c r="Q476" s="1"/>
      <c r="R476" s="1"/>
      <c r="S476" s="1"/>
      <c r="T476" s="1"/>
      <c r="U476" s="1"/>
      <c r="V476" s="1"/>
      <c r="W476" s="1"/>
      <c r="X476" s="1"/>
      <c r="Y476" s="1"/>
      <c r="Z476" s="1"/>
      <c r="AA476" s="1"/>
      <c r="AB476" s="1"/>
      <c r="AC476" s="1"/>
      <c r="AD476" s="1"/>
      <c r="AE476" s="1"/>
      <c r="AF476" s="1"/>
      <c r="AG476" s="7"/>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row>
    <row r="477" spans="1:77" ht="15">
      <c r="A477" s="1"/>
      <c r="B477" s="1"/>
      <c r="C477" s="1"/>
      <c r="D477" s="1"/>
      <c r="E477" s="1"/>
      <c r="F477" s="1"/>
      <c r="G477" s="1"/>
      <c r="H477" s="1"/>
      <c r="I477" s="114"/>
      <c r="J477" s="1"/>
      <c r="K477" s="1"/>
      <c r="L477" s="1"/>
      <c r="M477" s="1"/>
      <c r="N477" s="115"/>
      <c r="O477" s="1"/>
      <c r="P477" s="1"/>
      <c r="Q477" s="1"/>
      <c r="R477" s="1"/>
      <c r="S477" s="1"/>
      <c r="T477" s="1"/>
      <c r="U477" s="1"/>
      <c r="V477" s="1"/>
      <c r="W477" s="1"/>
      <c r="X477" s="1"/>
      <c r="Y477" s="1"/>
      <c r="Z477" s="1"/>
      <c r="AA477" s="1"/>
      <c r="AB477" s="1"/>
      <c r="AC477" s="1"/>
      <c r="AD477" s="1"/>
      <c r="AE477" s="1"/>
      <c r="AF477" s="1"/>
      <c r="AG477" s="7"/>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row>
    <row r="478" spans="1:77" ht="15">
      <c r="A478" s="1"/>
      <c r="B478" s="1"/>
      <c r="C478" s="1"/>
      <c r="D478" s="1"/>
      <c r="E478" s="1"/>
      <c r="F478" s="1"/>
      <c r="G478" s="1"/>
      <c r="H478" s="1"/>
      <c r="I478" s="114"/>
      <c r="J478" s="1"/>
      <c r="K478" s="1"/>
      <c r="L478" s="1"/>
      <c r="M478" s="1"/>
      <c r="N478" s="115"/>
      <c r="O478" s="1"/>
      <c r="P478" s="1"/>
      <c r="Q478" s="1"/>
      <c r="R478" s="1"/>
      <c r="S478" s="1"/>
      <c r="T478" s="1"/>
      <c r="U478" s="1"/>
      <c r="V478" s="1"/>
      <c r="W478" s="1"/>
      <c r="X478" s="1"/>
      <c r="Y478" s="1"/>
      <c r="Z478" s="1"/>
      <c r="AA478" s="1"/>
      <c r="AB478" s="1"/>
      <c r="AC478" s="1"/>
      <c r="AD478" s="1"/>
      <c r="AE478" s="1"/>
      <c r="AF478" s="1"/>
      <c r="AG478" s="7"/>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row>
    <row r="479" spans="1:77" ht="15">
      <c r="A479" s="1"/>
      <c r="B479" s="1"/>
      <c r="C479" s="1"/>
      <c r="D479" s="1"/>
      <c r="E479" s="1"/>
      <c r="F479" s="1"/>
      <c r="G479" s="1"/>
      <c r="H479" s="1"/>
      <c r="I479" s="114"/>
      <c r="J479" s="1"/>
      <c r="K479" s="1"/>
      <c r="L479" s="1"/>
      <c r="M479" s="1"/>
      <c r="N479" s="115"/>
      <c r="O479" s="1"/>
      <c r="P479" s="1"/>
      <c r="Q479" s="1"/>
      <c r="R479" s="1"/>
      <c r="S479" s="1"/>
      <c r="T479" s="1"/>
      <c r="U479" s="1"/>
      <c r="V479" s="1"/>
      <c r="W479" s="1"/>
      <c r="X479" s="1"/>
      <c r="Y479" s="1"/>
      <c r="Z479" s="1"/>
      <c r="AA479" s="1"/>
      <c r="AB479" s="1"/>
      <c r="AC479" s="1"/>
      <c r="AD479" s="1"/>
      <c r="AE479" s="1"/>
      <c r="AF479" s="1"/>
      <c r="AG479" s="7"/>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row>
    <row r="480" spans="1:77" ht="15">
      <c r="A480" s="1"/>
      <c r="B480" s="1"/>
      <c r="C480" s="1"/>
      <c r="D480" s="1"/>
      <c r="E480" s="1"/>
      <c r="F480" s="1"/>
      <c r="G480" s="1"/>
      <c r="H480" s="1"/>
      <c r="I480" s="114"/>
      <c r="J480" s="1"/>
      <c r="K480" s="1"/>
      <c r="L480" s="1"/>
      <c r="M480" s="1"/>
      <c r="N480" s="115"/>
      <c r="O480" s="1"/>
      <c r="P480" s="1"/>
      <c r="Q480" s="1"/>
      <c r="R480" s="1"/>
      <c r="S480" s="1"/>
      <c r="T480" s="1"/>
      <c r="U480" s="1"/>
      <c r="V480" s="1"/>
      <c r="W480" s="1"/>
      <c r="X480" s="1"/>
      <c r="Y480" s="1"/>
      <c r="Z480" s="1"/>
      <c r="AA480" s="1"/>
      <c r="AB480" s="1"/>
      <c r="AC480" s="1"/>
      <c r="AD480" s="1"/>
      <c r="AE480" s="1"/>
      <c r="AF480" s="1"/>
      <c r="AG480" s="7"/>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row>
    <row r="481" spans="1:77" ht="15">
      <c r="A481" s="1"/>
      <c r="B481" s="1"/>
      <c r="C481" s="1"/>
      <c r="D481" s="1"/>
      <c r="E481" s="1"/>
      <c r="F481" s="1"/>
      <c r="G481" s="1"/>
      <c r="H481" s="1"/>
      <c r="I481" s="114"/>
      <c r="J481" s="1"/>
      <c r="K481" s="1"/>
      <c r="L481" s="1"/>
      <c r="M481" s="1"/>
      <c r="N481" s="115"/>
      <c r="O481" s="1"/>
      <c r="P481" s="1"/>
      <c r="Q481" s="1"/>
      <c r="R481" s="1"/>
      <c r="S481" s="1"/>
      <c r="T481" s="1"/>
      <c r="U481" s="1"/>
      <c r="V481" s="1"/>
      <c r="W481" s="1"/>
      <c r="X481" s="1"/>
      <c r="Y481" s="1"/>
      <c r="Z481" s="1"/>
      <c r="AA481" s="1"/>
      <c r="AB481" s="1"/>
      <c r="AC481" s="1"/>
      <c r="AD481" s="1"/>
      <c r="AE481" s="1"/>
      <c r="AF481" s="1"/>
      <c r="AG481" s="7"/>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row>
    <row r="482" spans="1:77" ht="15">
      <c r="A482" s="1"/>
      <c r="B482" s="1"/>
      <c r="C482" s="1"/>
      <c r="D482" s="1"/>
      <c r="E482" s="1"/>
      <c r="F482" s="1"/>
      <c r="G482" s="1"/>
      <c r="H482" s="1"/>
      <c r="I482" s="114"/>
      <c r="J482" s="1"/>
      <c r="K482" s="1"/>
      <c r="L482" s="1"/>
      <c r="M482" s="1"/>
      <c r="N482" s="115"/>
      <c r="O482" s="1"/>
      <c r="P482" s="1"/>
      <c r="Q482" s="1"/>
      <c r="R482" s="1"/>
      <c r="S482" s="1"/>
      <c r="T482" s="1"/>
      <c r="U482" s="1"/>
      <c r="V482" s="1"/>
      <c r="W482" s="1"/>
      <c r="X482" s="1"/>
      <c r="Y482" s="1"/>
      <c r="Z482" s="1"/>
      <c r="AA482" s="1"/>
      <c r="AB482" s="1"/>
      <c r="AC482" s="1"/>
      <c r="AD482" s="1"/>
      <c r="AE482" s="1"/>
      <c r="AF482" s="1"/>
      <c r="AG482" s="7"/>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row>
    <row r="483" spans="1:77" ht="15">
      <c r="A483" s="1"/>
      <c r="B483" s="1"/>
      <c r="C483" s="1"/>
      <c r="D483" s="1"/>
      <c r="E483" s="1"/>
      <c r="F483" s="1"/>
      <c r="G483" s="1"/>
      <c r="H483" s="1"/>
      <c r="I483" s="114"/>
      <c r="J483" s="1"/>
      <c r="K483" s="1"/>
      <c r="L483" s="1"/>
      <c r="M483" s="1"/>
      <c r="N483" s="115"/>
      <c r="O483" s="1"/>
      <c r="P483" s="1"/>
      <c r="Q483" s="1"/>
      <c r="R483" s="1"/>
      <c r="S483" s="1"/>
      <c r="T483" s="1"/>
      <c r="U483" s="1"/>
      <c r="V483" s="1"/>
      <c r="W483" s="1"/>
      <c r="X483" s="1"/>
      <c r="Y483" s="1"/>
      <c r="Z483" s="1"/>
      <c r="AA483" s="1"/>
      <c r="AB483" s="1"/>
      <c r="AC483" s="1"/>
      <c r="AD483" s="1"/>
      <c r="AE483" s="1"/>
      <c r="AF483" s="1"/>
      <c r="AG483" s="7"/>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row>
    <row r="484" spans="1:77" ht="15">
      <c r="A484" s="1"/>
      <c r="B484" s="1"/>
      <c r="C484" s="1"/>
      <c r="D484" s="1"/>
      <c r="E484" s="1"/>
      <c r="F484" s="1"/>
      <c r="G484" s="1"/>
      <c r="H484" s="1"/>
      <c r="I484" s="114"/>
      <c r="J484" s="1"/>
      <c r="K484" s="1"/>
      <c r="L484" s="1"/>
      <c r="M484" s="1"/>
      <c r="N484" s="115"/>
      <c r="O484" s="1"/>
      <c r="P484" s="1"/>
      <c r="Q484" s="1"/>
      <c r="R484" s="1"/>
      <c r="S484" s="1"/>
      <c r="T484" s="1"/>
      <c r="U484" s="1"/>
      <c r="V484" s="1"/>
      <c r="W484" s="1"/>
      <c r="X484" s="1"/>
      <c r="Y484" s="1"/>
      <c r="Z484" s="1"/>
      <c r="AA484" s="1"/>
      <c r="AB484" s="1"/>
      <c r="AC484" s="1"/>
      <c r="AD484" s="1"/>
      <c r="AE484" s="1"/>
      <c r="AF484" s="1"/>
      <c r="AG484" s="7"/>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row>
    <row r="485" spans="1:77" ht="15">
      <c r="A485" s="1"/>
      <c r="B485" s="1"/>
      <c r="C485" s="1"/>
      <c r="D485" s="1"/>
      <c r="E485" s="1"/>
      <c r="F485" s="1"/>
      <c r="G485" s="1"/>
      <c r="H485" s="1"/>
      <c r="I485" s="114"/>
      <c r="J485" s="1"/>
      <c r="K485" s="1"/>
      <c r="L485" s="1"/>
      <c r="M485" s="1"/>
      <c r="N485" s="115"/>
      <c r="O485" s="1"/>
      <c r="P485" s="1"/>
      <c r="Q485" s="1"/>
      <c r="R485" s="1"/>
      <c r="S485" s="1"/>
      <c r="T485" s="1"/>
      <c r="U485" s="1"/>
      <c r="V485" s="1"/>
      <c r="W485" s="1"/>
      <c r="X485" s="1"/>
      <c r="Y485" s="1"/>
      <c r="Z485" s="1"/>
      <c r="AA485" s="1"/>
      <c r="AB485" s="1"/>
      <c r="AC485" s="1"/>
      <c r="AD485" s="1"/>
      <c r="AE485" s="1"/>
      <c r="AF485" s="1"/>
      <c r="AG485" s="7"/>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row>
    <row r="486" spans="1:77" ht="15">
      <c r="A486" s="1"/>
      <c r="B486" s="1"/>
      <c r="C486" s="1"/>
      <c r="D486" s="1"/>
      <c r="E486" s="1"/>
      <c r="F486" s="1"/>
      <c r="G486" s="1"/>
      <c r="H486" s="1"/>
      <c r="I486" s="114"/>
      <c r="J486" s="1"/>
      <c r="K486" s="1"/>
      <c r="L486" s="1"/>
      <c r="M486" s="1"/>
      <c r="N486" s="115"/>
      <c r="O486" s="1"/>
      <c r="P486" s="1"/>
      <c r="Q486" s="1"/>
      <c r="R486" s="1"/>
      <c r="S486" s="1"/>
      <c r="T486" s="1"/>
      <c r="U486" s="1"/>
      <c r="V486" s="1"/>
      <c r="W486" s="1"/>
      <c r="X486" s="1"/>
      <c r="Y486" s="1"/>
      <c r="Z486" s="1"/>
      <c r="AA486" s="1"/>
      <c r="AB486" s="1"/>
      <c r="AC486" s="1"/>
      <c r="AD486" s="1"/>
      <c r="AE486" s="1"/>
      <c r="AF486" s="1"/>
      <c r="AG486" s="7"/>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row>
    <row r="487" spans="1:77" ht="15">
      <c r="A487" s="1"/>
      <c r="B487" s="1"/>
      <c r="C487" s="1"/>
      <c r="D487" s="1"/>
      <c r="E487" s="1"/>
      <c r="F487" s="1"/>
      <c r="G487" s="1"/>
      <c r="H487" s="1"/>
      <c r="I487" s="114"/>
      <c r="J487" s="1"/>
      <c r="K487" s="1"/>
      <c r="L487" s="1"/>
      <c r="M487" s="1"/>
      <c r="N487" s="115"/>
      <c r="O487" s="1"/>
      <c r="P487" s="1"/>
      <c r="Q487" s="1"/>
      <c r="R487" s="1"/>
      <c r="S487" s="1"/>
      <c r="T487" s="1"/>
      <c r="U487" s="1"/>
      <c r="V487" s="1"/>
      <c r="W487" s="1"/>
      <c r="X487" s="1"/>
      <c r="Y487" s="1"/>
      <c r="Z487" s="1"/>
      <c r="AA487" s="1"/>
      <c r="AB487" s="1"/>
      <c r="AC487" s="1"/>
      <c r="AD487" s="1"/>
      <c r="AE487" s="1"/>
      <c r="AF487" s="1"/>
      <c r="AG487" s="7"/>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row>
    <row r="488" spans="1:77" ht="15">
      <c r="A488" s="1"/>
      <c r="B488" s="1"/>
      <c r="C488" s="1"/>
      <c r="D488" s="1"/>
      <c r="E488" s="1"/>
      <c r="F488" s="1"/>
      <c r="G488" s="1"/>
      <c r="H488" s="1"/>
      <c r="I488" s="114"/>
      <c r="J488" s="1"/>
      <c r="K488" s="1"/>
      <c r="L488" s="1"/>
      <c r="M488" s="1"/>
      <c r="N488" s="115"/>
      <c r="O488" s="1"/>
      <c r="P488" s="1"/>
      <c r="Q488" s="1"/>
      <c r="R488" s="1"/>
      <c r="S488" s="1"/>
      <c r="T488" s="1"/>
      <c r="U488" s="1"/>
      <c r="V488" s="1"/>
      <c r="W488" s="1"/>
      <c r="X488" s="1"/>
      <c r="Y488" s="1"/>
      <c r="Z488" s="1"/>
      <c r="AA488" s="1"/>
      <c r="AB488" s="1"/>
      <c r="AC488" s="1"/>
      <c r="AD488" s="1"/>
      <c r="AE488" s="1"/>
      <c r="AF488" s="1"/>
      <c r="AG488" s="7"/>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row>
    <row r="489" spans="1:77" ht="15">
      <c r="A489" s="1"/>
      <c r="B489" s="1"/>
      <c r="C489" s="1"/>
      <c r="D489" s="1"/>
      <c r="E489" s="1"/>
      <c r="F489" s="1"/>
      <c r="G489" s="1"/>
      <c r="H489" s="1"/>
      <c r="I489" s="114"/>
      <c r="J489" s="1"/>
      <c r="K489" s="1"/>
      <c r="L489" s="1"/>
      <c r="M489" s="1"/>
      <c r="N489" s="115"/>
      <c r="O489" s="1"/>
      <c r="P489" s="1"/>
      <c r="Q489" s="1"/>
      <c r="R489" s="1"/>
      <c r="S489" s="1"/>
      <c r="T489" s="1"/>
      <c r="U489" s="1"/>
      <c r="V489" s="1"/>
      <c r="W489" s="1"/>
      <c r="X489" s="1"/>
      <c r="Y489" s="1"/>
      <c r="Z489" s="1"/>
      <c r="AA489" s="1"/>
      <c r="AB489" s="1"/>
      <c r="AC489" s="1"/>
      <c r="AD489" s="1"/>
      <c r="AE489" s="1"/>
      <c r="AF489" s="1"/>
      <c r="AG489" s="7"/>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row>
    <row r="490" spans="1:77" ht="15">
      <c r="A490" s="1"/>
      <c r="B490" s="1"/>
      <c r="C490" s="1"/>
      <c r="D490" s="1"/>
      <c r="E490" s="1"/>
      <c r="F490" s="1"/>
      <c r="G490" s="1"/>
      <c r="H490" s="1"/>
      <c r="I490" s="114"/>
      <c r="J490" s="1"/>
      <c r="K490" s="1"/>
      <c r="L490" s="1"/>
      <c r="M490" s="1"/>
      <c r="N490" s="115"/>
      <c r="O490" s="1"/>
      <c r="P490" s="1"/>
      <c r="Q490" s="1"/>
      <c r="R490" s="1"/>
      <c r="S490" s="1"/>
      <c r="T490" s="1"/>
      <c r="U490" s="1"/>
      <c r="V490" s="1"/>
      <c r="W490" s="1"/>
      <c r="X490" s="1"/>
      <c r="Y490" s="1"/>
      <c r="Z490" s="1"/>
      <c r="AA490" s="1"/>
      <c r="AB490" s="1"/>
      <c r="AC490" s="1"/>
      <c r="AD490" s="1"/>
      <c r="AE490" s="1"/>
      <c r="AF490" s="1"/>
      <c r="AG490" s="7"/>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row>
    <row r="491" spans="1:77" ht="15">
      <c r="A491" s="1"/>
      <c r="B491" s="1"/>
      <c r="C491" s="1"/>
      <c r="D491" s="1"/>
      <c r="E491" s="1"/>
      <c r="F491" s="1"/>
      <c r="G491" s="1"/>
      <c r="H491" s="1"/>
      <c r="I491" s="114"/>
      <c r="J491" s="1"/>
      <c r="K491" s="1"/>
      <c r="L491" s="1"/>
      <c r="M491" s="1"/>
      <c r="N491" s="115"/>
      <c r="O491" s="1"/>
      <c r="P491" s="1"/>
      <c r="Q491" s="1"/>
      <c r="R491" s="1"/>
      <c r="S491" s="1"/>
      <c r="T491" s="1"/>
      <c r="U491" s="1"/>
      <c r="V491" s="1"/>
      <c r="W491" s="1"/>
      <c r="X491" s="1"/>
      <c r="Y491" s="1"/>
      <c r="Z491" s="1"/>
      <c r="AA491" s="1"/>
      <c r="AB491" s="1"/>
      <c r="AC491" s="1"/>
      <c r="AD491" s="1"/>
      <c r="AE491" s="1"/>
      <c r="AF491" s="1"/>
      <c r="AG491" s="7"/>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row>
    <row r="492" spans="1:77" ht="15">
      <c r="A492" s="1"/>
      <c r="B492" s="1"/>
      <c r="C492" s="1"/>
      <c r="D492" s="1"/>
      <c r="E492" s="1"/>
      <c r="F492" s="1"/>
      <c r="G492" s="1"/>
      <c r="H492" s="1"/>
      <c r="I492" s="114"/>
      <c r="J492" s="1"/>
      <c r="K492" s="1"/>
      <c r="L492" s="1"/>
      <c r="M492" s="1"/>
      <c r="N492" s="115"/>
      <c r="O492" s="1"/>
      <c r="P492" s="1"/>
      <c r="Q492" s="1"/>
      <c r="R492" s="1"/>
      <c r="S492" s="1"/>
      <c r="T492" s="1"/>
      <c r="U492" s="1"/>
      <c r="V492" s="1"/>
      <c r="W492" s="1"/>
      <c r="X492" s="1"/>
      <c r="Y492" s="1"/>
      <c r="Z492" s="1"/>
      <c r="AA492" s="1"/>
      <c r="AB492" s="1"/>
      <c r="AC492" s="1"/>
      <c r="AD492" s="1"/>
      <c r="AE492" s="1"/>
      <c r="AF492" s="1"/>
      <c r="AG492" s="7"/>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row>
    <row r="493" spans="1:77" ht="15">
      <c r="A493" s="1"/>
      <c r="B493" s="1"/>
      <c r="C493" s="1"/>
      <c r="D493" s="1"/>
      <c r="E493" s="1"/>
      <c r="F493" s="1"/>
      <c r="G493" s="1"/>
      <c r="H493" s="1"/>
      <c r="I493" s="114"/>
      <c r="J493" s="1"/>
      <c r="K493" s="1"/>
      <c r="L493" s="1"/>
      <c r="M493" s="1"/>
      <c r="N493" s="115"/>
      <c r="O493" s="1"/>
      <c r="P493" s="1"/>
      <c r="Q493" s="1"/>
      <c r="R493" s="1"/>
      <c r="S493" s="1"/>
      <c r="T493" s="1"/>
      <c r="U493" s="1"/>
      <c r="V493" s="1"/>
      <c r="W493" s="1"/>
      <c r="X493" s="1"/>
      <c r="Y493" s="1"/>
      <c r="Z493" s="1"/>
      <c r="AA493" s="1"/>
      <c r="AB493" s="1"/>
      <c r="AC493" s="1"/>
      <c r="AD493" s="1"/>
      <c r="AE493" s="1"/>
      <c r="AF493" s="1"/>
      <c r="AG493" s="7"/>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row>
    <row r="494" spans="1:77" ht="15">
      <c r="A494" s="1"/>
      <c r="B494" s="1"/>
      <c r="C494" s="1"/>
      <c r="D494" s="1"/>
      <c r="E494" s="1"/>
      <c r="F494" s="1"/>
      <c r="G494" s="1"/>
      <c r="H494" s="1"/>
      <c r="I494" s="114"/>
      <c r="J494" s="1"/>
      <c r="K494" s="1"/>
      <c r="L494" s="1"/>
      <c r="M494" s="1"/>
      <c r="N494" s="115"/>
      <c r="O494" s="1"/>
      <c r="P494" s="1"/>
      <c r="Q494" s="1"/>
      <c r="R494" s="1"/>
      <c r="S494" s="1"/>
      <c r="T494" s="1"/>
      <c r="U494" s="1"/>
      <c r="V494" s="1"/>
      <c r="W494" s="1"/>
      <c r="X494" s="1"/>
      <c r="Y494" s="1"/>
      <c r="Z494" s="1"/>
      <c r="AA494" s="1"/>
      <c r="AB494" s="1"/>
      <c r="AC494" s="1"/>
      <c r="AD494" s="1"/>
      <c r="AE494" s="1"/>
      <c r="AF494" s="1"/>
      <c r="AG494" s="7"/>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row>
    <row r="495" spans="1:77" ht="15">
      <c r="A495" s="1"/>
      <c r="B495" s="1"/>
      <c r="C495" s="1"/>
      <c r="D495" s="1"/>
      <c r="E495" s="1"/>
      <c r="F495" s="1"/>
      <c r="G495" s="1"/>
      <c r="H495" s="1"/>
      <c r="I495" s="114"/>
      <c r="J495" s="1"/>
      <c r="K495" s="1"/>
      <c r="L495" s="1"/>
      <c r="M495" s="1"/>
      <c r="N495" s="115"/>
      <c r="O495" s="1"/>
      <c r="P495" s="1"/>
      <c r="Q495" s="1"/>
      <c r="R495" s="1"/>
      <c r="S495" s="1"/>
      <c r="T495" s="1"/>
      <c r="U495" s="1"/>
      <c r="V495" s="1"/>
      <c r="W495" s="1"/>
      <c r="X495" s="1"/>
      <c r="Y495" s="1"/>
      <c r="Z495" s="1"/>
      <c r="AA495" s="1"/>
      <c r="AB495" s="1"/>
      <c r="AC495" s="1"/>
      <c r="AD495" s="1"/>
      <c r="AE495" s="1"/>
      <c r="AF495" s="1"/>
      <c r="AG495" s="7"/>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row>
    <row r="496" spans="1:77" ht="15">
      <c r="A496" s="1"/>
      <c r="B496" s="1"/>
      <c r="C496" s="1"/>
      <c r="D496" s="1"/>
      <c r="E496" s="1"/>
      <c r="F496" s="1"/>
      <c r="G496" s="1"/>
      <c r="H496" s="1"/>
      <c r="I496" s="114"/>
      <c r="J496" s="1"/>
      <c r="K496" s="1"/>
      <c r="L496" s="1"/>
      <c r="M496" s="1"/>
      <c r="N496" s="115"/>
      <c r="O496" s="1"/>
      <c r="P496" s="1"/>
      <c r="Q496" s="1"/>
      <c r="R496" s="1"/>
      <c r="S496" s="1"/>
      <c r="T496" s="1"/>
      <c r="U496" s="1"/>
      <c r="V496" s="1"/>
      <c r="W496" s="1"/>
      <c r="X496" s="1"/>
      <c r="Y496" s="1"/>
      <c r="Z496" s="1"/>
      <c r="AA496" s="1"/>
      <c r="AB496" s="1"/>
      <c r="AC496" s="1"/>
      <c r="AD496" s="1"/>
      <c r="AE496" s="1"/>
      <c r="AF496" s="1"/>
      <c r="AG496" s="7"/>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row>
    <row r="497" spans="1:77" ht="15">
      <c r="A497" s="1"/>
      <c r="B497" s="1"/>
      <c r="C497" s="1"/>
      <c r="D497" s="1"/>
      <c r="E497" s="1"/>
      <c r="F497" s="1"/>
      <c r="G497" s="1"/>
      <c r="H497" s="1"/>
      <c r="I497" s="114"/>
      <c r="J497" s="1"/>
      <c r="K497" s="1"/>
      <c r="L497" s="1"/>
      <c r="M497" s="1"/>
      <c r="N497" s="115"/>
      <c r="O497" s="1"/>
      <c r="P497" s="1"/>
      <c r="Q497" s="1"/>
      <c r="R497" s="1"/>
      <c r="S497" s="1"/>
      <c r="T497" s="1"/>
      <c r="U497" s="1"/>
      <c r="V497" s="1"/>
      <c r="W497" s="1"/>
      <c r="X497" s="1"/>
      <c r="Y497" s="1"/>
      <c r="Z497" s="1"/>
      <c r="AA497" s="1"/>
      <c r="AB497" s="1"/>
      <c r="AC497" s="1"/>
      <c r="AD497" s="1"/>
      <c r="AE497" s="1"/>
      <c r="AF497" s="1"/>
      <c r="AG497" s="7"/>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row>
    <row r="498" spans="1:77" ht="15">
      <c r="A498" s="1"/>
      <c r="B498" s="1"/>
      <c r="C498" s="1"/>
      <c r="D498" s="1"/>
      <c r="E498" s="1"/>
      <c r="F498" s="1"/>
      <c r="G498" s="1"/>
      <c r="H498" s="1"/>
      <c r="I498" s="114"/>
      <c r="J498" s="1"/>
      <c r="K498" s="1"/>
      <c r="L498" s="1"/>
      <c r="M498" s="1"/>
      <c r="N498" s="115"/>
      <c r="O498" s="1"/>
      <c r="P498" s="1"/>
      <c r="Q498" s="1"/>
      <c r="R498" s="1"/>
      <c r="S498" s="1"/>
      <c r="T498" s="1"/>
      <c r="U498" s="1"/>
      <c r="V498" s="1"/>
      <c r="W498" s="1"/>
      <c r="X498" s="1"/>
      <c r="Y498" s="1"/>
      <c r="Z498" s="1"/>
      <c r="AA498" s="1"/>
      <c r="AB498" s="1"/>
      <c r="AC498" s="1"/>
      <c r="AD498" s="1"/>
      <c r="AE498" s="1"/>
      <c r="AF498" s="1"/>
      <c r="AG498" s="7"/>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row>
    <row r="499" spans="1:77" ht="15">
      <c r="A499" s="1"/>
      <c r="B499" s="1"/>
      <c r="C499" s="1"/>
      <c r="D499" s="1"/>
      <c r="E499" s="1"/>
      <c r="F499" s="1"/>
      <c r="G499" s="1"/>
      <c r="H499" s="1"/>
      <c r="I499" s="114"/>
      <c r="J499" s="1"/>
      <c r="K499" s="1"/>
      <c r="L499" s="1"/>
      <c r="M499" s="1"/>
      <c r="N499" s="115"/>
      <c r="O499" s="1"/>
      <c r="P499" s="1"/>
      <c r="Q499" s="1"/>
      <c r="R499" s="1"/>
      <c r="S499" s="1"/>
      <c r="T499" s="1"/>
      <c r="U499" s="1"/>
      <c r="V499" s="1"/>
      <c r="W499" s="1"/>
      <c r="X499" s="1"/>
      <c r="Y499" s="1"/>
      <c r="Z499" s="1"/>
      <c r="AA499" s="1"/>
      <c r="AB499" s="1"/>
      <c r="AC499" s="1"/>
      <c r="AD499" s="1"/>
      <c r="AE499" s="1"/>
      <c r="AF499" s="1"/>
      <c r="AG499" s="7"/>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row>
    <row r="500" spans="1:77" ht="15">
      <c r="A500" s="1"/>
      <c r="B500" s="1"/>
      <c r="C500" s="1"/>
      <c r="D500" s="1"/>
      <c r="E500" s="1"/>
      <c r="F500" s="1"/>
      <c r="G500" s="1"/>
      <c r="H500" s="1"/>
      <c r="I500" s="114"/>
      <c r="J500" s="1"/>
      <c r="K500" s="1"/>
      <c r="L500" s="1"/>
      <c r="M500" s="1"/>
      <c r="N500" s="115"/>
      <c r="O500" s="1"/>
      <c r="P500" s="1"/>
      <c r="Q500" s="1"/>
      <c r="R500" s="1"/>
      <c r="S500" s="1"/>
      <c r="T500" s="1"/>
      <c r="U500" s="1"/>
      <c r="V500" s="1"/>
      <c r="W500" s="1"/>
      <c r="X500" s="1"/>
      <c r="Y500" s="1"/>
      <c r="Z500" s="1"/>
      <c r="AA500" s="1"/>
      <c r="AB500" s="1"/>
      <c r="AC500" s="1"/>
      <c r="AD500" s="1"/>
      <c r="AE500" s="1"/>
      <c r="AF500" s="1"/>
      <c r="AG500" s="7"/>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row>
    <row r="501" spans="1:77" ht="15">
      <c r="A501" s="1"/>
      <c r="B501" s="1"/>
      <c r="C501" s="1"/>
      <c r="D501" s="1"/>
      <c r="E501" s="1"/>
      <c r="F501" s="1"/>
      <c r="G501" s="1"/>
      <c r="H501" s="1"/>
      <c r="I501" s="114"/>
      <c r="J501" s="1"/>
      <c r="K501" s="1"/>
      <c r="L501" s="1"/>
      <c r="M501" s="1"/>
      <c r="N501" s="115"/>
      <c r="O501" s="1"/>
      <c r="P501" s="1"/>
      <c r="Q501" s="1"/>
      <c r="R501" s="1"/>
      <c r="S501" s="1"/>
      <c r="T501" s="1"/>
      <c r="U501" s="1"/>
      <c r="V501" s="1"/>
      <c r="W501" s="1"/>
      <c r="X501" s="1"/>
      <c r="Y501" s="1"/>
      <c r="Z501" s="1"/>
      <c r="AA501" s="1"/>
      <c r="AB501" s="1"/>
      <c r="AC501" s="1"/>
      <c r="AD501" s="1"/>
      <c r="AE501" s="1"/>
      <c r="AF501" s="1"/>
      <c r="AG501" s="7"/>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row>
    <row r="502" spans="1:77" ht="15">
      <c r="A502" s="1"/>
      <c r="B502" s="1"/>
      <c r="C502" s="1"/>
      <c r="D502" s="1"/>
      <c r="E502" s="1"/>
      <c r="F502" s="1"/>
      <c r="G502" s="1"/>
      <c r="H502" s="1"/>
      <c r="I502" s="114"/>
      <c r="J502" s="1"/>
      <c r="K502" s="1"/>
      <c r="L502" s="1"/>
      <c r="M502" s="1"/>
      <c r="N502" s="115"/>
      <c r="O502" s="1"/>
      <c r="P502" s="1"/>
      <c r="Q502" s="1"/>
      <c r="R502" s="1"/>
      <c r="S502" s="1"/>
      <c r="T502" s="1"/>
      <c r="U502" s="1"/>
      <c r="V502" s="1"/>
      <c r="W502" s="1"/>
      <c r="X502" s="1"/>
      <c r="Y502" s="1"/>
      <c r="Z502" s="1"/>
      <c r="AA502" s="1"/>
      <c r="AB502" s="1"/>
      <c r="AC502" s="1"/>
      <c r="AD502" s="1"/>
      <c r="AE502" s="1"/>
      <c r="AF502" s="1"/>
      <c r="AG502" s="7"/>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row>
    <row r="503" spans="1:77" ht="15">
      <c r="A503" s="1"/>
      <c r="B503" s="1"/>
      <c r="C503" s="1"/>
      <c r="D503" s="1"/>
      <c r="E503" s="1"/>
      <c r="F503" s="1"/>
      <c r="G503" s="1"/>
      <c r="H503" s="1"/>
      <c r="I503" s="114"/>
      <c r="J503" s="1"/>
      <c r="K503" s="1"/>
      <c r="L503" s="1"/>
      <c r="M503" s="1"/>
      <c r="N503" s="115"/>
      <c r="O503" s="1"/>
      <c r="P503" s="1"/>
      <c r="Q503" s="1"/>
      <c r="R503" s="1"/>
      <c r="S503" s="1"/>
      <c r="T503" s="1"/>
      <c r="U503" s="1"/>
      <c r="V503" s="1"/>
      <c r="W503" s="1"/>
      <c r="X503" s="1"/>
      <c r="Y503" s="1"/>
      <c r="Z503" s="1"/>
      <c r="AA503" s="1"/>
      <c r="AB503" s="1"/>
      <c r="AC503" s="1"/>
      <c r="AD503" s="1"/>
      <c r="AE503" s="1"/>
      <c r="AF503" s="1"/>
      <c r="AG503" s="7"/>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row>
    <row r="504" spans="1:77" ht="15">
      <c r="A504" s="1"/>
      <c r="B504" s="1"/>
      <c r="C504" s="1"/>
      <c r="D504" s="1"/>
      <c r="E504" s="1"/>
      <c r="F504" s="1"/>
      <c r="G504" s="1"/>
      <c r="H504" s="1"/>
      <c r="I504" s="114"/>
      <c r="J504" s="1"/>
      <c r="K504" s="1"/>
      <c r="L504" s="1"/>
      <c r="M504" s="1"/>
      <c r="N504" s="115"/>
      <c r="O504" s="1"/>
      <c r="P504" s="1"/>
      <c r="Q504" s="1"/>
      <c r="R504" s="1"/>
      <c r="S504" s="1"/>
      <c r="T504" s="1"/>
      <c r="U504" s="1"/>
      <c r="V504" s="1"/>
      <c r="W504" s="1"/>
      <c r="X504" s="1"/>
      <c r="Y504" s="1"/>
      <c r="Z504" s="1"/>
      <c r="AA504" s="1"/>
      <c r="AB504" s="1"/>
      <c r="AC504" s="1"/>
      <c r="AD504" s="1"/>
      <c r="AE504" s="1"/>
      <c r="AF504" s="1"/>
      <c r="AG504" s="7"/>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row>
    <row r="505" spans="1:77" ht="15">
      <c r="A505" s="1"/>
      <c r="B505" s="1"/>
      <c r="C505" s="1"/>
      <c r="D505" s="1"/>
      <c r="E505" s="1"/>
      <c r="F505" s="1"/>
      <c r="G505" s="1"/>
      <c r="H505" s="1"/>
      <c r="I505" s="114"/>
      <c r="J505" s="1"/>
      <c r="K505" s="1"/>
      <c r="L505" s="1"/>
      <c r="M505" s="1"/>
      <c r="N505" s="115"/>
      <c r="O505" s="1"/>
      <c r="P505" s="1"/>
      <c r="Q505" s="1"/>
      <c r="R505" s="1"/>
      <c r="S505" s="1"/>
      <c r="T505" s="1"/>
      <c r="U505" s="1"/>
      <c r="V505" s="1"/>
      <c r="W505" s="1"/>
      <c r="X505" s="1"/>
      <c r="Y505" s="1"/>
      <c r="Z505" s="1"/>
      <c r="AA505" s="1"/>
      <c r="AB505" s="1"/>
      <c r="AC505" s="1"/>
      <c r="AD505" s="1"/>
      <c r="AE505" s="1"/>
      <c r="AF505" s="1"/>
      <c r="AG505" s="7"/>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row>
    <row r="506" spans="1:77" ht="15">
      <c r="A506" s="1"/>
      <c r="B506" s="1"/>
      <c r="C506" s="1"/>
      <c r="D506" s="1"/>
      <c r="E506" s="1"/>
      <c r="F506" s="1"/>
      <c r="G506" s="1"/>
      <c r="H506" s="1"/>
      <c r="I506" s="114"/>
      <c r="J506" s="1"/>
      <c r="K506" s="1"/>
      <c r="L506" s="1"/>
      <c r="M506" s="1"/>
      <c r="N506" s="115"/>
      <c r="O506" s="1"/>
      <c r="P506" s="1"/>
      <c r="Q506" s="1"/>
      <c r="R506" s="1"/>
      <c r="S506" s="1"/>
      <c r="T506" s="1"/>
      <c r="U506" s="1"/>
      <c r="V506" s="1"/>
      <c r="W506" s="1"/>
      <c r="X506" s="1"/>
      <c r="Y506" s="1"/>
      <c r="Z506" s="1"/>
      <c r="AA506" s="1"/>
      <c r="AB506" s="1"/>
      <c r="AC506" s="1"/>
      <c r="AD506" s="1"/>
      <c r="AE506" s="1"/>
      <c r="AF506" s="1"/>
      <c r="AG506" s="7"/>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row>
    <row r="507" spans="1:77" ht="15">
      <c r="A507" s="1"/>
      <c r="B507" s="1"/>
      <c r="C507" s="1"/>
      <c r="D507" s="1"/>
      <c r="E507" s="1"/>
      <c r="F507" s="1"/>
      <c r="G507" s="1"/>
      <c r="H507" s="1"/>
      <c r="I507" s="114"/>
      <c r="J507" s="1"/>
      <c r="K507" s="1"/>
      <c r="L507" s="1"/>
      <c r="M507" s="1"/>
      <c r="N507" s="115"/>
      <c r="O507" s="1"/>
      <c r="P507" s="1"/>
      <c r="Q507" s="1"/>
      <c r="R507" s="1"/>
      <c r="S507" s="1"/>
      <c r="T507" s="1"/>
      <c r="U507" s="1"/>
      <c r="V507" s="1"/>
      <c r="W507" s="1"/>
      <c r="X507" s="1"/>
      <c r="Y507" s="1"/>
      <c r="Z507" s="1"/>
      <c r="AA507" s="1"/>
      <c r="AB507" s="1"/>
      <c r="AC507" s="1"/>
      <c r="AD507" s="1"/>
      <c r="AE507" s="1"/>
      <c r="AF507" s="1"/>
      <c r="AG507" s="7"/>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row>
    <row r="508" spans="1:77" ht="15">
      <c r="A508" s="1"/>
      <c r="B508" s="1"/>
      <c r="C508" s="1"/>
      <c r="D508" s="1"/>
      <c r="E508" s="1"/>
      <c r="F508" s="1"/>
      <c r="G508" s="1"/>
      <c r="H508" s="1"/>
      <c r="I508" s="114"/>
      <c r="J508" s="1"/>
      <c r="K508" s="1"/>
      <c r="L508" s="1"/>
      <c r="M508" s="1"/>
      <c r="N508" s="115"/>
      <c r="O508" s="1"/>
      <c r="P508" s="1"/>
      <c r="Q508" s="1"/>
      <c r="R508" s="1"/>
      <c r="S508" s="1"/>
      <c r="T508" s="1"/>
      <c r="U508" s="1"/>
      <c r="V508" s="1"/>
      <c r="W508" s="1"/>
      <c r="X508" s="1"/>
      <c r="Y508" s="1"/>
      <c r="Z508" s="1"/>
      <c r="AA508" s="1"/>
      <c r="AB508" s="1"/>
      <c r="AC508" s="1"/>
      <c r="AD508" s="1"/>
      <c r="AE508" s="1"/>
      <c r="AF508" s="1"/>
      <c r="AG508" s="7"/>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row>
    <row r="509" spans="1:77" ht="15">
      <c r="A509" s="1"/>
      <c r="B509" s="1"/>
      <c r="C509" s="1"/>
      <c r="D509" s="1"/>
      <c r="E509" s="1"/>
      <c r="F509" s="1"/>
      <c r="G509" s="1"/>
      <c r="H509" s="1"/>
      <c r="I509" s="114"/>
      <c r="J509" s="1"/>
      <c r="K509" s="1"/>
      <c r="L509" s="1"/>
      <c r="M509" s="1"/>
      <c r="N509" s="115"/>
      <c r="O509" s="1"/>
      <c r="P509" s="1"/>
      <c r="Q509" s="1"/>
      <c r="R509" s="1"/>
      <c r="S509" s="1"/>
      <c r="T509" s="1"/>
      <c r="U509" s="1"/>
      <c r="V509" s="1"/>
      <c r="W509" s="1"/>
      <c r="X509" s="1"/>
      <c r="Y509" s="1"/>
      <c r="Z509" s="1"/>
      <c r="AA509" s="1"/>
      <c r="AB509" s="1"/>
      <c r="AC509" s="1"/>
      <c r="AD509" s="1"/>
      <c r="AE509" s="1"/>
      <c r="AF509" s="1"/>
      <c r="AG509" s="7"/>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row>
    <row r="510" spans="1:77" ht="15">
      <c r="A510" s="1"/>
      <c r="B510" s="1"/>
      <c r="C510" s="1"/>
      <c r="D510" s="1"/>
      <c r="E510" s="1"/>
      <c r="F510" s="1"/>
      <c r="G510" s="1"/>
      <c r="H510" s="1"/>
      <c r="I510" s="114"/>
      <c r="J510" s="1"/>
      <c r="K510" s="1"/>
      <c r="L510" s="1"/>
      <c r="M510" s="1"/>
      <c r="N510" s="115"/>
      <c r="O510" s="1"/>
      <c r="P510" s="1"/>
      <c r="Q510" s="1"/>
      <c r="R510" s="1"/>
      <c r="S510" s="1"/>
      <c r="T510" s="1"/>
      <c r="U510" s="1"/>
      <c r="V510" s="1"/>
      <c r="W510" s="1"/>
      <c r="X510" s="1"/>
      <c r="Y510" s="1"/>
      <c r="Z510" s="1"/>
      <c r="AA510" s="1"/>
      <c r="AB510" s="1"/>
      <c r="AC510" s="1"/>
      <c r="AD510" s="1"/>
      <c r="AE510" s="1"/>
      <c r="AF510" s="1"/>
      <c r="AG510" s="7"/>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row>
    <row r="511" spans="1:77" ht="15">
      <c r="A511" s="1"/>
      <c r="B511" s="1"/>
      <c r="C511" s="1"/>
      <c r="D511" s="1"/>
      <c r="E511" s="1"/>
      <c r="F511" s="1"/>
      <c r="G511" s="1"/>
      <c r="H511" s="1"/>
      <c r="I511" s="114"/>
      <c r="J511" s="1"/>
      <c r="K511" s="1"/>
      <c r="L511" s="1"/>
      <c r="M511" s="1"/>
      <c r="N511" s="115"/>
      <c r="O511" s="1"/>
      <c r="P511" s="1"/>
      <c r="Q511" s="1"/>
      <c r="R511" s="1"/>
      <c r="S511" s="1"/>
      <c r="T511" s="1"/>
      <c r="U511" s="1"/>
      <c r="V511" s="1"/>
      <c r="W511" s="1"/>
      <c r="X511" s="1"/>
      <c r="Y511" s="1"/>
      <c r="Z511" s="1"/>
      <c r="AA511" s="1"/>
      <c r="AB511" s="1"/>
      <c r="AC511" s="1"/>
      <c r="AD511" s="1"/>
      <c r="AE511" s="1"/>
      <c r="AF511" s="1"/>
      <c r="AG511" s="7"/>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row>
    <row r="512" spans="1:77" ht="15">
      <c r="A512" s="1"/>
      <c r="B512" s="1"/>
      <c r="C512" s="1"/>
      <c r="D512" s="1"/>
      <c r="E512" s="1"/>
      <c r="F512" s="1"/>
      <c r="G512" s="1"/>
      <c r="H512" s="1"/>
      <c r="I512" s="114"/>
      <c r="J512" s="1"/>
      <c r="K512" s="1"/>
      <c r="L512" s="1"/>
      <c r="M512" s="1"/>
      <c r="N512" s="115"/>
      <c r="O512" s="1"/>
      <c r="P512" s="1"/>
      <c r="Q512" s="1"/>
      <c r="R512" s="1"/>
      <c r="S512" s="1"/>
      <c r="T512" s="1"/>
      <c r="U512" s="1"/>
      <c r="V512" s="1"/>
      <c r="W512" s="1"/>
      <c r="X512" s="1"/>
      <c r="Y512" s="1"/>
      <c r="Z512" s="1"/>
      <c r="AA512" s="1"/>
      <c r="AB512" s="1"/>
      <c r="AC512" s="1"/>
      <c r="AD512" s="1"/>
      <c r="AE512" s="1"/>
      <c r="AF512" s="1"/>
      <c r="AG512" s="7"/>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row>
    <row r="513" spans="1:77" ht="15">
      <c r="A513" s="1"/>
      <c r="B513" s="1"/>
      <c r="C513" s="1"/>
      <c r="D513" s="1"/>
      <c r="E513" s="1"/>
      <c r="F513" s="1"/>
      <c r="G513" s="1"/>
      <c r="H513" s="1"/>
      <c r="I513" s="114"/>
      <c r="J513" s="1"/>
      <c r="K513" s="1"/>
      <c r="L513" s="1"/>
      <c r="M513" s="1"/>
      <c r="N513" s="115"/>
      <c r="O513" s="1"/>
      <c r="P513" s="1"/>
      <c r="Q513" s="1"/>
      <c r="R513" s="1"/>
      <c r="S513" s="1"/>
      <c r="T513" s="1"/>
      <c r="U513" s="1"/>
      <c r="V513" s="1"/>
      <c r="W513" s="1"/>
      <c r="X513" s="1"/>
      <c r="Y513" s="1"/>
      <c r="Z513" s="1"/>
      <c r="AA513" s="1"/>
      <c r="AB513" s="1"/>
      <c r="AC513" s="1"/>
      <c r="AD513" s="1"/>
      <c r="AE513" s="1"/>
      <c r="AF513" s="1"/>
      <c r="AG513" s="7"/>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row>
    <row r="514" spans="1:77" ht="15">
      <c r="A514" s="1"/>
      <c r="B514" s="1"/>
      <c r="C514" s="1"/>
      <c r="D514" s="1"/>
      <c r="E514" s="1"/>
      <c r="F514" s="1"/>
      <c r="G514" s="1"/>
      <c r="H514" s="1"/>
      <c r="I514" s="114"/>
      <c r="J514" s="1"/>
      <c r="K514" s="1"/>
      <c r="L514" s="1"/>
      <c r="M514" s="1"/>
      <c r="N514" s="115"/>
      <c r="O514" s="1"/>
      <c r="P514" s="1"/>
      <c r="Q514" s="1"/>
      <c r="R514" s="1"/>
      <c r="S514" s="1"/>
      <c r="T514" s="1"/>
      <c r="U514" s="1"/>
      <c r="V514" s="1"/>
      <c r="W514" s="1"/>
      <c r="X514" s="1"/>
      <c r="Y514" s="1"/>
      <c r="Z514" s="1"/>
      <c r="AA514" s="1"/>
      <c r="AB514" s="1"/>
      <c r="AC514" s="1"/>
      <c r="AD514" s="1"/>
      <c r="AE514" s="1"/>
      <c r="AF514" s="1"/>
      <c r="AG514" s="7"/>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row>
    <row r="515" spans="1:77" ht="15">
      <c r="A515" s="1"/>
      <c r="B515" s="1"/>
      <c r="C515" s="1"/>
      <c r="D515" s="1"/>
      <c r="E515" s="1"/>
      <c r="F515" s="1"/>
      <c r="G515" s="1"/>
      <c r="H515" s="1"/>
      <c r="I515" s="114"/>
      <c r="J515" s="1"/>
      <c r="K515" s="1"/>
      <c r="L515" s="1"/>
      <c r="M515" s="1"/>
      <c r="N515" s="115"/>
      <c r="O515" s="1"/>
      <c r="P515" s="1"/>
      <c r="Q515" s="1"/>
      <c r="R515" s="1"/>
      <c r="S515" s="1"/>
      <c r="T515" s="1"/>
      <c r="U515" s="1"/>
      <c r="V515" s="1"/>
      <c r="W515" s="1"/>
      <c r="X515" s="1"/>
      <c r="Y515" s="1"/>
      <c r="Z515" s="1"/>
      <c r="AA515" s="1"/>
      <c r="AB515" s="1"/>
      <c r="AC515" s="1"/>
      <c r="AD515" s="1"/>
      <c r="AE515" s="1"/>
      <c r="AF515" s="1"/>
      <c r="AG515" s="7"/>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row>
    <row r="516" spans="1:77" ht="15">
      <c r="A516" s="1"/>
      <c r="B516" s="1"/>
      <c r="C516" s="1"/>
      <c r="D516" s="1"/>
      <c r="E516" s="1"/>
      <c r="F516" s="1"/>
      <c r="G516" s="1"/>
      <c r="H516" s="1"/>
      <c r="I516" s="114"/>
      <c r="J516" s="1"/>
      <c r="K516" s="1"/>
      <c r="L516" s="1"/>
      <c r="M516" s="1"/>
      <c r="N516" s="115"/>
      <c r="O516" s="1"/>
      <c r="P516" s="1"/>
      <c r="Q516" s="1"/>
      <c r="R516" s="1"/>
      <c r="S516" s="1"/>
      <c r="T516" s="1"/>
      <c r="U516" s="1"/>
      <c r="V516" s="1"/>
      <c r="W516" s="1"/>
      <c r="X516" s="1"/>
      <c r="Y516" s="1"/>
      <c r="Z516" s="1"/>
      <c r="AA516" s="1"/>
      <c r="AB516" s="1"/>
      <c r="AC516" s="1"/>
      <c r="AD516" s="1"/>
      <c r="AE516" s="1"/>
      <c r="AF516" s="1"/>
      <c r="AG516" s="7"/>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row>
    <row r="517" spans="1:77" ht="15">
      <c r="A517" s="1"/>
      <c r="B517" s="1"/>
      <c r="C517" s="1"/>
      <c r="D517" s="1"/>
      <c r="E517" s="1"/>
      <c r="F517" s="1"/>
      <c r="G517" s="1"/>
      <c r="H517" s="1"/>
      <c r="I517" s="114"/>
      <c r="J517" s="1"/>
      <c r="K517" s="1"/>
      <c r="L517" s="1"/>
      <c r="M517" s="1"/>
      <c r="N517" s="115"/>
      <c r="O517" s="1"/>
      <c r="P517" s="1"/>
      <c r="Q517" s="1"/>
      <c r="R517" s="1"/>
      <c r="S517" s="1"/>
      <c r="T517" s="1"/>
      <c r="U517" s="1"/>
      <c r="V517" s="1"/>
      <c r="W517" s="1"/>
      <c r="X517" s="1"/>
      <c r="Y517" s="1"/>
      <c r="Z517" s="1"/>
      <c r="AA517" s="1"/>
      <c r="AB517" s="1"/>
      <c r="AC517" s="1"/>
      <c r="AD517" s="1"/>
      <c r="AE517" s="1"/>
      <c r="AF517" s="1"/>
      <c r="AG517" s="7"/>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row>
    <row r="518" spans="1:77" ht="15">
      <c r="A518" s="1"/>
      <c r="B518" s="1"/>
      <c r="C518" s="1"/>
      <c r="D518" s="1"/>
      <c r="E518" s="1"/>
      <c r="F518" s="1"/>
      <c r="G518" s="1"/>
      <c r="H518" s="1"/>
      <c r="I518" s="114"/>
      <c r="J518" s="1"/>
      <c r="K518" s="1"/>
      <c r="L518" s="1"/>
      <c r="M518" s="1"/>
      <c r="N518" s="115"/>
      <c r="O518" s="1"/>
      <c r="P518" s="1"/>
      <c r="Q518" s="1"/>
      <c r="R518" s="1"/>
      <c r="S518" s="1"/>
      <c r="T518" s="1"/>
      <c r="U518" s="1"/>
      <c r="V518" s="1"/>
      <c r="W518" s="1"/>
      <c r="X518" s="1"/>
      <c r="Y518" s="1"/>
      <c r="Z518" s="1"/>
      <c r="AA518" s="1"/>
      <c r="AB518" s="1"/>
      <c r="AC518" s="1"/>
      <c r="AD518" s="1"/>
      <c r="AE518" s="1"/>
      <c r="AF518" s="1"/>
      <c r="AG518" s="7"/>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row>
    <row r="519" spans="1:77" ht="15">
      <c r="A519" s="1"/>
      <c r="B519" s="1"/>
      <c r="C519" s="1"/>
      <c r="D519" s="1"/>
      <c r="E519" s="1"/>
      <c r="F519" s="1"/>
      <c r="G519" s="1"/>
      <c r="H519" s="1"/>
      <c r="I519" s="114"/>
      <c r="J519" s="1"/>
      <c r="K519" s="1"/>
      <c r="L519" s="1"/>
      <c r="M519" s="1"/>
      <c r="N519" s="115"/>
      <c r="O519" s="1"/>
      <c r="P519" s="1"/>
      <c r="Q519" s="1"/>
      <c r="R519" s="1"/>
      <c r="S519" s="1"/>
      <c r="T519" s="1"/>
      <c r="U519" s="1"/>
      <c r="V519" s="1"/>
      <c r="W519" s="1"/>
      <c r="X519" s="1"/>
      <c r="Y519" s="1"/>
      <c r="Z519" s="1"/>
      <c r="AA519" s="1"/>
      <c r="AB519" s="1"/>
      <c r="AC519" s="1"/>
      <c r="AD519" s="1"/>
      <c r="AE519" s="1"/>
      <c r="AF519" s="1"/>
      <c r="AG519" s="7"/>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row>
    <row r="520" spans="1:77" ht="15">
      <c r="A520" s="1"/>
      <c r="B520" s="1"/>
      <c r="C520" s="1"/>
      <c r="D520" s="1"/>
      <c r="E520" s="1"/>
      <c r="F520" s="1"/>
      <c r="G520" s="1"/>
      <c r="H520" s="1"/>
      <c r="I520" s="114"/>
      <c r="J520" s="1"/>
      <c r="K520" s="1"/>
      <c r="L520" s="1"/>
      <c r="M520" s="1"/>
      <c r="N520" s="115"/>
      <c r="O520" s="1"/>
      <c r="P520" s="1"/>
      <c r="Q520" s="1"/>
      <c r="R520" s="1"/>
      <c r="S520" s="1"/>
      <c r="T520" s="1"/>
      <c r="U520" s="1"/>
      <c r="V520" s="1"/>
      <c r="W520" s="1"/>
      <c r="X520" s="1"/>
      <c r="Y520" s="1"/>
      <c r="Z520" s="1"/>
      <c r="AA520" s="1"/>
      <c r="AB520" s="1"/>
      <c r="AC520" s="1"/>
      <c r="AD520" s="1"/>
      <c r="AE520" s="1"/>
      <c r="AF520" s="1"/>
      <c r="AG520" s="7"/>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row>
    <row r="521" spans="1:77" ht="15">
      <c r="A521" s="1"/>
      <c r="B521" s="1"/>
      <c r="C521" s="1"/>
      <c r="D521" s="1"/>
      <c r="E521" s="1"/>
      <c r="F521" s="1"/>
      <c r="G521" s="1"/>
      <c r="H521" s="1"/>
      <c r="I521" s="114"/>
      <c r="J521" s="1"/>
      <c r="K521" s="1"/>
      <c r="L521" s="1"/>
      <c r="M521" s="1"/>
      <c r="N521" s="115"/>
      <c r="O521" s="1"/>
      <c r="P521" s="1"/>
      <c r="Q521" s="1"/>
      <c r="R521" s="1"/>
      <c r="S521" s="1"/>
      <c r="T521" s="1"/>
      <c r="U521" s="1"/>
      <c r="V521" s="1"/>
      <c r="W521" s="1"/>
      <c r="X521" s="1"/>
      <c r="Y521" s="1"/>
      <c r="Z521" s="1"/>
      <c r="AA521" s="1"/>
      <c r="AB521" s="1"/>
      <c r="AC521" s="1"/>
      <c r="AD521" s="1"/>
      <c r="AE521" s="1"/>
      <c r="AF521" s="1"/>
      <c r="AG521" s="7"/>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row>
    <row r="522" spans="1:77" ht="15">
      <c r="A522" s="1"/>
      <c r="B522" s="1"/>
      <c r="C522" s="1"/>
      <c r="D522" s="1"/>
      <c r="E522" s="1"/>
      <c r="F522" s="1"/>
      <c r="G522" s="1"/>
      <c r="H522" s="1"/>
      <c r="I522" s="114"/>
      <c r="J522" s="1"/>
      <c r="K522" s="1"/>
      <c r="L522" s="1"/>
      <c r="M522" s="1"/>
      <c r="N522" s="115"/>
      <c r="O522" s="1"/>
      <c r="P522" s="1"/>
      <c r="Q522" s="1"/>
      <c r="R522" s="1"/>
      <c r="S522" s="1"/>
      <c r="T522" s="1"/>
      <c r="U522" s="1"/>
      <c r="V522" s="1"/>
      <c r="W522" s="1"/>
      <c r="X522" s="1"/>
      <c r="Y522" s="1"/>
      <c r="Z522" s="1"/>
      <c r="AA522" s="1"/>
      <c r="AB522" s="1"/>
      <c r="AC522" s="1"/>
      <c r="AD522" s="1"/>
      <c r="AE522" s="1"/>
      <c r="AF522" s="1"/>
      <c r="AG522" s="7"/>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row>
    <row r="523" spans="1:77" ht="15">
      <c r="A523" s="1"/>
      <c r="B523" s="1"/>
      <c r="C523" s="1"/>
      <c r="D523" s="1"/>
      <c r="E523" s="1"/>
      <c r="F523" s="1"/>
      <c r="G523" s="1"/>
      <c r="H523" s="1"/>
      <c r="I523" s="114"/>
      <c r="J523" s="1"/>
      <c r="K523" s="1"/>
      <c r="L523" s="1"/>
      <c r="M523" s="1"/>
      <c r="N523" s="115"/>
      <c r="O523" s="1"/>
      <c r="P523" s="1"/>
      <c r="Q523" s="1"/>
      <c r="R523" s="1"/>
      <c r="S523" s="1"/>
      <c r="T523" s="1"/>
      <c r="U523" s="1"/>
      <c r="V523" s="1"/>
      <c r="W523" s="1"/>
      <c r="X523" s="1"/>
      <c r="Y523" s="1"/>
      <c r="Z523" s="1"/>
      <c r="AA523" s="1"/>
      <c r="AB523" s="1"/>
      <c r="AC523" s="1"/>
      <c r="AD523" s="1"/>
      <c r="AE523" s="1"/>
      <c r="AF523" s="1"/>
      <c r="AG523" s="7"/>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row>
    <row r="524" spans="1:77" ht="15">
      <c r="A524" s="1"/>
      <c r="B524" s="1"/>
      <c r="C524" s="1"/>
      <c r="D524" s="1"/>
      <c r="E524" s="1"/>
      <c r="F524" s="1"/>
      <c r="G524" s="1"/>
      <c r="H524" s="1"/>
      <c r="I524" s="114"/>
      <c r="J524" s="1"/>
      <c r="K524" s="1"/>
      <c r="L524" s="1"/>
      <c r="M524" s="1"/>
      <c r="N524" s="115"/>
      <c r="O524" s="1"/>
      <c r="P524" s="1"/>
      <c r="Q524" s="1"/>
      <c r="R524" s="1"/>
      <c r="S524" s="1"/>
      <c r="T524" s="1"/>
      <c r="U524" s="1"/>
      <c r="V524" s="1"/>
      <c r="W524" s="1"/>
      <c r="X524" s="1"/>
      <c r="Y524" s="1"/>
      <c r="Z524" s="1"/>
      <c r="AA524" s="1"/>
      <c r="AB524" s="1"/>
      <c r="AC524" s="1"/>
      <c r="AD524" s="1"/>
      <c r="AE524" s="1"/>
      <c r="AF524" s="1"/>
      <c r="AG524" s="7"/>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row>
    <row r="525" spans="1:77" ht="15">
      <c r="A525" s="1"/>
      <c r="B525" s="1"/>
      <c r="C525" s="1"/>
      <c r="D525" s="1"/>
      <c r="E525" s="1"/>
      <c r="F525" s="1"/>
      <c r="G525" s="1"/>
      <c r="H525" s="1"/>
      <c r="I525" s="114"/>
      <c r="J525" s="1"/>
      <c r="K525" s="1"/>
      <c r="L525" s="1"/>
      <c r="M525" s="1"/>
      <c r="N525" s="115"/>
      <c r="O525" s="1"/>
      <c r="P525" s="1"/>
      <c r="Q525" s="1"/>
      <c r="R525" s="1"/>
      <c r="S525" s="1"/>
      <c r="T525" s="1"/>
      <c r="U525" s="1"/>
      <c r="V525" s="1"/>
      <c r="W525" s="1"/>
      <c r="X525" s="1"/>
      <c r="Y525" s="1"/>
      <c r="Z525" s="1"/>
      <c r="AA525" s="1"/>
      <c r="AB525" s="1"/>
      <c r="AC525" s="1"/>
      <c r="AD525" s="1"/>
      <c r="AE525" s="1"/>
      <c r="AF525" s="1"/>
      <c r="AG525" s="7"/>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row>
    <row r="526" spans="1:77" ht="15">
      <c r="A526" s="1"/>
      <c r="B526" s="1"/>
      <c r="C526" s="1"/>
      <c r="D526" s="1"/>
      <c r="E526" s="1"/>
      <c r="F526" s="1"/>
      <c r="G526" s="1"/>
      <c r="H526" s="1"/>
      <c r="I526" s="114"/>
      <c r="J526" s="1"/>
      <c r="K526" s="1"/>
      <c r="L526" s="1"/>
      <c r="M526" s="1"/>
      <c r="N526" s="115"/>
      <c r="O526" s="1"/>
      <c r="P526" s="1"/>
      <c r="Q526" s="1"/>
      <c r="R526" s="1"/>
      <c r="S526" s="1"/>
      <c r="T526" s="1"/>
      <c r="U526" s="1"/>
      <c r="V526" s="1"/>
      <c r="W526" s="1"/>
      <c r="X526" s="1"/>
      <c r="Y526" s="1"/>
      <c r="Z526" s="1"/>
      <c r="AA526" s="1"/>
      <c r="AB526" s="1"/>
      <c r="AC526" s="1"/>
      <c r="AD526" s="1"/>
      <c r="AE526" s="1"/>
      <c r="AF526" s="1"/>
      <c r="AG526" s="7"/>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row>
    <row r="527" spans="1:77" ht="15">
      <c r="A527" s="1"/>
      <c r="B527" s="1"/>
      <c r="C527" s="1"/>
      <c r="D527" s="1"/>
      <c r="E527" s="1"/>
      <c r="F527" s="1"/>
      <c r="G527" s="1"/>
      <c r="H527" s="1"/>
      <c r="I527" s="114"/>
      <c r="J527" s="1"/>
      <c r="K527" s="1"/>
      <c r="L527" s="1"/>
      <c r="M527" s="1"/>
      <c r="N527" s="115"/>
      <c r="O527" s="1"/>
      <c r="P527" s="1"/>
      <c r="Q527" s="1"/>
      <c r="R527" s="1"/>
      <c r="S527" s="1"/>
      <c r="T527" s="1"/>
      <c r="U527" s="1"/>
      <c r="V527" s="1"/>
      <c r="W527" s="1"/>
      <c r="X527" s="1"/>
      <c r="Y527" s="1"/>
      <c r="Z527" s="1"/>
      <c r="AA527" s="1"/>
      <c r="AB527" s="1"/>
      <c r="AC527" s="1"/>
      <c r="AD527" s="1"/>
      <c r="AE527" s="1"/>
      <c r="AF527" s="1"/>
      <c r="AG527" s="7"/>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row>
    <row r="528" spans="1:77" ht="15">
      <c r="A528" s="1"/>
      <c r="B528" s="1"/>
      <c r="C528" s="1"/>
      <c r="D528" s="1"/>
      <c r="E528" s="1"/>
      <c r="F528" s="1"/>
      <c r="G528" s="1"/>
      <c r="H528" s="1"/>
      <c r="I528" s="114"/>
      <c r="J528" s="1"/>
      <c r="K528" s="1"/>
      <c r="L528" s="1"/>
      <c r="M528" s="1"/>
      <c r="N528" s="115"/>
      <c r="O528" s="1"/>
      <c r="P528" s="1"/>
      <c r="Q528" s="1"/>
      <c r="R528" s="1"/>
      <c r="S528" s="1"/>
      <c r="T528" s="1"/>
      <c r="U528" s="1"/>
      <c r="V528" s="1"/>
      <c r="W528" s="1"/>
      <c r="X528" s="1"/>
      <c r="Y528" s="1"/>
      <c r="Z528" s="1"/>
      <c r="AA528" s="1"/>
      <c r="AB528" s="1"/>
      <c r="AC528" s="1"/>
      <c r="AD528" s="1"/>
      <c r="AE528" s="1"/>
      <c r="AF528" s="1"/>
      <c r="AG528" s="7"/>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row>
    <row r="529" spans="1:77" ht="15">
      <c r="A529" s="1"/>
      <c r="B529" s="1"/>
      <c r="C529" s="1"/>
      <c r="D529" s="1"/>
      <c r="E529" s="1"/>
      <c r="F529" s="1"/>
      <c r="G529" s="1"/>
      <c r="H529" s="1"/>
      <c r="I529" s="114"/>
      <c r="J529" s="1"/>
      <c r="K529" s="1"/>
      <c r="L529" s="1"/>
      <c r="M529" s="1"/>
      <c r="N529" s="115"/>
      <c r="O529" s="1"/>
      <c r="P529" s="1"/>
      <c r="Q529" s="1"/>
      <c r="R529" s="1"/>
      <c r="S529" s="1"/>
      <c r="T529" s="1"/>
      <c r="U529" s="1"/>
      <c r="V529" s="1"/>
      <c r="W529" s="1"/>
      <c r="X529" s="1"/>
      <c r="Y529" s="1"/>
      <c r="Z529" s="1"/>
      <c r="AA529" s="1"/>
      <c r="AB529" s="1"/>
      <c r="AC529" s="1"/>
      <c r="AD529" s="1"/>
      <c r="AE529" s="1"/>
      <c r="AF529" s="1"/>
      <c r="AG529" s="7"/>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row>
    <row r="530" spans="1:77" ht="15">
      <c r="A530" s="1"/>
      <c r="B530" s="1"/>
      <c r="C530" s="1"/>
      <c r="D530" s="1"/>
      <c r="E530" s="1"/>
      <c r="F530" s="1"/>
      <c r="G530" s="1"/>
      <c r="H530" s="1"/>
      <c r="I530" s="114"/>
      <c r="J530" s="1"/>
      <c r="K530" s="1"/>
      <c r="L530" s="1"/>
      <c r="M530" s="1"/>
      <c r="N530" s="115"/>
      <c r="O530" s="1"/>
      <c r="P530" s="1"/>
      <c r="Q530" s="1"/>
      <c r="R530" s="1"/>
      <c r="S530" s="1"/>
      <c r="T530" s="1"/>
      <c r="U530" s="1"/>
      <c r="V530" s="1"/>
      <c r="W530" s="1"/>
      <c r="X530" s="1"/>
      <c r="Y530" s="1"/>
      <c r="Z530" s="1"/>
      <c r="AA530" s="1"/>
      <c r="AB530" s="1"/>
      <c r="AC530" s="1"/>
      <c r="AD530" s="1"/>
      <c r="AE530" s="1"/>
      <c r="AF530" s="1"/>
      <c r="AG530" s="7"/>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row>
    <row r="531" spans="1:77" ht="15">
      <c r="A531" s="1"/>
      <c r="B531" s="1"/>
      <c r="C531" s="1"/>
      <c r="D531" s="1"/>
      <c r="E531" s="1"/>
      <c r="F531" s="1"/>
      <c r="G531" s="1"/>
      <c r="H531" s="1"/>
      <c r="I531" s="114"/>
      <c r="J531" s="1"/>
      <c r="K531" s="1"/>
      <c r="L531" s="1"/>
      <c r="M531" s="1"/>
      <c r="N531" s="115"/>
      <c r="O531" s="1"/>
      <c r="P531" s="1"/>
      <c r="Q531" s="1"/>
      <c r="R531" s="1"/>
      <c r="S531" s="1"/>
      <c r="T531" s="1"/>
      <c r="U531" s="1"/>
      <c r="V531" s="1"/>
      <c r="W531" s="1"/>
      <c r="X531" s="1"/>
      <c r="Y531" s="1"/>
      <c r="Z531" s="1"/>
      <c r="AA531" s="1"/>
      <c r="AB531" s="1"/>
      <c r="AC531" s="1"/>
      <c r="AD531" s="1"/>
      <c r="AE531" s="1"/>
      <c r="AF531" s="1"/>
      <c r="AG531" s="7"/>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row>
    <row r="532" spans="1:77" ht="15">
      <c r="A532" s="1"/>
      <c r="B532" s="1"/>
      <c r="C532" s="1"/>
      <c r="D532" s="1"/>
      <c r="E532" s="1"/>
      <c r="F532" s="1"/>
      <c r="G532" s="1"/>
      <c r="H532" s="1"/>
      <c r="I532" s="114"/>
      <c r="J532" s="1"/>
      <c r="K532" s="1"/>
      <c r="L532" s="1"/>
      <c r="M532" s="1"/>
      <c r="N532" s="115"/>
      <c r="O532" s="1"/>
      <c r="P532" s="1"/>
      <c r="Q532" s="1"/>
      <c r="R532" s="1"/>
      <c r="S532" s="1"/>
      <c r="T532" s="1"/>
      <c r="U532" s="1"/>
      <c r="V532" s="1"/>
      <c r="W532" s="1"/>
      <c r="X532" s="1"/>
      <c r="Y532" s="1"/>
      <c r="Z532" s="1"/>
      <c r="AA532" s="1"/>
      <c r="AB532" s="1"/>
      <c r="AC532" s="1"/>
      <c r="AD532" s="1"/>
      <c r="AE532" s="1"/>
      <c r="AF532" s="1"/>
      <c r="AG532" s="7"/>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row>
    <row r="533" spans="1:77" ht="15">
      <c r="A533" s="1"/>
      <c r="B533" s="1"/>
      <c r="C533" s="1"/>
      <c r="D533" s="1"/>
      <c r="E533" s="1"/>
      <c r="F533" s="1"/>
      <c r="G533" s="1"/>
      <c r="H533" s="1"/>
      <c r="I533" s="114"/>
      <c r="J533" s="1"/>
      <c r="K533" s="1"/>
      <c r="L533" s="1"/>
      <c r="M533" s="1"/>
      <c r="N533" s="115"/>
      <c r="O533" s="1"/>
      <c r="P533" s="1"/>
      <c r="Q533" s="1"/>
      <c r="R533" s="1"/>
      <c r="S533" s="1"/>
      <c r="T533" s="1"/>
      <c r="U533" s="1"/>
      <c r="V533" s="1"/>
      <c r="W533" s="1"/>
      <c r="X533" s="1"/>
      <c r="Y533" s="1"/>
      <c r="Z533" s="1"/>
      <c r="AA533" s="1"/>
      <c r="AB533" s="1"/>
      <c r="AC533" s="1"/>
      <c r="AD533" s="1"/>
      <c r="AE533" s="1"/>
      <c r="AF533" s="1"/>
      <c r="AG533" s="7"/>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row>
    <row r="534" spans="1:77" ht="15">
      <c r="A534" s="1"/>
      <c r="B534" s="1"/>
      <c r="C534" s="1"/>
      <c r="D534" s="1"/>
      <c r="E534" s="1"/>
      <c r="F534" s="1"/>
      <c r="G534" s="1"/>
      <c r="H534" s="1"/>
      <c r="I534" s="114"/>
      <c r="J534" s="1"/>
      <c r="K534" s="1"/>
      <c r="L534" s="1"/>
      <c r="M534" s="1"/>
      <c r="N534" s="115"/>
      <c r="O534" s="1"/>
      <c r="P534" s="1"/>
      <c r="Q534" s="1"/>
      <c r="R534" s="1"/>
      <c r="S534" s="1"/>
      <c r="T534" s="1"/>
      <c r="U534" s="1"/>
      <c r="V534" s="1"/>
      <c r="W534" s="1"/>
      <c r="X534" s="1"/>
      <c r="Y534" s="1"/>
      <c r="Z534" s="1"/>
      <c r="AA534" s="1"/>
      <c r="AB534" s="1"/>
      <c r="AC534" s="1"/>
      <c r="AD534" s="1"/>
      <c r="AE534" s="1"/>
      <c r="AF534" s="1"/>
      <c r="AG534" s="7"/>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row>
    <row r="535" spans="1:77" ht="15">
      <c r="A535" s="1"/>
      <c r="B535" s="1"/>
      <c r="C535" s="1"/>
      <c r="D535" s="1"/>
      <c r="E535" s="1"/>
      <c r="F535" s="1"/>
      <c r="G535" s="1"/>
      <c r="H535" s="1"/>
      <c r="I535" s="114"/>
      <c r="J535" s="1"/>
      <c r="K535" s="1"/>
      <c r="L535" s="1"/>
      <c r="M535" s="1"/>
      <c r="N535" s="115"/>
      <c r="O535" s="1"/>
      <c r="P535" s="1"/>
      <c r="Q535" s="1"/>
      <c r="R535" s="1"/>
      <c r="S535" s="1"/>
      <c r="T535" s="1"/>
      <c r="U535" s="1"/>
      <c r="V535" s="1"/>
      <c r="W535" s="1"/>
      <c r="X535" s="1"/>
      <c r="Y535" s="1"/>
      <c r="Z535" s="1"/>
      <c r="AA535" s="1"/>
      <c r="AB535" s="1"/>
      <c r="AC535" s="1"/>
      <c r="AD535" s="1"/>
      <c r="AE535" s="1"/>
      <c r="AF535" s="1"/>
      <c r="AG535" s="7"/>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row>
    <row r="536" spans="1:77" ht="15">
      <c r="A536" s="1"/>
      <c r="B536" s="1"/>
      <c r="C536" s="1"/>
      <c r="D536" s="1"/>
      <c r="E536" s="1"/>
      <c r="F536" s="1"/>
      <c r="G536" s="1"/>
      <c r="H536" s="1"/>
      <c r="I536" s="114"/>
      <c r="J536" s="1"/>
      <c r="K536" s="1"/>
      <c r="L536" s="1"/>
      <c r="M536" s="1"/>
      <c r="N536" s="115"/>
      <c r="O536" s="1"/>
      <c r="P536" s="1"/>
      <c r="Q536" s="1"/>
      <c r="R536" s="1"/>
      <c r="S536" s="1"/>
      <c r="T536" s="1"/>
      <c r="U536" s="1"/>
      <c r="V536" s="1"/>
      <c r="W536" s="1"/>
      <c r="X536" s="1"/>
      <c r="Y536" s="1"/>
      <c r="Z536" s="1"/>
      <c r="AA536" s="1"/>
      <c r="AB536" s="1"/>
      <c r="AC536" s="1"/>
      <c r="AD536" s="1"/>
      <c r="AE536" s="1"/>
      <c r="AF536" s="1"/>
      <c r="AG536" s="7"/>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row>
    <row r="537" spans="1:77" ht="15">
      <c r="A537" s="1"/>
      <c r="B537" s="1"/>
      <c r="C537" s="1"/>
      <c r="D537" s="1"/>
      <c r="E537" s="1"/>
      <c r="F537" s="1"/>
      <c r="G537" s="1"/>
      <c r="H537" s="1"/>
      <c r="I537" s="114"/>
      <c r="J537" s="1"/>
      <c r="K537" s="1"/>
      <c r="L537" s="1"/>
      <c r="M537" s="1"/>
      <c r="N537" s="115"/>
      <c r="O537" s="1"/>
      <c r="P537" s="1"/>
      <c r="Q537" s="1"/>
      <c r="R537" s="1"/>
      <c r="S537" s="1"/>
      <c r="T537" s="1"/>
      <c r="U537" s="1"/>
      <c r="V537" s="1"/>
      <c r="W537" s="1"/>
      <c r="X537" s="1"/>
      <c r="Y537" s="1"/>
      <c r="Z537" s="1"/>
      <c r="AA537" s="1"/>
      <c r="AB537" s="1"/>
      <c r="AC537" s="1"/>
      <c r="AD537" s="1"/>
      <c r="AE537" s="1"/>
      <c r="AF537" s="1"/>
      <c r="AG537" s="7"/>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row>
    <row r="538" spans="1:77" ht="15">
      <c r="A538" s="1"/>
      <c r="B538" s="1"/>
      <c r="C538" s="1"/>
      <c r="D538" s="1"/>
      <c r="E538" s="1"/>
      <c r="F538" s="1"/>
      <c r="G538" s="1"/>
      <c r="H538" s="1"/>
      <c r="I538" s="114"/>
      <c r="J538" s="1"/>
      <c r="K538" s="1"/>
      <c r="L538" s="1"/>
      <c r="M538" s="1"/>
      <c r="N538" s="115"/>
      <c r="O538" s="1"/>
      <c r="P538" s="1"/>
      <c r="Q538" s="1"/>
      <c r="R538" s="1"/>
      <c r="S538" s="1"/>
      <c r="T538" s="1"/>
      <c r="U538" s="1"/>
      <c r="V538" s="1"/>
      <c r="W538" s="1"/>
      <c r="X538" s="1"/>
      <c r="Y538" s="1"/>
      <c r="Z538" s="1"/>
      <c r="AA538" s="1"/>
      <c r="AB538" s="1"/>
      <c r="AC538" s="1"/>
      <c r="AD538" s="1"/>
      <c r="AE538" s="1"/>
      <c r="AF538" s="1"/>
      <c r="AG538" s="7"/>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row>
    <row r="539" spans="1:77" ht="15">
      <c r="A539" s="1"/>
      <c r="B539" s="1"/>
      <c r="C539" s="1"/>
      <c r="D539" s="1"/>
      <c r="E539" s="1"/>
      <c r="F539" s="1"/>
      <c r="G539" s="1"/>
      <c r="H539" s="1"/>
      <c r="I539" s="114"/>
      <c r="J539" s="1"/>
      <c r="K539" s="1"/>
      <c r="L539" s="1"/>
      <c r="M539" s="1"/>
      <c r="N539" s="115"/>
      <c r="O539" s="1"/>
      <c r="P539" s="1"/>
      <c r="Q539" s="1"/>
      <c r="R539" s="1"/>
      <c r="S539" s="1"/>
      <c r="T539" s="1"/>
      <c r="U539" s="1"/>
      <c r="V539" s="1"/>
      <c r="W539" s="1"/>
      <c r="X539" s="1"/>
      <c r="Y539" s="1"/>
      <c r="Z539" s="1"/>
      <c r="AA539" s="1"/>
      <c r="AB539" s="1"/>
      <c r="AC539" s="1"/>
      <c r="AD539" s="1"/>
      <c r="AE539" s="1"/>
      <c r="AF539" s="1"/>
      <c r="AG539" s="7"/>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row>
    <row r="540" spans="1:77" ht="15">
      <c r="A540" s="1"/>
      <c r="B540" s="1"/>
      <c r="C540" s="1"/>
      <c r="D540" s="1"/>
      <c r="E540" s="1"/>
      <c r="F540" s="1"/>
      <c r="G540" s="1"/>
      <c r="H540" s="1"/>
      <c r="I540" s="114"/>
      <c r="J540" s="1"/>
      <c r="K540" s="1"/>
      <c r="L540" s="1"/>
      <c r="M540" s="1"/>
      <c r="N540" s="115"/>
      <c r="O540" s="1"/>
      <c r="P540" s="1"/>
      <c r="Q540" s="1"/>
      <c r="R540" s="1"/>
      <c r="S540" s="1"/>
      <c r="T540" s="1"/>
      <c r="U540" s="1"/>
      <c r="V540" s="1"/>
      <c r="W540" s="1"/>
      <c r="X540" s="1"/>
      <c r="Y540" s="1"/>
      <c r="Z540" s="1"/>
      <c r="AA540" s="1"/>
      <c r="AB540" s="1"/>
      <c r="AC540" s="1"/>
      <c r="AD540" s="1"/>
      <c r="AE540" s="1"/>
      <c r="AF540" s="1"/>
      <c r="AG540" s="7"/>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row>
    <row r="541" spans="1:77" ht="15">
      <c r="A541" s="1"/>
      <c r="B541" s="1"/>
      <c r="C541" s="1"/>
      <c r="D541" s="1"/>
      <c r="E541" s="1"/>
      <c r="F541" s="1"/>
      <c r="G541" s="1"/>
      <c r="H541" s="1"/>
      <c r="I541" s="114"/>
      <c r="J541" s="1"/>
      <c r="K541" s="1"/>
      <c r="L541" s="1"/>
      <c r="M541" s="1"/>
      <c r="N541" s="115"/>
      <c r="O541" s="1"/>
      <c r="P541" s="1"/>
      <c r="Q541" s="1"/>
      <c r="R541" s="1"/>
      <c r="S541" s="1"/>
      <c r="T541" s="1"/>
      <c r="U541" s="1"/>
      <c r="V541" s="1"/>
      <c r="W541" s="1"/>
      <c r="X541" s="1"/>
      <c r="Y541" s="1"/>
      <c r="Z541" s="1"/>
      <c r="AA541" s="1"/>
      <c r="AB541" s="1"/>
      <c r="AC541" s="1"/>
      <c r="AD541" s="1"/>
      <c r="AE541" s="1"/>
      <c r="AF541" s="1"/>
      <c r="AG541" s="7"/>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row>
    <row r="542" spans="1:77" ht="15">
      <c r="A542" s="1"/>
      <c r="B542" s="1"/>
      <c r="C542" s="1"/>
      <c r="D542" s="1"/>
      <c r="E542" s="1"/>
      <c r="F542" s="1"/>
      <c r="G542" s="1"/>
      <c r="H542" s="1"/>
      <c r="I542" s="114"/>
      <c r="J542" s="1"/>
      <c r="K542" s="1"/>
      <c r="L542" s="1"/>
      <c r="M542" s="1"/>
      <c r="N542" s="115"/>
      <c r="O542" s="1"/>
      <c r="P542" s="1"/>
      <c r="Q542" s="1"/>
      <c r="R542" s="1"/>
      <c r="S542" s="1"/>
      <c r="T542" s="1"/>
      <c r="U542" s="1"/>
      <c r="V542" s="1"/>
      <c r="W542" s="1"/>
      <c r="X542" s="1"/>
      <c r="Y542" s="1"/>
      <c r="Z542" s="1"/>
      <c r="AA542" s="1"/>
      <c r="AB542" s="1"/>
      <c r="AC542" s="1"/>
      <c r="AD542" s="1"/>
      <c r="AE542" s="1"/>
      <c r="AF542" s="1"/>
      <c r="AG542" s="7"/>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row>
    <row r="543" spans="1:77" ht="15">
      <c r="A543" s="1"/>
      <c r="B543" s="1"/>
      <c r="C543" s="1"/>
      <c r="D543" s="1"/>
      <c r="E543" s="1"/>
      <c r="F543" s="1"/>
      <c r="G543" s="1"/>
      <c r="H543" s="1"/>
      <c r="I543" s="114"/>
      <c r="J543" s="1"/>
      <c r="K543" s="1"/>
      <c r="L543" s="1"/>
      <c r="M543" s="1"/>
      <c r="N543" s="115"/>
      <c r="O543" s="1"/>
      <c r="P543" s="1"/>
      <c r="Q543" s="1"/>
      <c r="R543" s="1"/>
      <c r="S543" s="1"/>
      <c r="T543" s="1"/>
      <c r="U543" s="1"/>
      <c r="V543" s="1"/>
      <c r="W543" s="1"/>
      <c r="X543" s="1"/>
      <c r="Y543" s="1"/>
      <c r="Z543" s="1"/>
      <c r="AA543" s="1"/>
      <c r="AB543" s="1"/>
      <c r="AC543" s="1"/>
      <c r="AD543" s="1"/>
      <c r="AE543" s="1"/>
      <c r="AF543" s="1"/>
      <c r="AG543" s="7"/>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row>
    <row r="544" spans="1:77" ht="15">
      <c r="A544" s="1"/>
      <c r="B544" s="1"/>
      <c r="C544" s="1"/>
      <c r="D544" s="1"/>
      <c r="E544" s="1"/>
      <c r="F544" s="1"/>
      <c r="G544" s="1"/>
      <c r="H544" s="1"/>
      <c r="I544" s="114"/>
      <c r="J544" s="1"/>
      <c r="K544" s="1"/>
      <c r="L544" s="1"/>
      <c r="M544" s="1"/>
      <c r="N544" s="115"/>
      <c r="O544" s="1"/>
      <c r="P544" s="1"/>
      <c r="Q544" s="1"/>
      <c r="R544" s="1"/>
      <c r="S544" s="1"/>
      <c r="T544" s="1"/>
      <c r="U544" s="1"/>
      <c r="V544" s="1"/>
      <c r="W544" s="1"/>
      <c r="X544" s="1"/>
      <c r="Y544" s="1"/>
      <c r="Z544" s="1"/>
      <c r="AA544" s="1"/>
      <c r="AB544" s="1"/>
      <c r="AC544" s="1"/>
      <c r="AD544" s="1"/>
      <c r="AE544" s="1"/>
      <c r="AF544" s="1"/>
      <c r="AG544" s="7"/>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row>
    <row r="545" spans="1:77" ht="15">
      <c r="A545" s="1"/>
      <c r="B545" s="1"/>
      <c r="C545" s="1"/>
      <c r="D545" s="1"/>
      <c r="E545" s="1"/>
      <c r="F545" s="1"/>
      <c r="G545" s="1"/>
      <c r="H545" s="1"/>
      <c r="I545" s="114"/>
      <c r="J545" s="1"/>
      <c r="K545" s="1"/>
      <c r="L545" s="1"/>
      <c r="M545" s="1"/>
      <c r="N545" s="115"/>
      <c r="O545" s="1"/>
      <c r="P545" s="1"/>
      <c r="Q545" s="1"/>
      <c r="R545" s="1"/>
      <c r="S545" s="1"/>
      <c r="T545" s="1"/>
      <c r="U545" s="1"/>
      <c r="V545" s="1"/>
      <c r="W545" s="1"/>
      <c r="X545" s="1"/>
      <c r="Y545" s="1"/>
      <c r="Z545" s="1"/>
      <c r="AA545" s="1"/>
      <c r="AB545" s="1"/>
      <c r="AC545" s="1"/>
      <c r="AD545" s="1"/>
      <c r="AE545" s="1"/>
      <c r="AF545" s="1"/>
      <c r="AG545" s="7"/>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row>
    <row r="546" spans="1:77" ht="15">
      <c r="A546" s="1"/>
      <c r="B546" s="1"/>
      <c r="C546" s="1"/>
      <c r="D546" s="1"/>
      <c r="E546" s="1"/>
      <c r="F546" s="1"/>
      <c r="G546" s="1"/>
      <c r="H546" s="1"/>
      <c r="I546" s="114"/>
      <c r="J546" s="1"/>
      <c r="K546" s="1"/>
      <c r="L546" s="1"/>
      <c r="M546" s="1"/>
      <c r="N546" s="115"/>
      <c r="O546" s="1"/>
      <c r="P546" s="1"/>
      <c r="Q546" s="1"/>
      <c r="R546" s="1"/>
      <c r="S546" s="1"/>
      <c r="T546" s="1"/>
      <c r="U546" s="1"/>
      <c r="V546" s="1"/>
      <c r="W546" s="1"/>
      <c r="X546" s="1"/>
      <c r="Y546" s="1"/>
      <c r="Z546" s="1"/>
      <c r="AA546" s="1"/>
      <c r="AB546" s="1"/>
      <c r="AC546" s="1"/>
      <c r="AD546" s="1"/>
      <c r="AE546" s="1"/>
      <c r="AF546" s="1"/>
      <c r="AG546" s="7"/>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row>
    <row r="547" spans="1:77" ht="15">
      <c r="A547" s="1"/>
      <c r="B547" s="1"/>
      <c r="C547" s="1"/>
      <c r="D547" s="1"/>
      <c r="E547" s="1"/>
      <c r="F547" s="1"/>
      <c r="G547" s="1"/>
      <c r="H547" s="1"/>
      <c r="I547" s="114"/>
      <c r="J547" s="1"/>
      <c r="K547" s="1"/>
      <c r="L547" s="1"/>
      <c r="M547" s="1"/>
      <c r="N547" s="115"/>
      <c r="O547" s="1"/>
      <c r="P547" s="1"/>
      <c r="Q547" s="1"/>
      <c r="R547" s="1"/>
      <c r="S547" s="1"/>
      <c r="T547" s="1"/>
      <c r="U547" s="1"/>
      <c r="V547" s="1"/>
      <c r="W547" s="1"/>
      <c r="X547" s="1"/>
      <c r="Y547" s="1"/>
      <c r="Z547" s="1"/>
      <c r="AA547" s="1"/>
      <c r="AB547" s="1"/>
      <c r="AC547" s="1"/>
      <c r="AD547" s="1"/>
      <c r="AE547" s="1"/>
      <c r="AF547" s="1"/>
      <c r="AG547" s="7"/>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row>
    <row r="548" spans="1:77" ht="15">
      <c r="A548" s="1"/>
      <c r="B548" s="1"/>
      <c r="C548" s="1"/>
      <c r="D548" s="1"/>
      <c r="E548" s="1"/>
      <c r="F548" s="1"/>
      <c r="G548" s="1"/>
      <c r="H548" s="1"/>
      <c r="I548" s="114"/>
      <c r="J548" s="1"/>
      <c r="K548" s="1"/>
      <c r="L548" s="1"/>
      <c r="M548" s="1"/>
      <c r="N548" s="115"/>
      <c r="O548" s="1"/>
      <c r="P548" s="1"/>
      <c r="Q548" s="1"/>
      <c r="R548" s="1"/>
      <c r="S548" s="1"/>
      <c r="T548" s="1"/>
      <c r="U548" s="1"/>
      <c r="V548" s="1"/>
      <c r="W548" s="1"/>
      <c r="X548" s="1"/>
      <c r="Y548" s="1"/>
      <c r="Z548" s="1"/>
      <c r="AA548" s="1"/>
      <c r="AB548" s="1"/>
      <c r="AC548" s="1"/>
      <c r="AD548" s="1"/>
      <c r="AE548" s="1"/>
      <c r="AF548" s="1"/>
      <c r="AG548" s="7"/>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row>
    <row r="549" spans="1:77" ht="15">
      <c r="A549" s="1"/>
      <c r="B549" s="1"/>
      <c r="C549" s="1"/>
      <c r="D549" s="1"/>
      <c r="E549" s="1"/>
      <c r="F549" s="1"/>
      <c r="G549" s="1"/>
      <c r="H549" s="1"/>
      <c r="I549" s="114"/>
      <c r="J549" s="1"/>
      <c r="K549" s="1"/>
      <c r="L549" s="1"/>
      <c r="M549" s="1"/>
      <c r="N549" s="115"/>
      <c r="O549" s="1"/>
      <c r="P549" s="1"/>
      <c r="Q549" s="1"/>
      <c r="R549" s="1"/>
      <c r="S549" s="1"/>
      <c r="T549" s="1"/>
      <c r="U549" s="1"/>
      <c r="V549" s="1"/>
      <c r="W549" s="1"/>
      <c r="X549" s="1"/>
      <c r="Y549" s="1"/>
      <c r="Z549" s="1"/>
      <c r="AA549" s="1"/>
      <c r="AB549" s="1"/>
      <c r="AC549" s="1"/>
      <c r="AD549" s="1"/>
      <c r="AE549" s="1"/>
      <c r="AF549" s="1"/>
      <c r="AG549" s="7"/>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row>
    <row r="550" spans="1:77" ht="15">
      <c r="A550" s="1"/>
      <c r="B550" s="1"/>
      <c r="C550" s="1"/>
      <c r="D550" s="1"/>
      <c r="E550" s="1"/>
      <c r="F550" s="1"/>
      <c r="G550" s="1"/>
      <c r="H550" s="1"/>
      <c r="I550" s="114"/>
      <c r="J550" s="1"/>
      <c r="K550" s="1"/>
      <c r="L550" s="1"/>
      <c r="M550" s="1"/>
      <c r="N550" s="115"/>
      <c r="O550" s="1"/>
      <c r="P550" s="1"/>
      <c r="Q550" s="1"/>
      <c r="R550" s="1"/>
      <c r="S550" s="1"/>
      <c r="T550" s="1"/>
      <c r="U550" s="1"/>
      <c r="V550" s="1"/>
      <c r="W550" s="1"/>
      <c r="X550" s="1"/>
      <c r="Y550" s="1"/>
      <c r="Z550" s="1"/>
      <c r="AA550" s="1"/>
      <c r="AB550" s="1"/>
      <c r="AC550" s="1"/>
      <c r="AD550" s="1"/>
      <c r="AE550" s="1"/>
      <c r="AF550" s="1"/>
      <c r="AG550" s="7"/>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row>
    <row r="551" spans="1:77" ht="15">
      <c r="A551" s="1"/>
      <c r="B551" s="1"/>
      <c r="C551" s="1"/>
      <c r="D551" s="1"/>
      <c r="E551" s="1"/>
      <c r="F551" s="1"/>
      <c r="G551" s="1"/>
      <c r="H551" s="1"/>
      <c r="I551" s="114"/>
      <c r="J551" s="1"/>
      <c r="K551" s="1"/>
      <c r="L551" s="1"/>
      <c r="M551" s="1"/>
      <c r="N551" s="115"/>
      <c r="O551" s="1"/>
      <c r="P551" s="1"/>
      <c r="Q551" s="1"/>
      <c r="R551" s="1"/>
      <c r="S551" s="1"/>
      <c r="T551" s="1"/>
      <c r="U551" s="1"/>
      <c r="V551" s="1"/>
      <c r="W551" s="1"/>
      <c r="X551" s="1"/>
      <c r="Y551" s="1"/>
      <c r="Z551" s="1"/>
      <c r="AA551" s="1"/>
      <c r="AB551" s="1"/>
      <c r="AC551" s="1"/>
      <c r="AD551" s="1"/>
      <c r="AE551" s="1"/>
      <c r="AF551" s="1"/>
      <c r="AG551" s="7"/>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row>
    <row r="552" spans="1:77" ht="15">
      <c r="A552" s="1"/>
      <c r="B552" s="1"/>
      <c r="C552" s="1"/>
      <c r="D552" s="1"/>
      <c r="E552" s="1"/>
      <c r="F552" s="1"/>
      <c r="G552" s="1"/>
      <c r="H552" s="1"/>
      <c r="I552" s="114"/>
      <c r="J552" s="1"/>
      <c r="K552" s="1"/>
      <c r="L552" s="1"/>
      <c r="M552" s="1"/>
      <c r="N552" s="115"/>
      <c r="O552" s="1"/>
      <c r="P552" s="1"/>
      <c r="Q552" s="1"/>
      <c r="R552" s="1"/>
      <c r="S552" s="1"/>
      <c r="T552" s="1"/>
      <c r="U552" s="1"/>
      <c r="V552" s="1"/>
      <c r="W552" s="1"/>
      <c r="X552" s="1"/>
      <c r="Y552" s="1"/>
      <c r="Z552" s="1"/>
      <c r="AA552" s="1"/>
      <c r="AB552" s="1"/>
      <c r="AC552" s="1"/>
      <c r="AD552" s="1"/>
      <c r="AE552" s="1"/>
      <c r="AF552" s="1"/>
      <c r="AG552" s="7"/>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row>
    <row r="553" spans="1:77" ht="15">
      <c r="A553" s="1"/>
      <c r="B553" s="1"/>
      <c r="C553" s="1"/>
      <c r="D553" s="1"/>
      <c r="E553" s="1"/>
      <c r="F553" s="1"/>
      <c r="G553" s="1"/>
      <c r="H553" s="1"/>
      <c r="I553" s="114"/>
      <c r="J553" s="1"/>
      <c r="K553" s="1"/>
      <c r="L553" s="1"/>
      <c r="M553" s="1"/>
      <c r="N553" s="115"/>
      <c r="O553" s="1"/>
      <c r="P553" s="1"/>
      <c r="Q553" s="1"/>
      <c r="R553" s="1"/>
      <c r="S553" s="1"/>
      <c r="T553" s="1"/>
      <c r="U553" s="1"/>
      <c r="V553" s="1"/>
      <c r="W553" s="1"/>
      <c r="X553" s="1"/>
      <c r="Y553" s="1"/>
      <c r="Z553" s="1"/>
      <c r="AA553" s="1"/>
      <c r="AB553" s="1"/>
      <c r="AC553" s="1"/>
      <c r="AD553" s="1"/>
      <c r="AE553" s="1"/>
      <c r="AF553" s="1"/>
      <c r="AG553" s="7"/>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row>
    <row r="554" spans="1:77" ht="15">
      <c r="A554" s="1"/>
      <c r="B554" s="1"/>
      <c r="C554" s="1"/>
      <c r="D554" s="1"/>
      <c r="E554" s="1"/>
      <c r="F554" s="1"/>
      <c r="G554" s="1"/>
      <c r="H554" s="1"/>
      <c r="I554" s="114"/>
      <c r="J554" s="1"/>
      <c r="K554" s="1"/>
      <c r="L554" s="1"/>
      <c r="M554" s="1"/>
      <c r="N554" s="115"/>
      <c r="O554" s="1"/>
      <c r="P554" s="1"/>
      <c r="Q554" s="1"/>
      <c r="R554" s="1"/>
      <c r="S554" s="1"/>
      <c r="T554" s="1"/>
      <c r="U554" s="1"/>
      <c r="V554" s="1"/>
      <c r="W554" s="1"/>
      <c r="X554" s="1"/>
      <c r="Y554" s="1"/>
      <c r="Z554" s="1"/>
      <c r="AA554" s="1"/>
      <c r="AB554" s="1"/>
      <c r="AC554" s="1"/>
      <c r="AD554" s="1"/>
      <c r="AE554" s="1"/>
      <c r="AF554" s="1"/>
      <c r="AG554" s="7"/>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row>
    <row r="555" spans="1:77" ht="15">
      <c r="A555" s="1"/>
      <c r="B555" s="1"/>
      <c r="C555" s="1"/>
      <c r="D555" s="1"/>
      <c r="E555" s="1"/>
      <c r="F555" s="1"/>
      <c r="G555" s="1"/>
      <c r="H555" s="1"/>
      <c r="I555" s="114"/>
      <c r="J555" s="1"/>
      <c r="K555" s="1"/>
      <c r="L555" s="1"/>
      <c r="M555" s="1"/>
      <c r="N555" s="115"/>
      <c r="O555" s="1"/>
      <c r="P555" s="1"/>
      <c r="Q555" s="1"/>
      <c r="R555" s="1"/>
      <c r="S555" s="1"/>
      <c r="T555" s="1"/>
      <c r="U555" s="1"/>
      <c r="V555" s="1"/>
      <c r="W555" s="1"/>
      <c r="X555" s="1"/>
      <c r="Y555" s="1"/>
      <c r="Z555" s="1"/>
      <c r="AA555" s="1"/>
      <c r="AB555" s="1"/>
      <c r="AC555" s="1"/>
      <c r="AD555" s="1"/>
      <c r="AE555" s="1"/>
      <c r="AF555" s="1"/>
      <c r="AG555" s="7"/>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row>
    <row r="556" spans="1:77" ht="15">
      <c r="A556" s="1"/>
      <c r="B556" s="1"/>
      <c r="C556" s="1"/>
      <c r="D556" s="1"/>
      <c r="E556" s="1"/>
      <c r="F556" s="1"/>
      <c r="G556" s="1"/>
      <c r="H556" s="1"/>
      <c r="I556" s="114"/>
      <c r="J556" s="1"/>
      <c r="K556" s="1"/>
      <c r="L556" s="1"/>
      <c r="M556" s="1"/>
      <c r="N556" s="115"/>
      <c r="O556" s="1"/>
      <c r="P556" s="1"/>
      <c r="Q556" s="1"/>
      <c r="R556" s="1"/>
      <c r="S556" s="1"/>
      <c r="T556" s="1"/>
      <c r="U556" s="1"/>
      <c r="V556" s="1"/>
      <c r="W556" s="1"/>
      <c r="X556" s="1"/>
      <c r="Y556" s="1"/>
      <c r="Z556" s="1"/>
      <c r="AA556" s="1"/>
      <c r="AB556" s="1"/>
      <c r="AC556" s="1"/>
      <c r="AD556" s="1"/>
      <c r="AE556" s="1"/>
      <c r="AF556" s="1"/>
      <c r="AG556" s="7"/>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row>
    <row r="557" spans="1:77" ht="15">
      <c r="A557" s="1"/>
      <c r="B557" s="1"/>
      <c r="C557" s="1"/>
      <c r="D557" s="1"/>
      <c r="E557" s="1"/>
      <c r="F557" s="1"/>
      <c r="G557" s="1"/>
      <c r="H557" s="1"/>
      <c r="I557" s="114"/>
      <c r="J557" s="1"/>
      <c r="K557" s="1"/>
      <c r="L557" s="1"/>
      <c r="M557" s="1"/>
      <c r="N557" s="115"/>
      <c r="O557" s="1"/>
      <c r="P557" s="1"/>
      <c r="Q557" s="1"/>
      <c r="R557" s="1"/>
      <c r="S557" s="1"/>
      <c r="T557" s="1"/>
      <c r="U557" s="1"/>
      <c r="V557" s="1"/>
      <c r="W557" s="1"/>
      <c r="X557" s="1"/>
      <c r="Y557" s="1"/>
      <c r="Z557" s="1"/>
      <c r="AA557" s="1"/>
      <c r="AB557" s="1"/>
      <c r="AC557" s="1"/>
      <c r="AD557" s="1"/>
      <c r="AE557" s="1"/>
      <c r="AF557" s="1"/>
      <c r="AG557" s="7"/>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row>
    <row r="558" spans="1:77" ht="15">
      <c r="A558" s="1"/>
      <c r="B558" s="1"/>
      <c r="C558" s="1"/>
      <c r="D558" s="1"/>
      <c r="E558" s="1"/>
      <c r="F558" s="1"/>
      <c r="G558" s="1"/>
      <c r="H558" s="1"/>
      <c r="I558" s="114"/>
      <c r="J558" s="1"/>
      <c r="K558" s="1"/>
      <c r="L558" s="1"/>
      <c r="M558" s="1"/>
      <c r="N558" s="115"/>
      <c r="O558" s="1"/>
      <c r="P558" s="1"/>
      <c r="Q558" s="1"/>
      <c r="R558" s="1"/>
      <c r="S558" s="1"/>
      <c r="T558" s="1"/>
      <c r="U558" s="1"/>
      <c r="V558" s="1"/>
      <c r="W558" s="1"/>
      <c r="X558" s="1"/>
      <c r="Y558" s="1"/>
      <c r="Z558" s="1"/>
      <c r="AA558" s="1"/>
      <c r="AB558" s="1"/>
      <c r="AC558" s="1"/>
      <c r="AD558" s="1"/>
      <c r="AE558" s="1"/>
      <c r="AF558" s="1"/>
      <c r="AG558" s="7"/>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row>
    <row r="559" spans="1:77" ht="15">
      <c r="A559" s="1"/>
      <c r="B559" s="1"/>
      <c r="C559" s="1"/>
      <c r="D559" s="1"/>
      <c r="E559" s="1"/>
      <c r="F559" s="1"/>
      <c r="G559" s="1"/>
      <c r="H559" s="1"/>
      <c r="I559" s="114"/>
      <c r="J559" s="1"/>
      <c r="K559" s="1"/>
      <c r="L559" s="1"/>
      <c r="M559" s="1"/>
      <c r="N559" s="115"/>
      <c r="O559" s="1"/>
      <c r="P559" s="1"/>
      <c r="Q559" s="1"/>
      <c r="R559" s="1"/>
      <c r="S559" s="1"/>
      <c r="T559" s="1"/>
      <c r="U559" s="1"/>
      <c r="V559" s="1"/>
      <c r="W559" s="1"/>
      <c r="X559" s="1"/>
      <c r="Y559" s="1"/>
      <c r="Z559" s="1"/>
      <c r="AA559" s="1"/>
      <c r="AB559" s="1"/>
      <c r="AC559" s="1"/>
      <c r="AD559" s="1"/>
      <c r="AE559" s="1"/>
      <c r="AF559" s="1"/>
      <c r="AG559" s="7"/>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row>
    <row r="560" spans="1:77" ht="15">
      <c r="A560" s="1"/>
      <c r="B560" s="1"/>
      <c r="C560" s="1"/>
      <c r="D560" s="1"/>
      <c r="E560" s="1"/>
      <c r="F560" s="1"/>
      <c r="G560" s="1"/>
      <c r="H560" s="1"/>
      <c r="I560" s="114"/>
      <c r="J560" s="1"/>
      <c r="K560" s="1"/>
      <c r="L560" s="1"/>
      <c r="M560" s="1"/>
      <c r="N560" s="115"/>
      <c r="O560" s="1"/>
      <c r="P560" s="1"/>
      <c r="Q560" s="1"/>
      <c r="R560" s="1"/>
      <c r="S560" s="1"/>
      <c r="T560" s="1"/>
      <c r="U560" s="1"/>
      <c r="V560" s="1"/>
      <c r="W560" s="1"/>
      <c r="X560" s="1"/>
      <c r="Y560" s="1"/>
      <c r="Z560" s="1"/>
      <c r="AA560" s="1"/>
      <c r="AB560" s="1"/>
      <c r="AC560" s="1"/>
      <c r="AD560" s="1"/>
      <c r="AE560" s="1"/>
      <c r="AF560" s="1"/>
      <c r="AG560" s="7"/>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row>
    <row r="561" spans="1:77" ht="15">
      <c r="A561" s="1"/>
      <c r="B561" s="1"/>
      <c r="C561" s="1"/>
      <c r="D561" s="1"/>
      <c r="E561" s="1"/>
      <c r="F561" s="1"/>
      <c r="G561" s="1"/>
      <c r="H561" s="1"/>
      <c r="I561" s="114"/>
      <c r="J561" s="1"/>
      <c r="K561" s="1"/>
      <c r="L561" s="1"/>
      <c r="M561" s="1"/>
      <c r="N561" s="115"/>
      <c r="O561" s="1"/>
      <c r="P561" s="1"/>
      <c r="Q561" s="1"/>
      <c r="R561" s="1"/>
      <c r="S561" s="1"/>
      <c r="T561" s="1"/>
      <c r="U561" s="1"/>
      <c r="V561" s="1"/>
      <c r="W561" s="1"/>
      <c r="X561" s="1"/>
      <c r="Y561" s="1"/>
      <c r="Z561" s="1"/>
      <c r="AA561" s="1"/>
      <c r="AB561" s="1"/>
      <c r="AC561" s="1"/>
      <c r="AD561" s="1"/>
      <c r="AE561" s="1"/>
      <c r="AF561" s="1"/>
      <c r="AG561" s="7"/>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row>
    <row r="562" spans="1:77" ht="15">
      <c r="A562" s="1"/>
      <c r="B562" s="1"/>
      <c r="C562" s="1"/>
      <c r="D562" s="1"/>
      <c r="E562" s="1"/>
      <c r="F562" s="1"/>
      <c r="G562" s="1"/>
      <c r="H562" s="1"/>
      <c r="I562" s="114"/>
      <c r="J562" s="1"/>
      <c r="K562" s="1"/>
      <c r="L562" s="1"/>
      <c r="M562" s="1"/>
      <c r="N562" s="115"/>
      <c r="O562" s="1"/>
      <c r="P562" s="1"/>
      <c r="Q562" s="1"/>
      <c r="R562" s="1"/>
      <c r="S562" s="1"/>
      <c r="T562" s="1"/>
      <c r="U562" s="1"/>
      <c r="V562" s="1"/>
      <c r="W562" s="1"/>
      <c r="X562" s="1"/>
      <c r="Y562" s="1"/>
      <c r="Z562" s="1"/>
      <c r="AA562" s="1"/>
      <c r="AB562" s="1"/>
      <c r="AC562" s="1"/>
      <c r="AD562" s="1"/>
      <c r="AE562" s="1"/>
      <c r="AF562" s="1"/>
      <c r="AG562" s="7"/>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row>
    <row r="563" spans="1:77" ht="15">
      <c r="A563" s="1"/>
      <c r="B563" s="1"/>
      <c r="C563" s="1"/>
      <c r="D563" s="1"/>
      <c r="E563" s="1"/>
      <c r="F563" s="1"/>
      <c r="G563" s="1"/>
      <c r="H563" s="1"/>
      <c r="I563" s="114"/>
      <c r="J563" s="1"/>
      <c r="K563" s="1"/>
      <c r="L563" s="1"/>
      <c r="M563" s="1"/>
      <c r="N563" s="115"/>
      <c r="O563" s="1"/>
      <c r="P563" s="1"/>
      <c r="Q563" s="1"/>
      <c r="R563" s="1"/>
      <c r="S563" s="1"/>
      <c r="T563" s="1"/>
      <c r="U563" s="1"/>
      <c r="V563" s="1"/>
      <c r="W563" s="1"/>
      <c r="X563" s="1"/>
      <c r="Y563" s="1"/>
      <c r="Z563" s="1"/>
      <c r="AA563" s="1"/>
      <c r="AB563" s="1"/>
      <c r="AC563" s="1"/>
      <c r="AD563" s="1"/>
      <c r="AE563" s="1"/>
      <c r="AF563" s="1"/>
      <c r="AG563" s="7"/>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row>
    <row r="564" spans="1:77" ht="15">
      <c r="A564" s="1"/>
      <c r="B564" s="1"/>
      <c r="C564" s="1"/>
      <c r="D564" s="1"/>
      <c r="E564" s="1"/>
      <c r="F564" s="1"/>
      <c r="G564" s="1"/>
      <c r="H564" s="1"/>
      <c r="I564" s="114"/>
      <c r="J564" s="1"/>
      <c r="K564" s="1"/>
      <c r="L564" s="1"/>
      <c r="M564" s="1"/>
      <c r="N564" s="115"/>
      <c r="O564" s="1"/>
      <c r="P564" s="1"/>
      <c r="Q564" s="1"/>
      <c r="R564" s="1"/>
      <c r="S564" s="1"/>
      <c r="T564" s="1"/>
      <c r="U564" s="1"/>
      <c r="V564" s="1"/>
      <c r="W564" s="1"/>
      <c r="X564" s="1"/>
      <c r="Y564" s="1"/>
      <c r="Z564" s="1"/>
      <c r="AA564" s="1"/>
      <c r="AB564" s="1"/>
      <c r="AC564" s="1"/>
      <c r="AD564" s="1"/>
      <c r="AE564" s="1"/>
      <c r="AF564" s="1"/>
      <c r="AG564" s="7"/>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row>
    <row r="565" spans="1:77" ht="15">
      <c r="A565" s="1"/>
      <c r="B565" s="1"/>
      <c r="C565" s="1"/>
      <c r="D565" s="1"/>
      <c r="E565" s="1"/>
      <c r="F565" s="1"/>
      <c r="G565" s="1"/>
      <c r="H565" s="1"/>
      <c r="I565" s="114"/>
      <c r="J565" s="1"/>
      <c r="K565" s="1"/>
      <c r="L565" s="1"/>
      <c r="M565" s="1"/>
      <c r="N565" s="115"/>
      <c r="O565" s="1"/>
      <c r="P565" s="1"/>
      <c r="Q565" s="1"/>
      <c r="R565" s="1"/>
      <c r="S565" s="1"/>
      <c r="T565" s="1"/>
      <c r="U565" s="1"/>
      <c r="V565" s="1"/>
      <c r="W565" s="1"/>
      <c r="X565" s="1"/>
      <c r="Y565" s="1"/>
      <c r="Z565" s="1"/>
      <c r="AA565" s="1"/>
      <c r="AB565" s="1"/>
      <c r="AC565" s="1"/>
      <c r="AD565" s="1"/>
      <c r="AE565" s="1"/>
      <c r="AF565" s="1"/>
      <c r="AG565" s="7"/>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row>
    <row r="566" spans="1:77" ht="15">
      <c r="A566" s="1"/>
      <c r="B566" s="1"/>
      <c r="C566" s="1"/>
      <c r="D566" s="1"/>
      <c r="E566" s="1"/>
      <c r="F566" s="1"/>
      <c r="G566" s="1"/>
      <c r="H566" s="1"/>
      <c r="I566" s="114"/>
      <c r="J566" s="1"/>
      <c r="K566" s="1"/>
      <c r="L566" s="1"/>
      <c r="M566" s="1"/>
      <c r="N566" s="115"/>
      <c r="O566" s="1"/>
      <c r="P566" s="1"/>
      <c r="Q566" s="1"/>
      <c r="R566" s="1"/>
      <c r="S566" s="1"/>
      <c r="T566" s="1"/>
      <c r="U566" s="1"/>
      <c r="V566" s="1"/>
      <c r="W566" s="1"/>
      <c r="X566" s="1"/>
      <c r="Y566" s="1"/>
      <c r="Z566" s="1"/>
      <c r="AA566" s="1"/>
      <c r="AB566" s="1"/>
      <c r="AC566" s="1"/>
      <c r="AD566" s="1"/>
      <c r="AE566" s="1"/>
      <c r="AF566" s="1"/>
      <c r="AG566" s="7"/>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row>
    <row r="567" spans="1:77" ht="15">
      <c r="A567" s="1"/>
      <c r="B567" s="1"/>
      <c r="C567" s="1"/>
      <c r="D567" s="1"/>
      <c r="E567" s="1"/>
      <c r="F567" s="1"/>
      <c r="G567" s="1"/>
      <c r="H567" s="1"/>
      <c r="I567" s="114"/>
      <c r="J567" s="1"/>
      <c r="K567" s="1"/>
      <c r="L567" s="1"/>
      <c r="M567" s="1"/>
      <c r="N567" s="115"/>
      <c r="O567" s="1"/>
      <c r="P567" s="1"/>
      <c r="Q567" s="1"/>
      <c r="R567" s="1"/>
      <c r="S567" s="1"/>
      <c r="T567" s="1"/>
      <c r="U567" s="1"/>
      <c r="V567" s="1"/>
      <c r="W567" s="1"/>
      <c r="X567" s="1"/>
      <c r="Y567" s="1"/>
      <c r="Z567" s="1"/>
      <c r="AA567" s="1"/>
      <c r="AB567" s="1"/>
      <c r="AC567" s="1"/>
      <c r="AD567" s="1"/>
      <c r="AE567" s="1"/>
      <c r="AF567" s="1"/>
      <c r="AG567" s="7"/>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row>
    <row r="568" spans="1:77" ht="15">
      <c r="A568" s="1"/>
      <c r="B568" s="1"/>
      <c r="C568" s="1"/>
      <c r="D568" s="1"/>
      <c r="E568" s="1"/>
      <c r="F568" s="1"/>
      <c r="G568" s="1"/>
      <c r="H568" s="1"/>
      <c r="I568" s="114"/>
      <c r="J568" s="1"/>
      <c r="K568" s="1"/>
      <c r="L568" s="1"/>
      <c r="M568" s="1"/>
      <c r="N568" s="115"/>
      <c r="O568" s="1"/>
      <c r="P568" s="1"/>
      <c r="Q568" s="1"/>
      <c r="R568" s="1"/>
      <c r="S568" s="1"/>
      <c r="T568" s="1"/>
      <c r="U568" s="1"/>
      <c r="V568" s="1"/>
      <c r="W568" s="1"/>
      <c r="X568" s="1"/>
      <c r="Y568" s="1"/>
      <c r="Z568" s="1"/>
      <c r="AA568" s="1"/>
      <c r="AB568" s="1"/>
      <c r="AC568" s="1"/>
      <c r="AD568" s="1"/>
      <c r="AE568" s="1"/>
      <c r="AF568" s="1"/>
      <c r="AG568" s="7"/>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row>
    <row r="569" spans="1:77" ht="15">
      <c r="A569" s="1"/>
      <c r="B569" s="1"/>
      <c r="C569" s="1"/>
      <c r="D569" s="1"/>
      <c r="E569" s="1"/>
      <c r="F569" s="1"/>
      <c r="G569" s="1"/>
      <c r="H569" s="1"/>
      <c r="I569" s="114"/>
      <c r="J569" s="1"/>
      <c r="K569" s="1"/>
      <c r="L569" s="1"/>
      <c r="M569" s="1"/>
      <c r="N569" s="115"/>
      <c r="O569" s="1"/>
      <c r="P569" s="1"/>
      <c r="Q569" s="1"/>
      <c r="R569" s="1"/>
      <c r="S569" s="1"/>
      <c r="T569" s="1"/>
      <c r="U569" s="1"/>
      <c r="V569" s="1"/>
      <c r="W569" s="1"/>
      <c r="X569" s="1"/>
      <c r="Y569" s="1"/>
      <c r="Z569" s="1"/>
      <c r="AA569" s="1"/>
      <c r="AB569" s="1"/>
      <c r="AC569" s="1"/>
      <c r="AD569" s="1"/>
      <c r="AE569" s="1"/>
      <c r="AF569" s="1"/>
      <c r="AG569" s="7"/>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row>
    <row r="570" spans="1:77" ht="15">
      <c r="A570" s="1"/>
      <c r="B570" s="1"/>
      <c r="C570" s="1"/>
      <c r="D570" s="1"/>
      <c r="E570" s="1"/>
      <c r="F570" s="1"/>
      <c r="G570" s="1"/>
      <c r="H570" s="1"/>
      <c r="I570" s="114"/>
      <c r="J570" s="1"/>
      <c r="K570" s="1"/>
      <c r="L570" s="1"/>
      <c r="M570" s="1"/>
      <c r="N570" s="115"/>
      <c r="O570" s="1"/>
      <c r="P570" s="1"/>
      <c r="Q570" s="1"/>
      <c r="R570" s="1"/>
      <c r="S570" s="1"/>
      <c r="T570" s="1"/>
      <c r="U570" s="1"/>
      <c r="V570" s="1"/>
      <c r="W570" s="1"/>
      <c r="X570" s="1"/>
      <c r="Y570" s="1"/>
      <c r="Z570" s="1"/>
      <c r="AA570" s="1"/>
      <c r="AB570" s="1"/>
      <c r="AC570" s="1"/>
      <c r="AD570" s="1"/>
      <c r="AE570" s="1"/>
      <c r="AF570" s="1"/>
      <c r="AG570" s="7"/>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row>
    <row r="571" spans="1:77" ht="15">
      <c r="A571" s="1"/>
      <c r="B571" s="1"/>
      <c r="C571" s="1"/>
      <c r="D571" s="1"/>
      <c r="E571" s="1"/>
      <c r="F571" s="1"/>
      <c r="G571" s="1"/>
      <c r="H571" s="1"/>
      <c r="I571" s="114"/>
      <c r="J571" s="1"/>
      <c r="K571" s="1"/>
      <c r="L571" s="1"/>
      <c r="M571" s="1"/>
      <c r="N571" s="115"/>
      <c r="O571" s="1"/>
      <c r="P571" s="1"/>
      <c r="Q571" s="1"/>
      <c r="R571" s="1"/>
      <c r="S571" s="1"/>
      <c r="T571" s="1"/>
      <c r="U571" s="1"/>
      <c r="V571" s="1"/>
      <c r="W571" s="1"/>
      <c r="X571" s="1"/>
      <c r="Y571" s="1"/>
      <c r="Z571" s="1"/>
      <c r="AA571" s="1"/>
      <c r="AB571" s="1"/>
      <c r="AC571" s="1"/>
      <c r="AD571" s="1"/>
      <c r="AE571" s="1"/>
      <c r="AF571" s="1"/>
      <c r="AG571" s="7"/>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row>
    <row r="572" spans="1:77" ht="15">
      <c r="A572" s="1"/>
      <c r="B572" s="1"/>
      <c r="C572" s="1"/>
      <c r="D572" s="1"/>
      <c r="E572" s="1"/>
      <c r="F572" s="1"/>
      <c r="G572" s="1"/>
      <c r="H572" s="1"/>
      <c r="I572" s="114"/>
      <c r="J572" s="1"/>
      <c r="K572" s="1"/>
      <c r="L572" s="1"/>
      <c r="M572" s="1"/>
      <c r="N572" s="115"/>
      <c r="O572" s="1"/>
      <c r="P572" s="1"/>
      <c r="Q572" s="1"/>
      <c r="R572" s="1"/>
      <c r="S572" s="1"/>
      <c r="T572" s="1"/>
      <c r="U572" s="1"/>
      <c r="V572" s="1"/>
      <c r="W572" s="1"/>
      <c r="X572" s="1"/>
      <c r="Y572" s="1"/>
      <c r="Z572" s="1"/>
      <c r="AA572" s="1"/>
      <c r="AB572" s="1"/>
      <c r="AC572" s="1"/>
      <c r="AD572" s="1"/>
      <c r="AE572" s="1"/>
      <c r="AF572" s="1"/>
      <c r="AG572" s="7"/>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row>
    <row r="573" spans="1:77" ht="15">
      <c r="A573" s="1"/>
      <c r="B573" s="1"/>
      <c r="C573" s="1"/>
      <c r="D573" s="1"/>
      <c r="E573" s="1"/>
      <c r="F573" s="1"/>
      <c r="G573" s="1"/>
      <c r="H573" s="1"/>
      <c r="I573" s="114"/>
      <c r="J573" s="1"/>
      <c r="K573" s="1"/>
      <c r="L573" s="1"/>
      <c r="M573" s="1"/>
      <c r="N573" s="115"/>
      <c r="O573" s="1"/>
      <c r="P573" s="1"/>
      <c r="Q573" s="1"/>
      <c r="R573" s="1"/>
      <c r="S573" s="1"/>
      <c r="T573" s="1"/>
      <c r="U573" s="1"/>
      <c r="V573" s="1"/>
      <c r="W573" s="1"/>
      <c r="X573" s="1"/>
      <c r="Y573" s="1"/>
      <c r="Z573" s="1"/>
      <c r="AA573" s="1"/>
      <c r="AB573" s="1"/>
      <c r="AC573" s="1"/>
      <c r="AD573" s="1"/>
      <c r="AE573" s="1"/>
      <c r="AF573" s="1"/>
      <c r="AG573" s="7"/>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row>
    <row r="574" spans="1:77" ht="15">
      <c r="A574" s="1"/>
      <c r="B574" s="1"/>
      <c r="C574" s="1"/>
      <c r="D574" s="1"/>
      <c r="E574" s="1"/>
      <c r="F574" s="1"/>
      <c r="G574" s="1"/>
      <c r="H574" s="1"/>
      <c r="I574" s="114"/>
      <c r="J574" s="1"/>
      <c r="K574" s="1"/>
      <c r="L574" s="1"/>
      <c r="M574" s="1"/>
      <c r="N574" s="115"/>
      <c r="O574" s="1"/>
      <c r="P574" s="1"/>
      <c r="Q574" s="1"/>
      <c r="R574" s="1"/>
      <c r="S574" s="1"/>
      <c r="T574" s="1"/>
      <c r="U574" s="1"/>
      <c r="V574" s="1"/>
      <c r="W574" s="1"/>
      <c r="X574" s="1"/>
      <c r="Y574" s="1"/>
      <c r="Z574" s="1"/>
      <c r="AA574" s="1"/>
      <c r="AB574" s="1"/>
      <c r="AC574" s="1"/>
      <c r="AD574" s="1"/>
      <c r="AE574" s="1"/>
      <c r="AF574" s="1"/>
      <c r="AG574" s="7"/>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row>
    <row r="575" spans="1:77" ht="15">
      <c r="A575" s="1"/>
      <c r="B575" s="1"/>
      <c r="C575" s="1"/>
      <c r="D575" s="1"/>
      <c r="E575" s="1"/>
      <c r="F575" s="1"/>
      <c r="G575" s="1"/>
      <c r="H575" s="1"/>
      <c r="I575" s="114"/>
      <c r="J575" s="1"/>
      <c r="K575" s="1"/>
      <c r="L575" s="1"/>
      <c r="M575" s="1"/>
      <c r="N575" s="115"/>
      <c r="O575" s="1"/>
      <c r="P575" s="1"/>
      <c r="Q575" s="1"/>
      <c r="R575" s="1"/>
      <c r="S575" s="1"/>
      <c r="T575" s="1"/>
      <c r="U575" s="1"/>
      <c r="V575" s="1"/>
      <c r="W575" s="1"/>
      <c r="X575" s="1"/>
      <c r="Y575" s="1"/>
      <c r="Z575" s="1"/>
      <c r="AA575" s="1"/>
      <c r="AB575" s="1"/>
      <c r="AC575" s="1"/>
      <c r="AD575" s="1"/>
      <c r="AE575" s="1"/>
      <c r="AF575" s="1"/>
      <c r="AG575" s="7"/>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row>
    <row r="576" spans="1:77" ht="15">
      <c r="A576" s="1"/>
      <c r="B576" s="1"/>
      <c r="C576" s="1"/>
      <c r="D576" s="1"/>
      <c r="E576" s="1"/>
      <c r="F576" s="1"/>
      <c r="G576" s="1"/>
      <c r="H576" s="1"/>
      <c r="I576" s="114"/>
      <c r="J576" s="1"/>
      <c r="K576" s="1"/>
      <c r="L576" s="1"/>
      <c r="M576" s="1"/>
      <c r="N576" s="115"/>
      <c r="O576" s="1"/>
      <c r="P576" s="1"/>
      <c r="Q576" s="1"/>
      <c r="R576" s="1"/>
      <c r="S576" s="1"/>
      <c r="T576" s="1"/>
      <c r="U576" s="1"/>
      <c r="V576" s="1"/>
      <c r="W576" s="1"/>
      <c r="X576" s="1"/>
      <c r="Y576" s="1"/>
      <c r="Z576" s="1"/>
      <c r="AA576" s="1"/>
      <c r="AB576" s="1"/>
      <c r="AC576" s="1"/>
      <c r="AD576" s="1"/>
      <c r="AE576" s="1"/>
      <c r="AF576" s="1"/>
      <c r="AG576" s="7"/>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row>
    <row r="577" spans="1:77" ht="15">
      <c r="A577" s="1"/>
      <c r="B577" s="1"/>
      <c r="C577" s="1"/>
      <c r="D577" s="1"/>
      <c r="E577" s="1"/>
      <c r="F577" s="1"/>
      <c r="G577" s="1"/>
      <c r="H577" s="1"/>
      <c r="I577" s="114"/>
      <c r="J577" s="1"/>
      <c r="K577" s="1"/>
      <c r="L577" s="1"/>
      <c r="M577" s="1"/>
      <c r="N577" s="115"/>
      <c r="O577" s="1"/>
      <c r="P577" s="1"/>
      <c r="Q577" s="1"/>
      <c r="R577" s="1"/>
      <c r="S577" s="1"/>
      <c r="T577" s="1"/>
      <c r="U577" s="1"/>
      <c r="V577" s="1"/>
      <c r="W577" s="1"/>
      <c r="X577" s="1"/>
      <c r="Y577" s="1"/>
      <c r="Z577" s="1"/>
      <c r="AA577" s="1"/>
      <c r="AB577" s="1"/>
      <c r="AC577" s="1"/>
      <c r="AD577" s="1"/>
      <c r="AE577" s="1"/>
      <c r="AF577" s="1"/>
      <c r="AG577" s="7"/>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row>
    <row r="578" spans="1:77" ht="15">
      <c r="A578" s="1"/>
      <c r="B578" s="1"/>
      <c r="C578" s="1"/>
      <c r="D578" s="1"/>
      <c r="E578" s="1"/>
      <c r="F578" s="1"/>
      <c r="G578" s="1"/>
      <c r="H578" s="1"/>
      <c r="I578" s="114"/>
      <c r="J578" s="1"/>
      <c r="K578" s="1"/>
      <c r="L578" s="1"/>
      <c r="M578" s="1"/>
      <c r="N578" s="115"/>
      <c r="O578" s="1"/>
      <c r="P578" s="1"/>
      <c r="Q578" s="1"/>
      <c r="R578" s="1"/>
      <c r="S578" s="1"/>
      <c r="T578" s="1"/>
      <c r="U578" s="1"/>
      <c r="V578" s="1"/>
      <c r="W578" s="1"/>
      <c r="X578" s="1"/>
      <c r="Y578" s="1"/>
      <c r="Z578" s="1"/>
      <c r="AA578" s="1"/>
      <c r="AB578" s="1"/>
      <c r="AC578" s="1"/>
      <c r="AD578" s="1"/>
      <c r="AE578" s="1"/>
      <c r="AF578" s="1"/>
      <c r="AG578" s="7"/>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row>
    <row r="579" spans="1:77" ht="15">
      <c r="A579" s="1"/>
      <c r="B579" s="1"/>
      <c r="C579" s="1"/>
      <c r="D579" s="1"/>
      <c r="E579" s="1"/>
      <c r="F579" s="1"/>
      <c r="G579" s="1"/>
      <c r="H579" s="1"/>
      <c r="I579" s="114"/>
      <c r="J579" s="1"/>
      <c r="K579" s="1"/>
      <c r="L579" s="1"/>
      <c r="M579" s="1"/>
      <c r="N579" s="115"/>
      <c r="O579" s="1"/>
      <c r="P579" s="1"/>
      <c r="Q579" s="1"/>
      <c r="R579" s="1"/>
      <c r="S579" s="1"/>
      <c r="T579" s="1"/>
      <c r="U579" s="1"/>
      <c r="V579" s="1"/>
      <c r="W579" s="1"/>
      <c r="X579" s="1"/>
      <c r="Y579" s="1"/>
      <c r="Z579" s="1"/>
      <c r="AA579" s="1"/>
      <c r="AB579" s="1"/>
      <c r="AC579" s="1"/>
      <c r="AD579" s="1"/>
      <c r="AE579" s="1"/>
      <c r="AF579" s="1"/>
      <c r="AG579" s="7"/>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row>
    <row r="580" spans="1:77" ht="15">
      <c r="A580" s="1"/>
      <c r="B580" s="1"/>
      <c r="C580" s="1"/>
      <c r="D580" s="1"/>
      <c r="E580" s="1"/>
      <c r="F580" s="1"/>
      <c r="G580" s="1"/>
      <c r="H580" s="1"/>
      <c r="I580" s="114"/>
      <c r="J580" s="1"/>
      <c r="K580" s="1"/>
      <c r="L580" s="1"/>
      <c r="M580" s="1"/>
      <c r="N580" s="115"/>
      <c r="O580" s="1"/>
      <c r="P580" s="1"/>
      <c r="Q580" s="1"/>
      <c r="R580" s="1"/>
      <c r="S580" s="1"/>
      <c r="T580" s="1"/>
      <c r="U580" s="1"/>
      <c r="V580" s="1"/>
      <c r="W580" s="1"/>
      <c r="X580" s="1"/>
      <c r="Y580" s="1"/>
      <c r="Z580" s="1"/>
      <c r="AA580" s="1"/>
      <c r="AB580" s="1"/>
      <c r="AC580" s="1"/>
      <c r="AD580" s="1"/>
      <c r="AE580" s="1"/>
      <c r="AF580" s="1"/>
      <c r="AG580" s="7"/>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row>
    <row r="581" spans="1:77" ht="15">
      <c r="A581" s="1"/>
      <c r="B581" s="1"/>
      <c r="C581" s="1"/>
      <c r="D581" s="1"/>
      <c r="E581" s="1"/>
      <c r="F581" s="1"/>
      <c r="G581" s="1"/>
      <c r="H581" s="1"/>
      <c r="I581" s="114"/>
      <c r="J581" s="1"/>
      <c r="K581" s="1"/>
      <c r="L581" s="1"/>
      <c r="M581" s="1"/>
      <c r="N581" s="115"/>
      <c r="O581" s="1"/>
      <c r="P581" s="1"/>
      <c r="Q581" s="1"/>
      <c r="R581" s="1"/>
      <c r="S581" s="1"/>
      <c r="T581" s="1"/>
      <c r="U581" s="1"/>
      <c r="V581" s="1"/>
      <c r="W581" s="1"/>
      <c r="X581" s="1"/>
      <c r="Y581" s="1"/>
      <c r="Z581" s="1"/>
      <c r="AA581" s="1"/>
      <c r="AB581" s="1"/>
      <c r="AC581" s="1"/>
      <c r="AD581" s="1"/>
      <c r="AE581" s="1"/>
      <c r="AF581" s="1"/>
      <c r="AG581" s="7"/>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row>
    <row r="582" spans="1:77" ht="15">
      <c r="A582" s="1"/>
      <c r="B582" s="1"/>
      <c r="C582" s="1"/>
      <c r="D582" s="1"/>
      <c r="E582" s="1"/>
      <c r="F582" s="1"/>
      <c r="G582" s="1"/>
      <c r="H582" s="1"/>
      <c r="I582" s="114"/>
      <c r="J582" s="1"/>
      <c r="K582" s="1"/>
      <c r="L582" s="1"/>
      <c r="M582" s="1"/>
      <c r="N582" s="115"/>
      <c r="O582" s="1"/>
      <c r="P582" s="1"/>
      <c r="Q582" s="1"/>
      <c r="R582" s="1"/>
      <c r="S582" s="1"/>
      <c r="T582" s="1"/>
      <c r="U582" s="1"/>
      <c r="V582" s="1"/>
      <c r="W582" s="1"/>
      <c r="X582" s="1"/>
      <c r="Y582" s="1"/>
      <c r="Z582" s="1"/>
      <c r="AA582" s="1"/>
      <c r="AB582" s="1"/>
      <c r="AC582" s="1"/>
      <c r="AD582" s="1"/>
      <c r="AE582" s="1"/>
      <c r="AF582" s="1"/>
      <c r="AG582" s="7"/>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row>
    <row r="583" spans="1:77" ht="15">
      <c r="A583" s="1"/>
      <c r="B583" s="1"/>
      <c r="C583" s="1"/>
      <c r="D583" s="1"/>
      <c r="E583" s="1"/>
      <c r="F583" s="1"/>
      <c r="G583" s="1"/>
      <c r="H583" s="1"/>
      <c r="I583" s="114"/>
      <c r="J583" s="1"/>
      <c r="K583" s="1"/>
      <c r="L583" s="1"/>
      <c r="M583" s="1"/>
      <c r="N583" s="115"/>
      <c r="O583" s="1"/>
      <c r="P583" s="1"/>
      <c r="Q583" s="1"/>
      <c r="R583" s="1"/>
      <c r="S583" s="1"/>
      <c r="T583" s="1"/>
      <c r="U583" s="1"/>
      <c r="V583" s="1"/>
      <c r="W583" s="1"/>
      <c r="X583" s="1"/>
      <c r="Y583" s="1"/>
      <c r="Z583" s="1"/>
      <c r="AA583" s="1"/>
      <c r="AB583" s="1"/>
      <c r="AC583" s="1"/>
      <c r="AD583" s="1"/>
      <c r="AE583" s="1"/>
      <c r="AF583" s="1"/>
      <c r="AG583" s="7"/>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row>
    <row r="584" spans="1:77" ht="15">
      <c r="A584" s="1"/>
      <c r="B584" s="1"/>
      <c r="C584" s="1"/>
      <c r="D584" s="1"/>
      <c r="E584" s="1"/>
      <c r="F584" s="1"/>
      <c r="G584" s="1"/>
      <c r="H584" s="1"/>
      <c r="I584" s="114"/>
      <c r="J584" s="1"/>
      <c r="K584" s="1"/>
      <c r="L584" s="1"/>
      <c r="M584" s="1"/>
      <c r="N584" s="115"/>
      <c r="O584" s="1"/>
      <c r="P584" s="1"/>
      <c r="Q584" s="1"/>
      <c r="R584" s="1"/>
      <c r="S584" s="1"/>
      <c r="T584" s="1"/>
      <c r="U584" s="1"/>
      <c r="V584" s="1"/>
      <c r="W584" s="1"/>
      <c r="X584" s="1"/>
      <c r="Y584" s="1"/>
      <c r="Z584" s="1"/>
      <c r="AA584" s="1"/>
      <c r="AB584" s="1"/>
      <c r="AC584" s="1"/>
      <c r="AD584" s="1"/>
      <c r="AE584" s="1"/>
      <c r="AF584" s="1"/>
      <c r="AG584" s="7"/>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row>
    <row r="585" spans="1:77" ht="15">
      <c r="A585" s="1"/>
      <c r="B585" s="1"/>
      <c r="C585" s="1"/>
      <c r="D585" s="1"/>
      <c r="E585" s="1"/>
      <c r="F585" s="1"/>
      <c r="G585" s="1"/>
      <c r="H585" s="1"/>
      <c r="I585" s="114"/>
      <c r="J585" s="1"/>
      <c r="K585" s="1"/>
      <c r="L585" s="1"/>
      <c r="M585" s="1"/>
      <c r="N585" s="115"/>
      <c r="O585" s="1"/>
      <c r="P585" s="1"/>
      <c r="Q585" s="1"/>
      <c r="R585" s="1"/>
      <c r="S585" s="1"/>
      <c r="T585" s="1"/>
      <c r="U585" s="1"/>
      <c r="V585" s="1"/>
      <c r="W585" s="1"/>
      <c r="X585" s="1"/>
      <c r="Y585" s="1"/>
      <c r="Z585" s="1"/>
      <c r="AA585" s="1"/>
      <c r="AB585" s="1"/>
      <c r="AC585" s="1"/>
      <c r="AD585" s="1"/>
      <c r="AE585" s="1"/>
      <c r="AF585" s="1"/>
      <c r="AG585" s="7"/>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row>
    <row r="586" spans="1:77" ht="15">
      <c r="A586" s="1"/>
      <c r="B586" s="1"/>
      <c r="C586" s="1"/>
      <c r="D586" s="1"/>
      <c r="E586" s="1"/>
      <c r="F586" s="1"/>
      <c r="G586" s="1"/>
      <c r="H586" s="1"/>
      <c r="I586" s="114"/>
      <c r="J586" s="1"/>
      <c r="K586" s="1"/>
      <c r="L586" s="1"/>
      <c r="M586" s="1"/>
      <c r="N586" s="115"/>
      <c r="O586" s="1"/>
      <c r="P586" s="1"/>
      <c r="Q586" s="1"/>
      <c r="R586" s="1"/>
      <c r="S586" s="1"/>
      <c r="T586" s="1"/>
      <c r="U586" s="1"/>
      <c r="V586" s="1"/>
      <c r="W586" s="1"/>
      <c r="X586" s="1"/>
      <c r="Y586" s="1"/>
      <c r="Z586" s="1"/>
      <c r="AA586" s="1"/>
      <c r="AB586" s="1"/>
      <c r="AC586" s="1"/>
      <c r="AD586" s="1"/>
      <c r="AE586" s="1"/>
      <c r="AF586" s="1"/>
      <c r="AG586" s="7"/>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row>
    <row r="587" spans="1:77" ht="15">
      <c r="A587" s="1"/>
      <c r="B587" s="1"/>
      <c r="C587" s="1"/>
      <c r="D587" s="1"/>
      <c r="E587" s="1"/>
      <c r="F587" s="1"/>
      <c r="G587" s="1"/>
      <c r="H587" s="1"/>
      <c r="I587" s="114"/>
      <c r="J587" s="1"/>
      <c r="K587" s="1"/>
      <c r="L587" s="1"/>
      <c r="M587" s="1"/>
      <c r="N587" s="115"/>
      <c r="O587" s="1"/>
      <c r="P587" s="1"/>
      <c r="Q587" s="1"/>
      <c r="R587" s="1"/>
      <c r="S587" s="1"/>
      <c r="T587" s="1"/>
      <c r="U587" s="1"/>
      <c r="V587" s="1"/>
      <c r="W587" s="1"/>
      <c r="X587" s="1"/>
      <c r="Y587" s="1"/>
      <c r="Z587" s="1"/>
      <c r="AA587" s="1"/>
      <c r="AB587" s="1"/>
      <c r="AC587" s="1"/>
      <c r="AD587" s="1"/>
      <c r="AE587" s="1"/>
      <c r="AF587" s="1"/>
      <c r="AG587" s="7"/>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row>
    <row r="588" spans="1:77" ht="15">
      <c r="A588" s="1"/>
      <c r="B588" s="1"/>
      <c r="C588" s="1"/>
      <c r="D588" s="1"/>
      <c r="E588" s="1"/>
      <c r="F588" s="1"/>
      <c r="G588" s="1"/>
      <c r="H588" s="1"/>
      <c r="I588" s="114"/>
      <c r="J588" s="1"/>
      <c r="K588" s="1"/>
      <c r="L588" s="1"/>
      <c r="M588" s="1"/>
      <c r="N588" s="115"/>
      <c r="O588" s="1"/>
      <c r="P588" s="1"/>
      <c r="Q588" s="1"/>
      <c r="R588" s="1"/>
      <c r="S588" s="1"/>
      <c r="T588" s="1"/>
      <c r="U588" s="1"/>
      <c r="V588" s="1"/>
      <c r="W588" s="1"/>
      <c r="X588" s="1"/>
      <c r="Y588" s="1"/>
      <c r="Z588" s="1"/>
      <c r="AA588" s="1"/>
      <c r="AB588" s="1"/>
      <c r="AC588" s="1"/>
      <c r="AD588" s="1"/>
      <c r="AE588" s="1"/>
      <c r="AF588" s="1"/>
      <c r="AG588" s="7"/>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row>
    <row r="589" spans="1:77" ht="15">
      <c r="A589" s="1"/>
      <c r="B589" s="1"/>
      <c r="C589" s="1"/>
      <c r="D589" s="1"/>
      <c r="E589" s="1"/>
      <c r="F589" s="1"/>
      <c r="G589" s="1"/>
      <c r="H589" s="1"/>
      <c r="I589" s="114"/>
      <c r="J589" s="1"/>
      <c r="K589" s="1"/>
      <c r="L589" s="1"/>
      <c r="M589" s="1"/>
      <c r="N589" s="115"/>
      <c r="O589" s="1"/>
      <c r="P589" s="1"/>
      <c r="Q589" s="1"/>
      <c r="R589" s="1"/>
      <c r="S589" s="1"/>
      <c r="T589" s="1"/>
      <c r="U589" s="1"/>
      <c r="V589" s="1"/>
      <c r="W589" s="1"/>
      <c r="X589" s="1"/>
      <c r="Y589" s="1"/>
      <c r="Z589" s="1"/>
      <c r="AA589" s="1"/>
      <c r="AB589" s="1"/>
      <c r="AC589" s="1"/>
      <c r="AD589" s="1"/>
      <c r="AE589" s="1"/>
      <c r="AF589" s="1"/>
      <c r="AG589" s="7"/>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row>
    <row r="590" spans="1:77" ht="15">
      <c r="A590" s="1"/>
      <c r="B590" s="1"/>
      <c r="C590" s="1"/>
      <c r="D590" s="1"/>
      <c r="E590" s="1"/>
      <c r="F590" s="1"/>
      <c r="G590" s="1"/>
      <c r="H590" s="1"/>
      <c r="I590" s="114"/>
      <c r="J590" s="1"/>
      <c r="K590" s="1"/>
      <c r="L590" s="1"/>
      <c r="M590" s="1"/>
      <c r="N590" s="115"/>
      <c r="O590" s="1"/>
      <c r="P590" s="1"/>
      <c r="Q590" s="1"/>
      <c r="R590" s="1"/>
      <c r="S590" s="1"/>
      <c r="T590" s="1"/>
      <c r="U590" s="1"/>
      <c r="V590" s="1"/>
      <c r="W590" s="1"/>
      <c r="X590" s="1"/>
      <c r="Y590" s="1"/>
      <c r="Z590" s="1"/>
      <c r="AA590" s="1"/>
      <c r="AB590" s="1"/>
      <c r="AC590" s="1"/>
      <c r="AD590" s="1"/>
      <c r="AE590" s="1"/>
      <c r="AF590" s="1"/>
      <c r="AG590" s="7"/>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row>
    <row r="591" spans="1:77" ht="15">
      <c r="A591" s="1"/>
      <c r="B591" s="1"/>
      <c r="C591" s="1"/>
      <c r="D591" s="1"/>
      <c r="E591" s="1"/>
      <c r="F591" s="1"/>
      <c r="G591" s="1"/>
      <c r="H591" s="1"/>
      <c r="I591" s="114"/>
      <c r="J591" s="1"/>
      <c r="K591" s="1"/>
      <c r="L591" s="1"/>
      <c r="M591" s="1"/>
      <c r="N591" s="115"/>
      <c r="O591" s="1"/>
      <c r="P591" s="1"/>
      <c r="Q591" s="1"/>
      <c r="R591" s="1"/>
      <c r="S591" s="1"/>
      <c r="T591" s="1"/>
      <c r="U591" s="1"/>
      <c r="V591" s="1"/>
      <c r="W591" s="1"/>
      <c r="X591" s="1"/>
      <c r="Y591" s="1"/>
      <c r="Z591" s="1"/>
      <c r="AA591" s="1"/>
      <c r="AB591" s="1"/>
      <c r="AC591" s="1"/>
      <c r="AD591" s="1"/>
      <c r="AE591" s="1"/>
      <c r="AF591" s="1"/>
      <c r="AG591" s="7"/>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row>
    <row r="592" spans="1:77" ht="15">
      <c r="A592" s="1"/>
      <c r="B592" s="1"/>
      <c r="C592" s="1"/>
      <c r="D592" s="1"/>
      <c r="E592" s="1"/>
      <c r="F592" s="1"/>
      <c r="G592" s="1"/>
      <c r="H592" s="1"/>
      <c r="I592" s="114"/>
      <c r="J592" s="1"/>
      <c r="K592" s="1"/>
      <c r="L592" s="1"/>
      <c r="M592" s="1"/>
      <c r="N592" s="115"/>
      <c r="O592" s="1"/>
      <c r="P592" s="1"/>
      <c r="Q592" s="1"/>
      <c r="R592" s="1"/>
      <c r="S592" s="1"/>
      <c r="T592" s="1"/>
      <c r="U592" s="1"/>
      <c r="V592" s="1"/>
      <c r="W592" s="1"/>
      <c r="X592" s="1"/>
      <c r="Y592" s="1"/>
      <c r="Z592" s="1"/>
      <c r="AA592" s="1"/>
      <c r="AB592" s="1"/>
      <c r="AC592" s="1"/>
      <c r="AD592" s="1"/>
      <c r="AE592" s="1"/>
      <c r="AF592" s="1"/>
      <c r="AG592" s="7"/>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row>
    <row r="593" spans="1:77" ht="15">
      <c r="A593" s="1"/>
      <c r="B593" s="1"/>
      <c r="C593" s="1"/>
      <c r="D593" s="1"/>
      <c r="E593" s="1"/>
      <c r="F593" s="1"/>
      <c r="G593" s="1"/>
      <c r="H593" s="1"/>
      <c r="I593" s="114"/>
      <c r="J593" s="1"/>
      <c r="K593" s="1"/>
      <c r="L593" s="1"/>
      <c r="M593" s="1"/>
      <c r="N593" s="115"/>
      <c r="O593" s="1"/>
      <c r="P593" s="1"/>
      <c r="Q593" s="1"/>
      <c r="R593" s="1"/>
      <c r="S593" s="1"/>
      <c r="T593" s="1"/>
      <c r="U593" s="1"/>
      <c r="V593" s="1"/>
      <c r="W593" s="1"/>
      <c r="X593" s="1"/>
      <c r="Y593" s="1"/>
      <c r="Z593" s="1"/>
      <c r="AA593" s="1"/>
      <c r="AB593" s="1"/>
      <c r="AC593" s="1"/>
      <c r="AD593" s="1"/>
      <c r="AE593" s="1"/>
      <c r="AF593" s="1"/>
      <c r="AG593" s="7"/>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row>
    <row r="594" spans="1:77" ht="15">
      <c r="A594" s="1"/>
      <c r="B594" s="1"/>
      <c r="C594" s="1"/>
      <c r="D594" s="1"/>
      <c r="E594" s="1"/>
      <c r="F594" s="1"/>
      <c r="G594" s="1"/>
      <c r="H594" s="1"/>
      <c r="I594" s="114"/>
      <c r="J594" s="1"/>
      <c r="K594" s="1"/>
      <c r="L594" s="1"/>
      <c r="M594" s="1"/>
      <c r="N594" s="115"/>
      <c r="O594" s="1"/>
      <c r="P594" s="1"/>
      <c r="Q594" s="1"/>
      <c r="R594" s="1"/>
      <c r="S594" s="1"/>
      <c r="T594" s="1"/>
      <c r="U594" s="1"/>
      <c r="V594" s="1"/>
      <c r="W594" s="1"/>
      <c r="X594" s="1"/>
      <c r="Y594" s="1"/>
      <c r="Z594" s="1"/>
      <c r="AA594" s="1"/>
      <c r="AB594" s="1"/>
      <c r="AC594" s="1"/>
      <c r="AD594" s="1"/>
      <c r="AE594" s="1"/>
      <c r="AF594" s="1"/>
      <c r="AG594" s="7"/>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row>
    <row r="595" spans="1:77" ht="15">
      <c r="A595" s="1"/>
      <c r="B595" s="1"/>
      <c r="C595" s="1"/>
      <c r="D595" s="1"/>
      <c r="E595" s="1"/>
      <c r="F595" s="1"/>
      <c r="G595" s="1"/>
      <c r="H595" s="1"/>
      <c r="I595" s="114"/>
      <c r="J595" s="1"/>
      <c r="K595" s="1"/>
      <c r="L595" s="1"/>
      <c r="M595" s="1"/>
      <c r="N595" s="115"/>
      <c r="O595" s="1"/>
      <c r="P595" s="1"/>
      <c r="Q595" s="1"/>
      <c r="R595" s="1"/>
      <c r="S595" s="1"/>
      <c r="T595" s="1"/>
      <c r="U595" s="1"/>
      <c r="V595" s="1"/>
      <c r="W595" s="1"/>
      <c r="X595" s="1"/>
      <c r="Y595" s="1"/>
      <c r="Z595" s="1"/>
      <c r="AA595" s="1"/>
      <c r="AB595" s="1"/>
      <c r="AC595" s="1"/>
      <c r="AD595" s="1"/>
      <c r="AE595" s="1"/>
      <c r="AF595" s="1"/>
      <c r="AG595" s="7"/>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row>
    <row r="596" spans="1:77" ht="15">
      <c r="A596" s="1"/>
      <c r="B596" s="1"/>
      <c r="C596" s="1"/>
      <c r="D596" s="1"/>
      <c r="E596" s="1"/>
      <c r="F596" s="1"/>
      <c r="G596" s="1"/>
      <c r="H596" s="1"/>
      <c r="I596" s="114"/>
      <c r="J596" s="1"/>
      <c r="K596" s="1"/>
      <c r="L596" s="1"/>
      <c r="M596" s="1"/>
      <c r="N596" s="115"/>
      <c r="O596" s="1"/>
      <c r="P596" s="1"/>
      <c r="Q596" s="1"/>
      <c r="R596" s="1"/>
      <c r="S596" s="1"/>
      <c r="T596" s="1"/>
      <c r="U596" s="1"/>
      <c r="V596" s="1"/>
      <c r="W596" s="1"/>
      <c r="X596" s="1"/>
      <c r="Y596" s="1"/>
      <c r="Z596" s="1"/>
      <c r="AA596" s="1"/>
      <c r="AB596" s="1"/>
      <c r="AC596" s="1"/>
      <c r="AD596" s="1"/>
      <c r="AE596" s="1"/>
      <c r="AF596" s="1"/>
      <c r="AG596" s="7"/>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row>
    <row r="597" spans="1:77" ht="15">
      <c r="A597" s="1"/>
      <c r="B597" s="1"/>
      <c r="C597" s="1"/>
      <c r="D597" s="1"/>
      <c r="E597" s="1"/>
      <c r="F597" s="1"/>
      <c r="G597" s="1"/>
      <c r="H597" s="1"/>
      <c r="I597" s="114"/>
      <c r="J597" s="1"/>
      <c r="K597" s="1"/>
      <c r="L597" s="1"/>
      <c r="M597" s="1"/>
      <c r="N597" s="115"/>
      <c r="O597" s="1"/>
      <c r="P597" s="1"/>
      <c r="Q597" s="1"/>
      <c r="R597" s="1"/>
      <c r="S597" s="1"/>
      <c r="T597" s="1"/>
      <c r="U597" s="1"/>
      <c r="V597" s="1"/>
      <c r="W597" s="1"/>
      <c r="X597" s="1"/>
      <c r="Y597" s="1"/>
      <c r="Z597" s="1"/>
      <c r="AA597" s="1"/>
      <c r="AB597" s="1"/>
      <c r="AC597" s="1"/>
      <c r="AD597" s="1"/>
      <c r="AE597" s="1"/>
      <c r="AF597" s="1"/>
      <c r="AG597" s="7"/>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row>
    <row r="598" spans="1:77" ht="15">
      <c r="A598" s="1"/>
      <c r="B598" s="1"/>
      <c r="C598" s="1"/>
      <c r="D598" s="1"/>
      <c r="E598" s="1"/>
      <c r="F598" s="1"/>
      <c r="G598" s="1"/>
      <c r="H598" s="1"/>
      <c r="I598" s="114"/>
      <c r="J598" s="1"/>
      <c r="K598" s="1"/>
      <c r="L598" s="1"/>
      <c r="M598" s="1"/>
      <c r="N598" s="115"/>
      <c r="O598" s="1"/>
      <c r="P598" s="1"/>
      <c r="Q598" s="1"/>
      <c r="R598" s="1"/>
      <c r="S598" s="1"/>
      <c r="T598" s="1"/>
      <c r="U598" s="1"/>
      <c r="V598" s="1"/>
      <c r="W598" s="1"/>
      <c r="X598" s="1"/>
      <c r="Y598" s="1"/>
      <c r="Z598" s="1"/>
      <c r="AA598" s="1"/>
      <c r="AB598" s="1"/>
      <c r="AC598" s="1"/>
      <c r="AD598" s="1"/>
      <c r="AE598" s="1"/>
      <c r="AF598" s="1"/>
      <c r="AG598" s="7"/>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row>
    <row r="599" spans="1:77" ht="15">
      <c r="A599" s="1"/>
      <c r="B599" s="1"/>
      <c r="C599" s="1"/>
      <c r="D599" s="1"/>
      <c r="E599" s="1"/>
      <c r="F599" s="1"/>
      <c r="G599" s="1"/>
      <c r="H599" s="1"/>
      <c r="I599" s="114"/>
      <c r="J599" s="1"/>
      <c r="K599" s="1"/>
      <c r="L599" s="1"/>
      <c r="M599" s="1"/>
      <c r="N599" s="115"/>
      <c r="O599" s="1"/>
      <c r="P599" s="1"/>
      <c r="Q599" s="1"/>
      <c r="R599" s="1"/>
      <c r="S599" s="1"/>
      <c r="T599" s="1"/>
      <c r="U599" s="1"/>
      <c r="V599" s="1"/>
      <c r="W599" s="1"/>
      <c r="X599" s="1"/>
      <c r="Y599" s="1"/>
      <c r="Z599" s="1"/>
      <c r="AA599" s="1"/>
      <c r="AB599" s="1"/>
      <c r="AC599" s="1"/>
      <c r="AD599" s="1"/>
      <c r="AE599" s="1"/>
      <c r="AF599" s="1"/>
      <c r="AG599" s="7"/>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row>
    <row r="600" spans="1:77" ht="15">
      <c r="A600" s="1"/>
      <c r="B600" s="1"/>
      <c r="C600" s="1"/>
      <c r="D600" s="1"/>
      <c r="E600" s="1"/>
      <c r="F600" s="1"/>
      <c r="G600" s="1"/>
      <c r="H600" s="1"/>
      <c r="I600" s="114"/>
      <c r="J600" s="1"/>
      <c r="K600" s="1"/>
      <c r="L600" s="1"/>
      <c r="M600" s="1"/>
      <c r="N600" s="115"/>
      <c r="O600" s="1"/>
      <c r="P600" s="1"/>
      <c r="Q600" s="1"/>
      <c r="R600" s="1"/>
      <c r="S600" s="1"/>
      <c r="T600" s="1"/>
      <c r="U600" s="1"/>
      <c r="V600" s="1"/>
      <c r="W600" s="1"/>
      <c r="X600" s="1"/>
      <c r="Y600" s="1"/>
      <c r="Z600" s="1"/>
      <c r="AA600" s="1"/>
      <c r="AB600" s="1"/>
      <c r="AC600" s="1"/>
      <c r="AD600" s="1"/>
      <c r="AE600" s="1"/>
      <c r="AF600" s="1"/>
      <c r="AG600" s="7"/>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row>
    <row r="601" spans="1:77" ht="15">
      <c r="A601" s="1"/>
      <c r="B601" s="1"/>
      <c r="C601" s="1"/>
      <c r="D601" s="1"/>
      <c r="E601" s="1"/>
      <c r="F601" s="1"/>
      <c r="G601" s="1"/>
      <c r="H601" s="1"/>
      <c r="I601" s="114"/>
      <c r="J601" s="1"/>
      <c r="K601" s="1"/>
      <c r="L601" s="1"/>
      <c r="M601" s="1"/>
      <c r="N601" s="115"/>
      <c r="O601" s="1"/>
      <c r="P601" s="1"/>
      <c r="Q601" s="1"/>
      <c r="R601" s="1"/>
      <c r="S601" s="1"/>
      <c r="T601" s="1"/>
      <c r="U601" s="1"/>
      <c r="V601" s="1"/>
      <c r="W601" s="1"/>
      <c r="X601" s="1"/>
      <c r="Y601" s="1"/>
      <c r="Z601" s="1"/>
      <c r="AA601" s="1"/>
      <c r="AB601" s="1"/>
      <c r="AC601" s="1"/>
      <c r="AD601" s="1"/>
      <c r="AE601" s="1"/>
      <c r="AF601" s="1"/>
      <c r="AG601" s="7"/>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row>
    <row r="602" spans="1:77" ht="15">
      <c r="A602" s="1"/>
      <c r="B602" s="1"/>
      <c r="C602" s="1"/>
      <c r="D602" s="1"/>
      <c r="E602" s="1"/>
      <c r="F602" s="1"/>
      <c r="G602" s="1"/>
      <c r="H602" s="1"/>
      <c r="I602" s="114"/>
      <c r="J602" s="1"/>
      <c r="K602" s="1"/>
      <c r="L602" s="1"/>
      <c r="M602" s="1"/>
      <c r="N602" s="115"/>
      <c r="O602" s="1"/>
      <c r="P602" s="1"/>
      <c r="Q602" s="1"/>
      <c r="R602" s="1"/>
      <c r="S602" s="1"/>
      <c r="T602" s="1"/>
      <c r="U602" s="1"/>
      <c r="V602" s="1"/>
      <c r="W602" s="1"/>
      <c r="X602" s="1"/>
      <c r="Y602" s="1"/>
      <c r="Z602" s="1"/>
      <c r="AA602" s="1"/>
      <c r="AB602" s="1"/>
      <c r="AC602" s="1"/>
      <c r="AD602" s="1"/>
      <c r="AE602" s="1"/>
      <c r="AF602" s="1"/>
      <c r="AG602" s="7"/>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row>
    <row r="603" spans="1:77" ht="15">
      <c r="A603" s="1"/>
      <c r="B603" s="1"/>
      <c r="C603" s="1"/>
      <c r="D603" s="1"/>
      <c r="E603" s="1"/>
      <c r="F603" s="1"/>
      <c r="G603" s="1"/>
      <c r="H603" s="1"/>
      <c r="I603" s="114"/>
      <c r="J603" s="1"/>
      <c r="K603" s="1"/>
      <c r="L603" s="1"/>
      <c r="M603" s="1"/>
      <c r="N603" s="115"/>
      <c r="O603" s="1"/>
      <c r="P603" s="1"/>
      <c r="Q603" s="1"/>
      <c r="R603" s="1"/>
      <c r="S603" s="1"/>
      <c r="T603" s="1"/>
      <c r="U603" s="1"/>
      <c r="V603" s="1"/>
      <c r="W603" s="1"/>
      <c r="X603" s="1"/>
      <c r="Y603" s="1"/>
      <c r="Z603" s="1"/>
      <c r="AA603" s="1"/>
      <c r="AB603" s="1"/>
      <c r="AC603" s="1"/>
      <c r="AD603" s="1"/>
      <c r="AE603" s="1"/>
      <c r="AF603" s="1"/>
      <c r="AG603" s="7"/>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row>
    <row r="604" spans="1:77" ht="15">
      <c r="A604" s="1"/>
      <c r="B604" s="1"/>
      <c r="C604" s="1"/>
      <c r="D604" s="1"/>
      <c r="E604" s="1"/>
      <c r="F604" s="1"/>
      <c r="G604" s="1"/>
      <c r="H604" s="1"/>
      <c r="I604" s="114"/>
      <c r="J604" s="1"/>
      <c r="K604" s="1"/>
      <c r="L604" s="1"/>
      <c r="M604" s="1"/>
      <c r="N604" s="115"/>
      <c r="O604" s="1"/>
      <c r="P604" s="1"/>
      <c r="Q604" s="1"/>
      <c r="R604" s="1"/>
      <c r="S604" s="1"/>
      <c r="T604" s="1"/>
      <c r="U604" s="1"/>
      <c r="V604" s="1"/>
      <c r="W604" s="1"/>
      <c r="X604" s="1"/>
      <c r="Y604" s="1"/>
      <c r="Z604" s="1"/>
      <c r="AA604" s="1"/>
      <c r="AB604" s="1"/>
      <c r="AC604" s="1"/>
      <c r="AD604" s="1"/>
      <c r="AE604" s="1"/>
      <c r="AF604" s="1"/>
      <c r="AG604" s="7"/>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row>
    <row r="605" spans="1:77" ht="15">
      <c r="A605" s="1"/>
      <c r="B605" s="1"/>
      <c r="C605" s="1"/>
      <c r="D605" s="1"/>
      <c r="E605" s="1"/>
      <c r="F605" s="1"/>
      <c r="G605" s="1"/>
      <c r="H605" s="1"/>
      <c r="I605" s="114"/>
      <c r="J605" s="1"/>
      <c r="K605" s="1"/>
      <c r="L605" s="1"/>
      <c r="M605" s="1"/>
      <c r="N605" s="115"/>
      <c r="O605" s="1"/>
      <c r="P605" s="1"/>
      <c r="Q605" s="1"/>
      <c r="R605" s="1"/>
      <c r="S605" s="1"/>
      <c r="T605" s="1"/>
      <c r="U605" s="1"/>
      <c r="V605" s="1"/>
      <c r="W605" s="1"/>
      <c r="X605" s="1"/>
      <c r="Y605" s="1"/>
      <c r="Z605" s="1"/>
      <c r="AA605" s="1"/>
      <c r="AB605" s="1"/>
      <c r="AC605" s="1"/>
      <c r="AD605" s="1"/>
      <c r="AE605" s="1"/>
      <c r="AF605" s="1"/>
      <c r="AG605" s="7"/>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row>
    <row r="606" spans="1:77" ht="15">
      <c r="A606" s="1"/>
      <c r="B606" s="1"/>
      <c r="C606" s="1"/>
      <c r="D606" s="1"/>
      <c r="E606" s="1"/>
      <c r="F606" s="1"/>
      <c r="G606" s="1"/>
      <c r="H606" s="1"/>
      <c r="I606" s="114"/>
      <c r="J606" s="1"/>
      <c r="K606" s="1"/>
      <c r="L606" s="1"/>
      <c r="M606" s="1"/>
      <c r="N606" s="115"/>
      <c r="O606" s="1"/>
      <c r="P606" s="1"/>
      <c r="Q606" s="1"/>
      <c r="R606" s="1"/>
      <c r="S606" s="1"/>
      <c r="T606" s="1"/>
      <c r="U606" s="1"/>
      <c r="V606" s="1"/>
      <c r="W606" s="1"/>
      <c r="X606" s="1"/>
      <c r="Y606" s="1"/>
      <c r="Z606" s="1"/>
      <c r="AA606" s="1"/>
      <c r="AB606" s="1"/>
      <c r="AC606" s="1"/>
      <c r="AD606" s="1"/>
      <c r="AE606" s="1"/>
      <c r="AF606" s="1"/>
      <c r="AG606" s="7"/>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row>
    <row r="607" spans="1:77" ht="15">
      <c r="A607" s="1"/>
      <c r="B607" s="1"/>
      <c r="C607" s="1"/>
      <c r="D607" s="1"/>
      <c r="E607" s="1"/>
      <c r="F607" s="1"/>
      <c r="G607" s="1"/>
      <c r="H607" s="1"/>
      <c r="I607" s="114"/>
      <c r="J607" s="1"/>
      <c r="K607" s="1"/>
      <c r="L607" s="1"/>
      <c r="M607" s="1"/>
      <c r="N607" s="115"/>
      <c r="O607" s="1"/>
      <c r="P607" s="1"/>
      <c r="Q607" s="1"/>
      <c r="R607" s="1"/>
      <c r="S607" s="1"/>
      <c r="T607" s="1"/>
      <c r="U607" s="1"/>
      <c r="V607" s="1"/>
      <c r="W607" s="1"/>
      <c r="X607" s="1"/>
      <c r="Y607" s="1"/>
      <c r="Z607" s="1"/>
      <c r="AA607" s="1"/>
      <c r="AB607" s="1"/>
      <c r="AC607" s="1"/>
      <c r="AD607" s="1"/>
      <c r="AE607" s="1"/>
      <c r="AF607" s="1"/>
      <c r="AG607" s="7"/>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row>
    <row r="608" spans="1:77" ht="15">
      <c r="A608" s="1"/>
      <c r="B608" s="1"/>
      <c r="C608" s="1"/>
      <c r="D608" s="1"/>
      <c r="E608" s="1"/>
      <c r="F608" s="1"/>
      <c r="G608" s="1"/>
      <c r="H608" s="1"/>
      <c r="I608" s="114"/>
      <c r="J608" s="1"/>
      <c r="K608" s="1"/>
      <c r="L608" s="1"/>
      <c r="M608" s="1"/>
      <c r="N608" s="115"/>
      <c r="O608" s="1"/>
      <c r="P608" s="1"/>
      <c r="Q608" s="1"/>
      <c r="R608" s="1"/>
      <c r="S608" s="1"/>
      <c r="T608" s="1"/>
      <c r="U608" s="1"/>
      <c r="V608" s="1"/>
      <c r="W608" s="1"/>
      <c r="X608" s="1"/>
      <c r="Y608" s="1"/>
      <c r="Z608" s="1"/>
      <c r="AA608" s="1"/>
      <c r="AB608" s="1"/>
      <c r="AC608" s="1"/>
      <c r="AD608" s="1"/>
      <c r="AE608" s="1"/>
      <c r="AF608" s="1"/>
      <c r="AG608" s="7"/>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row>
    <row r="609" spans="1:77" ht="15">
      <c r="A609" s="1"/>
      <c r="B609" s="1"/>
      <c r="C609" s="1"/>
      <c r="D609" s="1"/>
      <c r="E609" s="1"/>
      <c r="F609" s="1"/>
      <c r="G609" s="1"/>
      <c r="H609" s="1"/>
      <c r="I609" s="114"/>
      <c r="J609" s="1"/>
      <c r="K609" s="1"/>
      <c r="L609" s="1"/>
      <c r="M609" s="1"/>
      <c r="N609" s="115"/>
      <c r="O609" s="1"/>
      <c r="P609" s="1"/>
      <c r="Q609" s="1"/>
      <c r="R609" s="1"/>
      <c r="S609" s="1"/>
      <c r="T609" s="1"/>
      <c r="U609" s="1"/>
      <c r="V609" s="1"/>
      <c r="W609" s="1"/>
      <c r="X609" s="1"/>
      <c r="Y609" s="1"/>
      <c r="Z609" s="1"/>
      <c r="AA609" s="1"/>
      <c r="AB609" s="1"/>
      <c r="AC609" s="1"/>
      <c r="AD609" s="1"/>
      <c r="AE609" s="1"/>
      <c r="AF609" s="1"/>
      <c r="AG609" s="7"/>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row>
    <row r="610" spans="1:77" ht="15">
      <c r="A610" s="1"/>
      <c r="B610" s="1"/>
      <c r="C610" s="1"/>
      <c r="D610" s="1"/>
      <c r="E610" s="1"/>
      <c r="F610" s="1"/>
      <c r="G610" s="1"/>
      <c r="H610" s="1"/>
      <c r="I610" s="114"/>
      <c r="J610" s="1"/>
      <c r="K610" s="1"/>
      <c r="L610" s="1"/>
      <c r="M610" s="1"/>
      <c r="N610" s="115"/>
      <c r="O610" s="1"/>
      <c r="P610" s="1"/>
      <c r="Q610" s="1"/>
      <c r="R610" s="1"/>
      <c r="S610" s="1"/>
      <c r="T610" s="1"/>
      <c r="U610" s="1"/>
      <c r="V610" s="1"/>
      <c r="W610" s="1"/>
      <c r="X610" s="1"/>
      <c r="Y610" s="1"/>
      <c r="Z610" s="1"/>
      <c r="AA610" s="1"/>
      <c r="AB610" s="1"/>
      <c r="AC610" s="1"/>
      <c r="AD610" s="1"/>
      <c r="AE610" s="1"/>
      <c r="AF610" s="1"/>
      <c r="AG610" s="7"/>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row>
    <row r="611" spans="1:77" ht="15">
      <c r="A611" s="1"/>
      <c r="B611" s="1"/>
      <c r="C611" s="1"/>
      <c r="D611" s="1"/>
      <c r="E611" s="1"/>
      <c r="F611" s="1"/>
      <c r="G611" s="1"/>
      <c r="H611" s="1"/>
      <c r="I611" s="114"/>
      <c r="J611" s="1"/>
      <c r="K611" s="1"/>
      <c r="L611" s="1"/>
      <c r="M611" s="1"/>
      <c r="N611" s="115"/>
      <c r="O611" s="1"/>
      <c r="P611" s="1"/>
      <c r="Q611" s="1"/>
      <c r="R611" s="1"/>
      <c r="S611" s="1"/>
      <c r="T611" s="1"/>
      <c r="U611" s="1"/>
      <c r="V611" s="1"/>
      <c r="W611" s="1"/>
      <c r="X611" s="1"/>
      <c r="Y611" s="1"/>
      <c r="Z611" s="1"/>
      <c r="AA611" s="1"/>
      <c r="AB611" s="1"/>
      <c r="AC611" s="1"/>
      <c r="AD611" s="1"/>
      <c r="AE611" s="1"/>
      <c r="AF611" s="1"/>
      <c r="AG611" s="7"/>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row>
    <row r="612" spans="1:77" ht="15">
      <c r="A612" s="1"/>
      <c r="B612" s="1"/>
      <c r="C612" s="1"/>
      <c r="D612" s="1"/>
      <c r="E612" s="1"/>
      <c r="F612" s="1"/>
      <c r="G612" s="1"/>
      <c r="H612" s="1"/>
      <c r="I612" s="114"/>
      <c r="J612" s="1"/>
      <c r="K612" s="1"/>
      <c r="L612" s="1"/>
      <c r="M612" s="1"/>
      <c r="N612" s="115"/>
      <c r="O612" s="1"/>
      <c r="P612" s="1"/>
      <c r="Q612" s="1"/>
      <c r="R612" s="1"/>
      <c r="S612" s="1"/>
      <c r="T612" s="1"/>
      <c r="U612" s="1"/>
      <c r="V612" s="1"/>
      <c r="W612" s="1"/>
      <c r="X612" s="1"/>
      <c r="Y612" s="1"/>
      <c r="Z612" s="1"/>
      <c r="AA612" s="1"/>
      <c r="AB612" s="1"/>
      <c r="AC612" s="1"/>
      <c r="AD612" s="1"/>
      <c r="AE612" s="1"/>
      <c r="AF612" s="1"/>
      <c r="AG612" s="7"/>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row>
    <row r="613" spans="1:77" ht="15">
      <c r="A613" s="1"/>
      <c r="B613" s="1"/>
      <c r="C613" s="1"/>
      <c r="D613" s="1"/>
      <c r="E613" s="1"/>
      <c r="F613" s="1"/>
      <c r="G613" s="1"/>
      <c r="H613" s="1"/>
      <c r="I613" s="114"/>
      <c r="J613" s="1"/>
      <c r="K613" s="1"/>
      <c r="L613" s="1"/>
      <c r="M613" s="1"/>
      <c r="N613" s="115"/>
      <c r="O613" s="1"/>
      <c r="P613" s="1"/>
      <c r="Q613" s="1"/>
      <c r="R613" s="1"/>
      <c r="S613" s="1"/>
      <c r="T613" s="1"/>
      <c r="U613" s="1"/>
      <c r="V613" s="1"/>
      <c r="W613" s="1"/>
      <c r="X613" s="1"/>
      <c r="Y613" s="1"/>
      <c r="Z613" s="1"/>
      <c r="AA613" s="1"/>
      <c r="AB613" s="1"/>
      <c r="AC613" s="1"/>
      <c r="AD613" s="1"/>
      <c r="AE613" s="1"/>
      <c r="AF613" s="1"/>
      <c r="AG613" s="7"/>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row>
    <row r="614" spans="1:77" ht="15">
      <c r="A614" s="1"/>
      <c r="B614" s="1"/>
      <c r="C614" s="1"/>
      <c r="D614" s="1"/>
      <c r="E614" s="1"/>
      <c r="F614" s="1"/>
      <c r="G614" s="1"/>
      <c r="H614" s="1"/>
      <c r="I614" s="114"/>
      <c r="J614" s="1"/>
      <c r="K614" s="1"/>
      <c r="L614" s="1"/>
      <c r="M614" s="1"/>
      <c r="N614" s="115"/>
      <c r="O614" s="1"/>
      <c r="P614" s="1"/>
      <c r="Q614" s="1"/>
      <c r="R614" s="1"/>
      <c r="S614" s="1"/>
      <c r="T614" s="1"/>
      <c r="U614" s="1"/>
      <c r="V614" s="1"/>
      <c r="W614" s="1"/>
      <c r="X614" s="1"/>
      <c r="Y614" s="1"/>
      <c r="Z614" s="1"/>
      <c r="AA614" s="1"/>
      <c r="AB614" s="1"/>
      <c r="AC614" s="1"/>
      <c r="AD614" s="1"/>
      <c r="AE614" s="1"/>
      <c r="AF614" s="1"/>
      <c r="AG614" s="7"/>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row>
    <row r="615" spans="1:77" ht="15">
      <c r="A615" s="1"/>
      <c r="B615" s="1"/>
      <c r="C615" s="1"/>
      <c r="D615" s="1"/>
      <c r="E615" s="1"/>
      <c r="F615" s="1"/>
      <c r="G615" s="1"/>
      <c r="H615" s="1"/>
      <c r="I615" s="114"/>
      <c r="J615" s="1"/>
      <c r="K615" s="1"/>
      <c r="L615" s="1"/>
      <c r="M615" s="1"/>
      <c r="N615" s="115"/>
      <c r="O615" s="1"/>
      <c r="P615" s="1"/>
      <c r="Q615" s="1"/>
      <c r="R615" s="1"/>
      <c r="S615" s="1"/>
      <c r="T615" s="1"/>
      <c r="U615" s="1"/>
      <c r="V615" s="1"/>
      <c r="W615" s="1"/>
      <c r="X615" s="1"/>
      <c r="Y615" s="1"/>
      <c r="Z615" s="1"/>
      <c r="AA615" s="1"/>
      <c r="AB615" s="1"/>
      <c r="AC615" s="1"/>
      <c r="AD615" s="1"/>
      <c r="AE615" s="1"/>
      <c r="AF615" s="1"/>
      <c r="AG615" s="7"/>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row>
    <row r="616" spans="1:77" ht="15">
      <c r="A616" s="1"/>
      <c r="B616" s="1"/>
      <c r="C616" s="1"/>
      <c r="D616" s="1"/>
      <c r="E616" s="1"/>
      <c r="F616" s="1"/>
      <c r="G616" s="1"/>
      <c r="H616" s="1"/>
      <c r="I616" s="114"/>
      <c r="J616" s="1"/>
      <c r="K616" s="1"/>
      <c r="L616" s="1"/>
      <c r="M616" s="1"/>
      <c r="N616" s="115"/>
      <c r="O616" s="1"/>
      <c r="P616" s="1"/>
      <c r="Q616" s="1"/>
      <c r="R616" s="1"/>
      <c r="S616" s="1"/>
      <c r="T616" s="1"/>
      <c r="U616" s="1"/>
      <c r="V616" s="1"/>
      <c r="W616" s="1"/>
      <c r="X616" s="1"/>
      <c r="Y616" s="1"/>
      <c r="Z616" s="1"/>
      <c r="AA616" s="1"/>
      <c r="AB616" s="1"/>
      <c r="AC616" s="1"/>
      <c r="AD616" s="1"/>
      <c r="AE616" s="1"/>
      <c r="AF616" s="1"/>
      <c r="AG616" s="7"/>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row>
    <row r="617" spans="1:77" ht="15">
      <c r="A617" s="1"/>
      <c r="B617" s="1"/>
      <c r="C617" s="1"/>
      <c r="D617" s="1"/>
      <c r="E617" s="1"/>
      <c r="F617" s="1"/>
      <c r="G617" s="1"/>
      <c r="H617" s="1"/>
      <c r="I617" s="114"/>
      <c r="J617" s="1"/>
      <c r="K617" s="1"/>
      <c r="L617" s="1"/>
      <c r="M617" s="1"/>
      <c r="N617" s="115"/>
      <c r="O617" s="1"/>
      <c r="P617" s="1"/>
      <c r="Q617" s="1"/>
      <c r="R617" s="1"/>
      <c r="S617" s="1"/>
      <c r="T617" s="1"/>
      <c r="U617" s="1"/>
      <c r="V617" s="1"/>
      <c r="W617" s="1"/>
      <c r="X617" s="1"/>
      <c r="Y617" s="1"/>
      <c r="Z617" s="1"/>
      <c r="AA617" s="1"/>
      <c r="AB617" s="1"/>
      <c r="AC617" s="1"/>
      <c r="AD617" s="1"/>
      <c r="AE617" s="1"/>
      <c r="AF617" s="1"/>
      <c r="AG617" s="7"/>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row>
    <row r="618" spans="1:77" ht="15">
      <c r="A618" s="1"/>
      <c r="B618" s="1"/>
      <c r="C618" s="1"/>
      <c r="D618" s="1"/>
      <c r="E618" s="1"/>
      <c r="F618" s="1"/>
      <c r="G618" s="1"/>
      <c r="H618" s="1"/>
      <c r="I618" s="114"/>
      <c r="J618" s="1"/>
      <c r="K618" s="1"/>
      <c r="L618" s="1"/>
      <c r="M618" s="1"/>
      <c r="N618" s="115"/>
      <c r="O618" s="1"/>
      <c r="P618" s="1"/>
      <c r="Q618" s="1"/>
      <c r="R618" s="1"/>
      <c r="S618" s="1"/>
      <c r="T618" s="1"/>
      <c r="U618" s="1"/>
      <c r="V618" s="1"/>
      <c r="W618" s="1"/>
      <c r="X618" s="1"/>
      <c r="Y618" s="1"/>
      <c r="Z618" s="1"/>
      <c r="AA618" s="1"/>
      <c r="AB618" s="1"/>
      <c r="AC618" s="1"/>
      <c r="AD618" s="1"/>
      <c r="AE618" s="1"/>
      <c r="AF618" s="1"/>
      <c r="AG618" s="7"/>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row>
    <row r="619" spans="1:77" ht="15">
      <c r="A619" s="1"/>
      <c r="B619" s="1"/>
      <c r="C619" s="1"/>
      <c r="D619" s="1"/>
      <c r="E619" s="1"/>
      <c r="F619" s="1"/>
      <c r="G619" s="1"/>
      <c r="H619" s="1"/>
      <c r="I619" s="114"/>
      <c r="J619" s="1"/>
      <c r="K619" s="1"/>
      <c r="L619" s="1"/>
      <c r="M619" s="1"/>
      <c r="N619" s="115"/>
      <c r="O619" s="1"/>
      <c r="P619" s="1"/>
      <c r="Q619" s="1"/>
      <c r="R619" s="1"/>
      <c r="S619" s="1"/>
      <c r="T619" s="1"/>
      <c r="U619" s="1"/>
      <c r="V619" s="1"/>
      <c r="W619" s="1"/>
      <c r="X619" s="1"/>
      <c r="Y619" s="1"/>
      <c r="Z619" s="1"/>
      <c r="AA619" s="1"/>
      <c r="AB619" s="1"/>
      <c r="AC619" s="1"/>
      <c r="AD619" s="1"/>
      <c r="AE619" s="1"/>
      <c r="AF619" s="1"/>
      <c r="AG619" s="7"/>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row>
    <row r="620" spans="1:77" ht="15">
      <c r="A620" s="1"/>
      <c r="B620" s="1"/>
      <c r="C620" s="1"/>
      <c r="D620" s="1"/>
      <c r="E620" s="1"/>
      <c r="F620" s="1"/>
      <c r="G620" s="1"/>
      <c r="H620" s="1"/>
      <c r="I620" s="114"/>
      <c r="J620" s="1"/>
      <c r="K620" s="1"/>
      <c r="L620" s="1"/>
      <c r="M620" s="1"/>
      <c r="N620" s="115"/>
      <c r="O620" s="1"/>
      <c r="P620" s="1"/>
      <c r="Q620" s="1"/>
      <c r="R620" s="1"/>
      <c r="S620" s="1"/>
      <c r="T620" s="1"/>
      <c r="U620" s="1"/>
      <c r="V620" s="1"/>
      <c r="W620" s="1"/>
      <c r="X620" s="1"/>
      <c r="Y620" s="1"/>
      <c r="Z620" s="1"/>
      <c r="AA620" s="1"/>
      <c r="AB620" s="1"/>
      <c r="AC620" s="1"/>
      <c r="AD620" s="1"/>
      <c r="AE620" s="1"/>
      <c r="AF620" s="1"/>
      <c r="AG620" s="7"/>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row>
    <row r="621" spans="1:77" ht="15">
      <c r="A621" s="1"/>
      <c r="B621" s="1"/>
      <c r="C621" s="1"/>
      <c r="D621" s="1"/>
      <c r="E621" s="1"/>
      <c r="F621" s="1"/>
      <c r="G621" s="1"/>
      <c r="H621" s="1"/>
      <c r="I621" s="114"/>
      <c r="J621" s="1"/>
      <c r="K621" s="1"/>
      <c r="L621" s="1"/>
      <c r="M621" s="1"/>
      <c r="N621" s="115"/>
      <c r="O621" s="1"/>
      <c r="P621" s="1"/>
      <c r="Q621" s="1"/>
      <c r="R621" s="1"/>
      <c r="S621" s="1"/>
      <c r="T621" s="1"/>
      <c r="U621" s="1"/>
      <c r="V621" s="1"/>
      <c r="W621" s="1"/>
      <c r="X621" s="1"/>
      <c r="Y621" s="1"/>
      <c r="Z621" s="1"/>
      <c r="AA621" s="1"/>
      <c r="AB621" s="1"/>
      <c r="AC621" s="1"/>
      <c r="AD621" s="1"/>
      <c r="AE621" s="1"/>
      <c r="AF621" s="1"/>
      <c r="AG621" s="7"/>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row>
    <row r="622" spans="1:77" ht="15">
      <c r="A622" s="1"/>
      <c r="B622" s="1"/>
      <c r="C622" s="1"/>
      <c r="D622" s="1"/>
      <c r="E622" s="1"/>
      <c r="F622" s="1"/>
      <c r="G622" s="1"/>
      <c r="H622" s="1"/>
      <c r="I622" s="114"/>
      <c r="J622" s="1"/>
      <c r="K622" s="1"/>
      <c r="L622" s="1"/>
      <c r="M622" s="1"/>
      <c r="N622" s="115"/>
      <c r="O622" s="1"/>
      <c r="P622" s="1"/>
      <c r="Q622" s="1"/>
      <c r="R622" s="1"/>
      <c r="S622" s="1"/>
      <c r="T622" s="1"/>
      <c r="U622" s="1"/>
      <c r="V622" s="1"/>
      <c r="W622" s="1"/>
      <c r="X622" s="1"/>
      <c r="Y622" s="1"/>
      <c r="Z622" s="1"/>
      <c r="AA622" s="1"/>
      <c r="AB622" s="1"/>
      <c r="AC622" s="1"/>
      <c r="AD622" s="1"/>
      <c r="AE622" s="1"/>
      <c r="AF622" s="1"/>
      <c r="AG622" s="7"/>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row>
    <row r="623" spans="1:77" ht="15">
      <c r="A623" s="1"/>
      <c r="B623" s="1"/>
      <c r="C623" s="1"/>
      <c r="D623" s="1"/>
      <c r="E623" s="1"/>
      <c r="F623" s="1"/>
      <c r="G623" s="1"/>
      <c r="H623" s="1"/>
      <c r="I623" s="114"/>
      <c r="J623" s="1"/>
      <c r="K623" s="1"/>
      <c r="L623" s="1"/>
      <c r="M623" s="1"/>
      <c r="N623" s="115"/>
      <c r="O623" s="1"/>
      <c r="P623" s="1"/>
      <c r="Q623" s="1"/>
      <c r="R623" s="1"/>
      <c r="S623" s="1"/>
      <c r="T623" s="1"/>
      <c r="U623" s="1"/>
      <c r="V623" s="1"/>
      <c r="W623" s="1"/>
      <c r="X623" s="1"/>
      <c r="Y623" s="1"/>
      <c r="Z623" s="1"/>
      <c r="AA623" s="1"/>
      <c r="AB623" s="1"/>
      <c r="AC623" s="1"/>
      <c r="AD623" s="1"/>
      <c r="AE623" s="1"/>
      <c r="AF623" s="1"/>
      <c r="AG623" s="7"/>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row>
    <row r="624" spans="1:77" ht="15">
      <c r="A624" s="1"/>
      <c r="B624" s="1"/>
      <c r="C624" s="1"/>
      <c r="D624" s="1"/>
      <c r="E624" s="1"/>
      <c r="F624" s="1"/>
      <c r="G624" s="1"/>
      <c r="H624" s="1"/>
      <c r="I624" s="114"/>
      <c r="J624" s="1"/>
      <c r="K624" s="1"/>
      <c r="L624" s="1"/>
      <c r="M624" s="1"/>
      <c r="N624" s="115"/>
      <c r="O624" s="1"/>
      <c r="P624" s="1"/>
      <c r="Q624" s="1"/>
      <c r="R624" s="1"/>
      <c r="S624" s="1"/>
      <c r="T624" s="1"/>
      <c r="U624" s="1"/>
      <c r="V624" s="1"/>
      <c r="W624" s="1"/>
      <c r="X624" s="1"/>
      <c r="Y624" s="1"/>
      <c r="Z624" s="1"/>
      <c r="AA624" s="1"/>
      <c r="AB624" s="1"/>
      <c r="AC624" s="1"/>
      <c r="AD624" s="1"/>
      <c r="AE624" s="1"/>
      <c r="AF624" s="1"/>
      <c r="AG624" s="7"/>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row>
    <row r="625" spans="1:77" ht="15">
      <c r="A625" s="1"/>
      <c r="B625" s="1"/>
      <c r="C625" s="1"/>
      <c r="D625" s="1"/>
      <c r="E625" s="1"/>
      <c r="F625" s="1"/>
      <c r="G625" s="1"/>
      <c r="H625" s="1"/>
      <c r="I625" s="114"/>
      <c r="J625" s="1"/>
      <c r="K625" s="1"/>
      <c r="L625" s="1"/>
      <c r="M625" s="1"/>
      <c r="N625" s="115"/>
      <c r="O625" s="1"/>
      <c r="P625" s="1"/>
      <c r="Q625" s="1"/>
      <c r="R625" s="1"/>
      <c r="S625" s="1"/>
      <c r="T625" s="1"/>
      <c r="U625" s="1"/>
      <c r="V625" s="1"/>
      <c r="W625" s="1"/>
      <c r="X625" s="1"/>
      <c r="Y625" s="1"/>
      <c r="Z625" s="1"/>
      <c r="AA625" s="1"/>
      <c r="AB625" s="1"/>
      <c r="AC625" s="1"/>
      <c r="AD625" s="1"/>
      <c r="AE625" s="1"/>
      <c r="AF625" s="1"/>
      <c r="AG625" s="7"/>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row>
    <row r="626" spans="1:77" ht="15">
      <c r="A626" s="1"/>
      <c r="B626" s="1"/>
      <c r="C626" s="1"/>
      <c r="D626" s="1"/>
      <c r="E626" s="1"/>
      <c r="F626" s="1"/>
      <c r="G626" s="1"/>
      <c r="H626" s="1"/>
      <c r="I626" s="114"/>
      <c r="J626" s="1"/>
      <c r="K626" s="1"/>
      <c r="L626" s="1"/>
      <c r="M626" s="1"/>
      <c r="N626" s="115"/>
      <c r="O626" s="1"/>
      <c r="P626" s="1"/>
      <c r="Q626" s="1"/>
      <c r="R626" s="1"/>
      <c r="S626" s="1"/>
      <c r="T626" s="1"/>
      <c r="U626" s="1"/>
      <c r="V626" s="1"/>
      <c r="W626" s="1"/>
      <c r="X626" s="1"/>
      <c r="Y626" s="1"/>
      <c r="Z626" s="1"/>
      <c r="AA626" s="1"/>
      <c r="AB626" s="1"/>
      <c r="AC626" s="1"/>
      <c r="AD626" s="1"/>
      <c r="AE626" s="1"/>
      <c r="AF626" s="1"/>
      <c r="AG626" s="7"/>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row>
    <row r="627" spans="1:77" ht="15">
      <c r="A627" s="1"/>
      <c r="B627" s="1"/>
      <c r="C627" s="1"/>
      <c r="D627" s="1"/>
      <c r="E627" s="1"/>
      <c r="F627" s="1"/>
      <c r="G627" s="1"/>
      <c r="H627" s="1"/>
      <c r="I627" s="114"/>
      <c r="J627" s="1"/>
      <c r="K627" s="1"/>
      <c r="L627" s="1"/>
      <c r="M627" s="1"/>
      <c r="N627" s="115"/>
      <c r="O627" s="1"/>
      <c r="P627" s="1"/>
      <c r="Q627" s="1"/>
      <c r="R627" s="1"/>
      <c r="S627" s="1"/>
      <c r="T627" s="1"/>
      <c r="U627" s="1"/>
      <c r="V627" s="1"/>
      <c r="W627" s="1"/>
      <c r="X627" s="1"/>
      <c r="Y627" s="1"/>
      <c r="Z627" s="1"/>
      <c r="AA627" s="1"/>
      <c r="AB627" s="1"/>
      <c r="AC627" s="1"/>
      <c r="AD627" s="1"/>
      <c r="AE627" s="1"/>
      <c r="AF627" s="1"/>
      <c r="AG627" s="7"/>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row>
    <row r="628" spans="1:77" ht="15">
      <c r="A628" s="1"/>
      <c r="B628" s="1"/>
      <c r="C628" s="1"/>
      <c r="D628" s="1"/>
      <c r="E628" s="1"/>
      <c r="F628" s="1"/>
      <c r="G628" s="1"/>
      <c r="H628" s="1"/>
      <c r="I628" s="114"/>
      <c r="J628" s="1"/>
      <c r="K628" s="1"/>
      <c r="L628" s="1"/>
      <c r="M628" s="1"/>
      <c r="N628" s="115"/>
      <c r="O628" s="1"/>
      <c r="P628" s="1"/>
      <c r="Q628" s="1"/>
      <c r="R628" s="1"/>
      <c r="S628" s="1"/>
      <c r="T628" s="1"/>
      <c r="U628" s="1"/>
      <c r="V628" s="1"/>
      <c r="W628" s="1"/>
      <c r="X628" s="1"/>
      <c r="Y628" s="1"/>
      <c r="Z628" s="1"/>
      <c r="AA628" s="1"/>
      <c r="AB628" s="1"/>
      <c r="AC628" s="1"/>
      <c r="AD628" s="1"/>
      <c r="AE628" s="1"/>
      <c r="AF628" s="1"/>
      <c r="AG628" s="7"/>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row>
    <row r="629" spans="1:77" ht="15">
      <c r="A629" s="1"/>
      <c r="B629" s="1"/>
      <c r="C629" s="1"/>
      <c r="D629" s="1"/>
      <c r="E629" s="1"/>
      <c r="F629" s="1"/>
      <c r="G629" s="1"/>
      <c r="H629" s="1"/>
      <c r="I629" s="114"/>
      <c r="J629" s="1"/>
      <c r="K629" s="1"/>
      <c r="L629" s="1"/>
      <c r="M629" s="1"/>
      <c r="N629" s="115"/>
      <c r="O629" s="1"/>
      <c r="P629" s="1"/>
      <c r="Q629" s="1"/>
      <c r="R629" s="1"/>
      <c r="S629" s="1"/>
      <c r="T629" s="1"/>
      <c r="U629" s="1"/>
      <c r="V629" s="1"/>
      <c r="W629" s="1"/>
      <c r="X629" s="1"/>
      <c r="Y629" s="1"/>
      <c r="Z629" s="1"/>
      <c r="AA629" s="1"/>
      <c r="AB629" s="1"/>
      <c r="AC629" s="1"/>
      <c r="AD629" s="1"/>
      <c r="AE629" s="1"/>
      <c r="AF629" s="1"/>
      <c r="AG629" s="7"/>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row>
    <row r="630" spans="1:77" ht="15">
      <c r="A630" s="1"/>
      <c r="B630" s="1"/>
      <c r="C630" s="1"/>
      <c r="D630" s="1"/>
      <c r="E630" s="1"/>
      <c r="F630" s="1"/>
      <c r="G630" s="1"/>
      <c r="H630" s="1"/>
      <c r="I630" s="114"/>
      <c r="J630" s="1"/>
      <c r="K630" s="1"/>
      <c r="L630" s="1"/>
      <c r="M630" s="1"/>
      <c r="N630" s="115"/>
      <c r="O630" s="1"/>
      <c r="P630" s="1"/>
      <c r="Q630" s="1"/>
      <c r="R630" s="1"/>
      <c r="S630" s="1"/>
      <c r="T630" s="1"/>
      <c r="U630" s="1"/>
      <c r="V630" s="1"/>
      <c r="W630" s="1"/>
      <c r="X630" s="1"/>
      <c r="Y630" s="1"/>
      <c r="Z630" s="1"/>
      <c r="AA630" s="1"/>
      <c r="AB630" s="1"/>
      <c r="AC630" s="1"/>
      <c r="AD630" s="1"/>
      <c r="AE630" s="1"/>
      <c r="AF630" s="1"/>
      <c r="AG630" s="7"/>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row>
    <row r="631" spans="1:77" ht="15">
      <c r="A631" s="1"/>
      <c r="B631" s="1"/>
      <c r="C631" s="1"/>
      <c r="D631" s="1"/>
      <c r="E631" s="1"/>
      <c r="F631" s="1"/>
      <c r="G631" s="1"/>
      <c r="H631" s="1"/>
      <c r="I631" s="114"/>
      <c r="J631" s="1"/>
      <c r="K631" s="1"/>
      <c r="L631" s="1"/>
      <c r="M631" s="1"/>
      <c r="N631" s="115"/>
      <c r="O631" s="1"/>
      <c r="P631" s="1"/>
      <c r="Q631" s="1"/>
      <c r="R631" s="1"/>
      <c r="S631" s="1"/>
      <c r="T631" s="1"/>
      <c r="U631" s="1"/>
      <c r="V631" s="1"/>
      <c r="W631" s="1"/>
      <c r="X631" s="1"/>
      <c r="Y631" s="1"/>
      <c r="Z631" s="1"/>
      <c r="AA631" s="1"/>
      <c r="AB631" s="1"/>
      <c r="AC631" s="1"/>
      <c r="AD631" s="1"/>
      <c r="AE631" s="1"/>
      <c r="AF631" s="1"/>
      <c r="AG631" s="7"/>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row>
    <row r="632" spans="1:77" ht="15">
      <c r="A632" s="1"/>
      <c r="B632" s="1"/>
      <c r="C632" s="1"/>
      <c r="D632" s="1"/>
      <c r="E632" s="1"/>
      <c r="F632" s="1"/>
      <c r="G632" s="1"/>
      <c r="H632" s="1"/>
      <c r="I632" s="114"/>
      <c r="J632" s="1"/>
      <c r="K632" s="1"/>
      <c r="L632" s="1"/>
      <c r="M632" s="1"/>
      <c r="N632" s="115"/>
      <c r="O632" s="1"/>
      <c r="P632" s="1"/>
      <c r="Q632" s="1"/>
      <c r="R632" s="1"/>
      <c r="S632" s="1"/>
      <c r="T632" s="1"/>
      <c r="U632" s="1"/>
      <c r="V632" s="1"/>
      <c r="W632" s="1"/>
      <c r="X632" s="1"/>
      <c r="Y632" s="1"/>
      <c r="Z632" s="1"/>
      <c r="AA632" s="1"/>
      <c r="AB632" s="1"/>
      <c r="AC632" s="1"/>
      <c r="AD632" s="1"/>
      <c r="AE632" s="1"/>
      <c r="AF632" s="1"/>
      <c r="AG632" s="7"/>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row>
    <row r="633" spans="1:77" ht="15">
      <c r="A633" s="1"/>
      <c r="B633" s="1"/>
      <c r="C633" s="1"/>
      <c r="D633" s="1"/>
      <c r="E633" s="1"/>
      <c r="F633" s="1"/>
      <c r="G633" s="1"/>
      <c r="H633" s="1"/>
      <c r="I633" s="114"/>
      <c r="J633" s="1"/>
      <c r="K633" s="1"/>
      <c r="L633" s="1"/>
      <c r="M633" s="1"/>
      <c r="N633" s="115"/>
      <c r="O633" s="1"/>
      <c r="P633" s="1"/>
      <c r="Q633" s="1"/>
      <c r="R633" s="1"/>
      <c r="S633" s="1"/>
      <c r="T633" s="1"/>
      <c r="U633" s="1"/>
      <c r="V633" s="1"/>
      <c r="W633" s="1"/>
      <c r="X633" s="1"/>
      <c r="Y633" s="1"/>
      <c r="Z633" s="1"/>
      <c r="AA633" s="1"/>
      <c r="AB633" s="1"/>
      <c r="AC633" s="1"/>
      <c r="AD633" s="1"/>
      <c r="AE633" s="1"/>
      <c r="AF633" s="1"/>
      <c r="AG633" s="7"/>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row>
    <row r="634" spans="1:77" ht="15">
      <c r="A634" s="1"/>
      <c r="B634" s="1"/>
      <c r="C634" s="1"/>
      <c r="D634" s="1"/>
      <c r="E634" s="1"/>
      <c r="F634" s="1"/>
      <c r="G634" s="1"/>
      <c r="H634" s="1"/>
      <c r="I634" s="114"/>
      <c r="J634" s="1"/>
      <c r="K634" s="1"/>
      <c r="L634" s="1"/>
      <c r="M634" s="1"/>
      <c r="N634" s="115"/>
      <c r="O634" s="1"/>
      <c r="P634" s="1"/>
      <c r="Q634" s="1"/>
      <c r="R634" s="1"/>
      <c r="S634" s="1"/>
      <c r="T634" s="1"/>
      <c r="U634" s="1"/>
      <c r="V634" s="1"/>
      <c r="W634" s="1"/>
      <c r="X634" s="1"/>
      <c r="Y634" s="1"/>
      <c r="Z634" s="1"/>
      <c r="AA634" s="1"/>
      <c r="AB634" s="1"/>
      <c r="AC634" s="1"/>
      <c r="AD634" s="1"/>
      <c r="AE634" s="1"/>
      <c r="AF634" s="1"/>
      <c r="AG634" s="7"/>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row>
    <row r="635" spans="1:77" ht="15">
      <c r="A635" s="1"/>
      <c r="B635" s="1"/>
      <c r="C635" s="1"/>
      <c r="D635" s="1"/>
      <c r="E635" s="1"/>
      <c r="F635" s="1"/>
      <c r="G635" s="1"/>
      <c r="H635" s="1"/>
      <c r="I635" s="114"/>
      <c r="J635" s="1"/>
      <c r="K635" s="1"/>
      <c r="L635" s="1"/>
      <c r="M635" s="1"/>
      <c r="N635" s="115"/>
      <c r="O635" s="1"/>
      <c r="P635" s="1"/>
      <c r="Q635" s="1"/>
      <c r="R635" s="1"/>
      <c r="S635" s="1"/>
      <c r="T635" s="1"/>
      <c r="U635" s="1"/>
      <c r="V635" s="1"/>
      <c r="W635" s="1"/>
      <c r="X635" s="1"/>
      <c r="Y635" s="1"/>
      <c r="Z635" s="1"/>
      <c r="AA635" s="1"/>
      <c r="AB635" s="1"/>
      <c r="AC635" s="1"/>
      <c r="AD635" s="1"/>
      <c r="AE635" s="1"/>
      <c r="AF635" s="1"/>
      <c r="AG635" s="7"/>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row>
    <row r="636" spans="1:77" ht="15">
      <c r="A636" s="1"/>
      <c r="B636" s="1"/>
      <c r="C636" s="1"/>
      <c r="D636" s="1"/>
      <c r="E636" s="1"/>
      <c r="F636" s="1"/>
      <c r="G636" s="1"/>
      <c r="H636" s="1"/>
      <c r="I636" s="114"/>
      <c r="J636" s="1"/>
      <c r="K636" s="1"/>
      <c r="L636" s="1"/>
      <c r="M636" s="1"/>
      <c r="N636" s="115"/>
      <c r="O636" s="1"/>
      <c r="P636" s="1"/>
      <c r="Q636" s="1"/>
      <c r="R636" s="1"/>
      <c r="S636" s="1"/>
      <c r="T636" s="1"/>
      <c r="U636" s="1"/>
      <c r="V636" s="1"/>
      <c r="W636" s="1"/>
      <c r="X636" s="1"/>
      <c r="Y636" s="1"/>
      <c r="Z636" s="1"/>
      <c r="AA636" s="1"/>
      <c r="AB636" s="1"/>
      <c r="AC636" s="1"/>
      <c r="AD636" s="1"/>
      <c r="AE636" s="1"/>
      <c r="AF636" s="1"/>
      <c r="AG636" s="7"/>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row>
    <row r="637" spans="1:77" ht="15">
      <c r="A637" s="1"/>
      <c r="B637" s="1"/>
      <c r="C637" s="1"/>
      <c r="D637" s="1"/>
      <c r="E637" s="1"/>
      <c r="F637" s="1"/>
      <c r="G637" s="1"/>
      <c r="H637" s="1"/>
      <c r="I637" s="114"/>
      <c r="J637" s="1"/>
      <c r="K637" s="1"/>
      <c r="L637" s="1"/>
      <c r="M637" s="1"/>
      <c r="N637" s="115"/>
      <c r="O637" s="1"/>
      <c r="P637" s="1"/>
      <c r="Q637" s="1"/>
      <c r="R637" s="1"/>
      <c r="S637" s="1"/>
      <c r="T637" s="1"/>
      <c r="U637" s="1"/>
      <c r="V637" s="1"/>
      <c r="W637" s="1"/>
      <c r="X637" s="1"/>
      <c r="Y637" s="1"/>
      <c r="Z637" s="1"/>
      <c r="AA637" s="1"/>
      <c r="AB637" s="1"/>
      <c r="AC637" s="1"/>
      <c r="AD637" s="1"/>
      <c r="AE637" s="1"/>
      <c r="AF637" s="1"/>
      <c r="AG637" s="7"/>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row>
    <row r="638" spans="1:77" ht="15">
      <c r="A638" s="1"/>
      <c r="B638" s="1"/>
      <c r="C638" s="1"/>
      <c r="D638" s="1"/>
      <c r="E638" s="1"/>
      <c r="F638" s="1"/>
      <c r="G638" s="1"/>
      <c r="H638" s="1"/>
      <c r="I638" s="114"/>
      <c r="J638" s="1"/>
      <c r="K638" s="1"/>
      <c r="L638" s="1"/>
      <c r="M638" s="1"/>
      <c r="N638" s="115"/>
      <c r="O638" s="1"/>
      <c r="P638" s="1"/>
      <c r="Q638" s="1"/>
      <c r="R638" s="1"/>
      <c r="S638" s="1"/>
      <c r="T638" s="1"/>
      <c r="U638" s="1"/>
      <c r="V638" s="1"/>
      <c r="W638" s="1"/>
      <c r="X638" s="1"/>
      <c r="Y638" s="1"/>
      <c r="Z638" s="1"/>
      <c r="AA638" s="1"/>
      <c r="AB638" s="1"/>
      <c r="AC638" s="1"/>
      <c r="AD638" s="1"/>
      <c r="AE638" s="1"/>
      <c r="AF638" s="1"/>
      <c r="AG638" s="7"/>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row>
    <row r="639" spans="1:77" ht="15">
      <c r="A639" s="1"/>
      <c r="B639" s="1"/>
      <c r="C639" s="1"/>
      <c r="D639" s="1"/>
      <c r="E639" s="1"/>
      <c r="F639" s="1"/>
      <c r="G639" s="1"/>
      <c r="H639" s="1"/>
      <c r="I639" s="114"/>
      <c r="J639" s="1"/>
      <c r="K639" s="1"/>
      <c r="L639" s="1"/>
      <c r="M639" s="1"/>
      <c r="N639" s="115"/>
      <c r="O639" s="1"/>
      <c r="P639" s="1"/>
      <c r="Q639" s="1"/>
      <c r="R639" s="1"/>
      <c r="S639" s="1"/>
      <c r="T639" s="1"/>
      <c r="U639" s="1"/>
      <c r="V639" s="1"/>
      <c r="W639" s="1"/>
      <c r="X639" s="1"/>
      <c r="Y639" s="1"/>
      <c r="Z639" s="1"/>
      <c r="AA639" s="1"/>
      <c r="AB639" s="1"/>
      <c r="AC639" s="1"/>
      <c r="AD639" s="1"/>
      <c r="AE639" s="1"/>
      <c r="AF639" s="1"/>
      <c r="AG639" s="7"/>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row>
    <row r="640" spans="1:77" ht="15">
      <c r="A640" s="1"/>
      <c r="B640" s="1"/>
      <c r="C640" s="1"/>
      <c r="D640" s="1"/>
      <c r="E640" s="1"/>
      <c r="F640" s="1"/>
      <c r="G640" s="1"/>
      <c r="H640" s="1"/>
      <c r="I640" s="114"/>
      <c r="J640" s="1"/>
      <c r="K640" s="1"/>
      <c r="L640" s="1"/>
      <c r="M640" s="1"/>
      <c r="N640" s="115"/>
      <c r="O640" s="1"/>
      <c r="P640" s="1"/>
      <c r="Q640" s="1"/>
      <c r="R640" s="1"/>
      <c r="S640" s="1"/>
      <c r="T640" s="1"/>
      <c r="U640" s="1"/>
      <c r="V640" s="1"/>
      <c r="W640" s="1"/>
      <c r="X640" s="1"/>
      <c r="Y640" s="1"/>
      <c r="Z640" s="1"/>
      <c r="AA640" s="1"/>
      <c r="AB640" s="1"/>
      <c r="AC640" s="1"/>
      <c r="AD640" s="1"/>
      <c r="AE640" s="1"/>
      <c r="AF640" s="1"/>
      <c r="AG640" s="7"/>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row>
    <row r="641" spans="1:77" ht="15">
      <c r="A641" s="1"/>
      <c r="B641" s="1"/>
      <c r="C641" s="1"/>
      <c r="D641" s="1"/>
      <c r="E641" s="1"/>
      <c r="F641" s="1"/>
      <c r="G641" s="1"/>
      <c r="H641" s="1"/>
      <c r="I641" s="114"/>
      <c r="J641" s="1"/>
      <c r="K641" s="1"/>
      <c r="L641" s="1"/>
      <c r="M641" s="1"/>
      <c r="N641" s="115"/>
      <c r="O641" s="1"/>
      <c r="P641" s="1"/>
      <c r="Q641" s="1"/>
      <c r="R641" s="1"/>
      <c r="S641" s="1"/>
      <c r="T641" s="1"/>
      <c r="U641" s="1"/>
      <c r="V641" s="1"/>
      <c r="W641" s="1"/>
      <c r="X641" s="1"/>
      <c r="Y641" s="1"/>
      <c r="Z641" s="1"/>
      <c r="AA641" s="1"/>
      <c r="AB641" s="1"/>
      <c r="AC641" s="1"/>
      <c r="AD641" s="1"/>
      <c r="AE641" s="1"/>
      <c r="AF641" s="1"/>
      <c r="AG641" s="7"/>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row>
    <row r="642" spans="1:77" ht="15">
      <c r="A642" s="1"/>
      <c r="B642" s="1"/>
      <c r="C642" s="1"/>
      <c r="D642" s="1"/>
      <c r="E642" s="1"/>
      <c r="F642" s="1"/>
      <c r="G642" s="1"/>
      <c r="H642" s="1"/>
      <c r="I642" s="114"/>
      <c r="J642" s="1"/>
      <c r="K642" s="1"/>
      <c r="L642" s="1"/>
      <c r="M642" s="1"/>
      <c r="N642" s="115"/>
      <c r="O642" s="1"/>
      <c r="P642" s="1"/>
      <c r="Q642" s="1"/>
      <c r="R642" s="1"/>
      <c r="S642" s="1"/>
      <c r="T642" s="1"/>
      <c r="U642" s="1"/>
      <c r="V642" s="1"/>
      <c r="W642" s="1"/>
      <c r="X642" s="1"/>
      <c r="Y642" s="1"/>
      <c r="Z642" s="1"/>
      <c r="AA642" s="1"/>
      <c r="AB642" s="1"/>
      <c r="AC642" s="1"/>
      <c r="AD642" s="1"/>
      <c r="AE642" s="1"/>
      <c r="AF642" s="1"/>
      <c r="AG642" s="7"/>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row>
    <row r="643" spans="1:77" ht="15">
      <c r="A643" s="1"/>
      <c r="B643" s="1"/>
      <c r="C643" s="1"/>
      <c r="D643" s="1"/>
      <c r="E643" s="1"/>
      <c r="F643" s="1"/>
      <c r="G643" s="1"/>
      <c r="H643" s="1"/>
      <c r="I643" s="114"/>
      <c r="J643" s="1"/>
      <c r="K643" s="1"/>
      <c r="L643" s="1"/>
      <c r="M643" s="1"/>
      <c r="N643" s="115"/>
      <c r="O643" s="1"/>
      <c r="P643" s="1"/>
      <c r="Q643" s="1"/>
      <c r="R643" s="1"/>
      <c r="S643" s="1"/>
      <c r="T643" s="1"/>
      <c r="U643" s="1"/>
      <c r="V643" s="1"/>
      <c r="W643" s="1"/>
      <c r="X643" s="1"/>
      <c r="Y643" s="1"/>
      <c r="Z643" s="1"/>
      <c r="AA643" s="1"/>
      <c r="AB643" s="1"/>
      <c r="AC643" s="1"/>
      <c r="AD643" s="1"/>
      <c r="AE643" s="1"/>
      <c r="AF643" s="1"/>
      <c r="AG643" s="7"/>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row>
    <row r="644" spans="1:77" ht="15">
      <c r="A644" s="1"/>
      <c r="B644" s="1"/>
      <c r="C644" s="1"/>
      <c r="D644" s="1"/>
      <c r="E644" s="1"/>
      <c r="F644" s="1"/>
      <c r="G644" s="1"/>
      <c r="H644" s="1"/>
      <c r="I644" s="114"/>
      <c r="J644" s="1"/>
      <c r="K644" s="1"/>
      <c r="L644" s="1"/>
      <c r="M644" s="1"/>
      <c r="N644" s="115"/>
      <c r="O644" s="1"/>
      <c r="P644" s="1"/>
      <c r="Q644" s="1"/>
      <c r="R644" s="1"/>
      <c r="S644" s="1"/>
      <c r="T644" s="1"/>
      <c r="U644" s="1"/>
      <c r="V644" s="1"/>
      <c r="W644" s="1"/>
      <c r="X644" s="1"/>
      <c r="Y644" s="1"/>
      <c r="Z644" s="1"/>
      <c r="AA644" s="1"/>
      <c r="AB644" s="1"/>
      <c r="AC644" s="1"/>
      <c r="AD644" s="1"/>
      <c r="AE644" s="1"/>
      <c r="AF644" s="1"/>
      <c r="AG644" s="7"/>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row>
    <row r="645" spans="1:77" ht="15">
      <c r="A645" s="1"/>
      <c r="B645" s="1"/>
      <c r="C645" s="1"/>
      <c r="D645" s="1"/>
      <c r="E645" s="1"/>
      <c r="F645" s="1"/>
      <c r="G645" s="1"/>
      <c r="H645" s="1"/>
      <c r="I645" s="114"/>
      <c r="J645" s="1"/>
      <c r="K645" s="1"/>
      <c r="L645" s="1"/>
      <c r="M645" s="1"/>
      <c r="N645" s="115"/>
      <c r="O645" s="1"/>
      <c r="P645" s="1"/>
      <c r="Q645" s="1"/>
      <c r="R645" s="1"/>
      <c r="S645" s="1"/>
      <c r="T645" s="1"/>
      <c r="U645" s="1"/>
      <c r="V645" s="1"/>
      <c r="W645" s="1"/>
      <c r="X645" s="1"/>
      <c r="Y645" s="1"/>
      <c r="Z645" s="1"/>
      <c r="AA645" s="1"/>
      <c r="AB645" s="1"/>
      <c r="AC645" s="1"/>
      <c r="AD645" s="1"/>
      <c r="AE645" s="1"/>
      <c r="AF645" s="1"/>
      <c r="AG645" s="7"/>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row>
    <row r="646" spans="1:77" ht="15">
      <c r="A646" s="1"/>
      <c r="B646" s="1"/>
      <c r="C646" s="1"/>
      <c r="D646" s="1"/>
      <c r="E646" s="1"/>
      <c r="F646" s="1"/>
      <c r="G646" s="1"/>
      <c r="H646" s="1"/>
      <c r="I646" s="114"/>
      <c r="J646" s="1"/>
      <c r="K646" s="1"/>
      <c r="L646" s="1"/>
      <c r="M646" s="1"/>
      <c r="N646" s="115"/>
      <c r="O646" s="1"/>
      <c r="P646" s="1"/>
      <c r="Q646" s="1"/>
      <c r="R646" s="1"/>
      <c r="S646" s="1"/>
      <c r="T646" s="1"/>
      <c r="U646" s="1"/>
      <c r="V646" s="1"/>
      <c r="W646" s="1"/>
      <c r="X646" s="1"/>
      <c r="Y646" s="1"/>
      <c r="Z646" s="1"/>
      <c r="AA646" s="1"/>
      <c r="AB646" s="1"/>
      <c r="AC646" s="1"/>
      <c r="AD646" s="1"/>
      <c r="AE646" s="1"/>
      <c r="AF646" s="1"/>
      <c r="AG646" s="7"/>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row>
    <row r="647" spans="1:77" ht="15">
      <c r="A647" s="1"/>
      <c r="B647" s="1"/>
      <c r="C647" s="1"/>
      <c r="D647" s="1"/>
      <c r="E647" s="1"/>
      <c r="F647" s="1"/>
      <c r="G647" s="1"/>
      <c r="H647" s="1"/>
      <c r="I647" s="114"/>
      <c r="J647" s="1"/>
      <c r="K647" s="1"/>
      <c r="L647" s="1"/>
      <c r="M647" s="1"/>
      <c r="N647" s="115"/>
      <c r="O647" s="1"/>
      <c r="P647" s="1"/>
      <c r="Q647" s="1"/>
      <c r="R647" s="1"/>
      <c r="S647" s="1"/>
      <c r="T647" s="1"/>
      <c r="U647" s="1"/>
      <c r="V647" s="1"/>
      <c r="W647" s="1"/>
      <c r="X647" s="1"/>
      <c r="Y647" s="1"/>
      <c r="Z647" s="1"/>
      <c r="AA647" s="1"/>
      <c r="AB647" s="1"/>
      <c r="AC647" s="1"/>
      <c r="AD647" s="1"/>
      <c r="AE647" s="1"/>
      <c r="AF647" s="1"/>
      <c r="AG647" s="7"/>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row>
    <row r="648" spans="1:77" ht="15">
      <c r="A648" s="1"/>
      <c r="B648" s="1"/>
      <c r="C648" s="1"/>
      <c r="D648" s="1"/>
      <c r="E648" s="1"/>
      <c r="F648" s="1"/>
      <c r="G648" s="1"/>
      <c r="H648" s="1"/>
      <c r="I648" s="114"/>
      <c r="J648" s="1"/>
      <c r="K648" s="1"/>
      <c r="L648" s="1"/>
      <c r="M648" s="1"/>
      <c r="N648" s="115"/>
      <c r="O648" s="1"/>
      <c r="P648" s="1"/>
      <c r="Q648" s="1"/>
      <c r="R648" s="1"/>
      <c r="S648" s="1"/>
      <c r="T648" s="1"/>
      <c r="U648" s="1"/>
      <c r="V648" s="1"/>
      <c r="W648" s="1"/>
      <c r="X648" s="1"/>
      <c r="Y648" s="1"/>
      <c r="Z648" s="1"/>
      <c r="AA648" s="1"/>
      <c r="AB648" s="1"/>
      <c r="AC648" s="1"/>
      <c r="AD648" s="1"/>
      <c r="AE648" s="1"/>
      <c r="AF648" s="1"/>
      <c r="AG648" s="7"/>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row>
    <row r="649" spans="1:77" ht="15">
      <c r="A649" s="1"/>
      <c r="B649" s="1"/>
      <c r="C649" s="1"/>
      <c r="D649" s="1"/>
      <c r="E649" s="1"/>
      <c r="F649" s="1"/>
      <c r="G649" s="1"/>
      <c r="H649" s="1"/>
      <c r="I649" s="114"/>
      <c r="J649" s="1"/>
      <c r="K649" s="1"/>
      <c r="L649" s="1"/>
      <c r="M649" s="1"/>
      <c r="N649" s="115"/>
      <c r="O649" s="1"/>
      <c r="P649" s="1"/>
      <c r="Q649" s="1"/>
      <c r="R649" s="1"/>
      <c r="S649" s="1"/>
      <c r="T649" s="1"/>
      <c r="U649" s="1"/>
      <c r="V649" s="1"/>
      <c r="W649" s="1"/>
      <c r="X649" s="1"/>
      <c r="Y649" s="1"/>
      <c r="Z649" s="1"/>
      <c r="AA649" s="1"/>
      <c r="AB649" s="1"/>
      <c r="AC649" s="1"/>
      <c r="AD649" s="1"/>
      <c r="AE649" s="1"/>
      <c r="AF649" s="1"/>
      <c r="AG649" s="7"/>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row>
    <row r="650" spans="1:77" ht="15">
      <c r="A650" s="1"/>
      <c r="B650" s="1"/>
      <c r="C650" s="1"/>
      <c r="D650" s="1"/>
      <c r="E650" s="1"/>
      <c r="F650" s="1"/>
      <c r="G650" s="1"/>
      <c r="H650" s="1"/>
      <c r="I650" s="114"/>
      <c r="J650" s="1"/>
      <c r="K650" s="1"/>
      <c r="L650" s="1"/>
      <c r="M650" s="1"/>
      <c r="N650" s="115"/>
      <c r="O650" s="1"/>
      <c r="P650" s="1"/>
      <c r="Q650" s="1"/>
      <c r="R650" s="1"/>
      <c r="S650" s="1"/>
      <c r="T650" s="1"/>
      <c r="U650" s="1"/>
      <c r="V650" s="1"/>
      <c r="W650" s="1"/>
      <c r="X650" s="1"/>
      <c r="Y650" s="1"/>
      <c r="Z650" s="1"/>
      <c r="AA650" s="1"/>
      <c r="AB650" s="1"/>
      <c r="AC650" s="1"/>
      <c r="AD650" s="1"/>
      <c r="AE650" s="1"/>
      <c r="AF650" s="1"/>
      <c r="AG650" s="7"/>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row>
    <row r="651" spans="1:77" ht="15">
      <c r="A651" s="1"/>
      <c r="B651" s="1"/>
      <c r="C651" s="1"/>
      <c r="D651" s="1"/>
      <c r="E651" s="1"/>
      <c r="F651" s="1"/>
      <c r="G651" s="1"/>
      <c r="H651" s="1"/>
      <c r="I651" s="114"/>
      <c r="J651" s="1"/>
      <c r="K651" s="1"/>
      <c r="L651" s="1"/>
      <c r="M651" s="1"/>
      <c r="N651" s="115"/>
      <c r="O651" s="1"/>
      <c r="P651" s="1"/>
      <c r="Q651" s="1"/>
      <c r="R651" s="1"/>
      <c r="S651" s="1"/>
      <c r="T651" s="1"/>
      <c r="U651" s="1"/>
      <c r="V651" s="1"/>
      <c r="W651" s="1"/>
      <c r="X651" s="1"/>
      <c r="Y651" s="1"/>
      <c r="Z651" s="1"/>
      <c r="AA651" s="1"/>
      <c r="AB651" s="1"/>
      <c r="AC651" s="1"/>
      <c r="AD651" s="1"/>
      <c r="AE651" s="1"/>
      <c r="AF651" s="1"/>
      <c r="AG651" s="7"/>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row>
    <row r="652" spans="1:77" ht="15">
      <c r="A652" s="1"/>
      <c r="B652" s="1"/>
      <c r="C652" s="1"/>
      <c r="D652" s="1"/>
      <c r="E652" s="1"/>
      <c r="F652" s="1"/>
      <c r="G652" s="1"/>
      <c r="H652" s="1"/>
      <c r="I652" s="114"/>
      <c r="J652" s="1"/>
      <c r="K652" s="1"/>
      <c r="L652" s="1"/>
      <c r="M652" s="1"/>
      <c r="N652" s="115"/>
      <c r="O652" s="1"/>
      <c r="P652" s="1"/>
      <c r="Q652" s="1"/>
      <c r="R652" s="1"/>
      <c r="S652" s="1"/>
      <c r="T652" s="1"/>
      <c r="U652" s="1"/>
      <c r="V652" s="1"/>
      <c r="W652" s="1"/>
      <c r="X652" s="1"/>
      <c r="Y652" s="1"/>
      <c r="Z652" s="1"/>
      <c r="AA652" s="1"/>
      <c r="AB652" s="1"/>
      <c r="AC652" s="1"/>
      <c r="AD652" s="1"/>
      <c r="AE652" s="1"/>
      <c r="AF652" s="1"/>
      <c r="AG652" s="7"/>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row>
    <row r="653" spans="1:77" ht="15">
      <c r="A653" s="1"/>
      <c r="B653" s="1"/>
      <c r="C653" s="1"/>
      <c r="D653" s="1"/>
      <c r="E653" s="1"/>
      <c r="F653" s="1"/>
      <c r="G653" s="1"/>
      <c r="H653" s="1"/>
      <c r="I653" s="114"/>
      <c r="J653" s="1"/>
      <c r="K653" s="1"/>
      <c r="L653" s="1"/>
      <c r="M653" s="1"/>
      <c r="N653" s="115"/>
      <c r="O653" s="1"/>
      <c r="P653" s="1"/>
      <c r="Q653" s="1"/>
      <c r="R653" s="1"/>
      <c r="S653" s="1"/>
      <c r="T653" s="1"/>
      <c r="U653" s="1"/>
      <c r="V653" s="1"/>
      <c r="W653" s="1"/>
      <c r="X653" s="1"/>
      <c r="Y653" s="1"/>
      <c r="Z653" s="1"/>
      <c r="AA653" s="1"/>
      <c r="AB653" s="1"/>
      <c r="AC653" s="1"/>
      <c r="AD653" s="1"/>
      <c r="AE653" s="1"/>
      <c r="AF653" s="1"/>
      <c r="AG653" s="7"/>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row>
    <row r="654" spans="1:77" ht="15">
      <c r="A654" s="1"/>
      <c r="B654" s="1"/>
      <c r="C654" s="1"/>
      <c r="D654" s="1"/>
      <c r="E654" s="1"/>
      <c r="F654" s="1"/>
      <c r="G654" s="1"/>
      <c r="H654" s="1"/>
      <c r="I654" s="114"/>
      <c r="J654" s="1"/>
      <c r="K654" s="1"/>
      <c r="L654" s="1"/>
      <c r="M654" s="1"/>
      <c r="N654" s="115"/>
      <c r="O654" s="1"/>
      <c r="P654" s="1"/>
      <c r="Q654" s="1"/>
      <c r="R654" s="1"/>
      <c r="S654" s="1"/>
      <c r="T654" s="1"/>
      <c r="U654" s="1"/>
      <c r="V654" s="1"/>
      <c r="W654" s="1"/>
      <c r="X654" s="1"/>
      <c r="Y654" s="1"/>
      <c r="Z654" s="1"/>
      <c r="AA654" s="1"/>
      <c r="AB654" s="1"/>
      <c r="AC654" s="1"/>
      <c r="AD654" s="1"/>
      <c r="AE654" s="1"/>
      <c r="AF654" s="1"/>
      <c r="AG654" s="7"/>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row>
    <row r="655" spans="1:77" ht="15">
      <c r="A655" s="1"/>
      <c r="B655" s="1"/>
      <c r="C655" s="1"/>
      <c r="D655" s="1"/>
      <c r="E655" s="1"/>
      <c r="F655" s="1"/>
      <c r="G655" s="1"/>
      <c r="H655" s="1"/>
      <c r="I655" s="114"/>
      <c r="J655" s="1"/>
      <c r="K655" s="1"/>
      <c r="L655" s="1"/>
      <c r="M655" s="1"/>
      <c r="N655" s="115"/>
      <c r="O655" s="1"/>
      <c r="P655" s="1"/>
      <c r="Q655" s="1"/>
      <c r="R655" s="1"/>
      <c r="S655" s="1"/>
      <c r="T655" s="1"/>
      <c r="U655" s="1"/>
      <c r="V655" s="1"/>
      <c r="W655" s="1"/>
      <c r="X655" s="1"/>
      <c r="Y655" s="1"/>
      <c r="Z655" s="1"/>
      <c r="AA655" s="1"/>
      <c r="AB655" s="1"/>
      <c r="AC655" s="1"/>
      <c r="AD655" s="1"/>
      <c r="AE655" s="1"/>
      <c r="AF655" s="1"/>
      <c r="AG655" s="7"/>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row>
    <row r="656" spans="1:77" ht="15">
      <c r="A656" s="1"/>
      <c r="B656" s="1"/>
      <c r="C656" s="1"/>
      <c r="D656" s="1"/>
      <c r="E656" s="1"/>
      <c r="F656" s="1"/>
      <c r="G656" s="1"/>
      <c r="H656" s="1"/>
      <c r="I656" s="114"/>
      <c r="J656" s="1"/>
      <c r="K656" s="1"/>
      <c r="L656" s="1"/>
      <c r="M656" s="1"/>
      <c r="N656" s="115"/>
      <c r="O656" s="1"/>
      <c r="P656" s="1"/>
      <c r="Q656" s="1"/>
      <c r="R656" s="1"/>
      <c r="S656" s="1"/>
      <c r="T656" s="1"/>
      <c r="U656" s="1"/>
      <c r="V656" s="1"/>
      <c r="W656" s="1"/>
      <c r="X656" s="1"/>
      <c r="Y656" s="1"/>
      <c r="Z656" s="1"/>
      <c r="AA656" s="1"/>
      <c r="AB656" s="1"/>
      <c r="AC656" s="1"/>
      <c r="AD656" s="1"/>
      <c r="AE656" s="1"/>
      <c r="AF656" s="1"/>
      <c r="AG656" s="7"/>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row>
    <row r="657" spans="1:77" ht="15">
      <c r="A657" s="1"/>
      <c r="B657" s="1"/>
      <c r="C657" s="1"/>
      <c r="D657" s="1"/>
      <c r="E657" s="1"/>
      <c r="F657" s="1"/>
      <c r="G657" s="1"/>
      <c r="H657" s="1"/>
      <c r="I657" s="114"/>
      <c r="J657" s="1"/>
      <c r="K657" s="1"/>
      <c r="L657" s="1"/>
      <c r="M657" s="1"/>
      <c r="N657" s="115"/>
      <c r="O657" s="1"/>
      <c r="P657" s="1"/>
      <c r="Q657" s="1"/>
      <c r="R657" s="1"/>
      <c r="S657" s="1"/>
      <c r="T657" s="1"/>
      <c r="U657" s="1"/>
      <c r="V657" s="1"/>
      <c r="W657" s="1"/>
      <c r="X657" s="1"/>
      <c r="Y657" s="1"/>
      <c r="Z657" s="1"/>
      <c r="AA657" s="1"/>
      <c r="AB657" s="1"/>
      <c r="AC657" s="1"/>
      <c r="AD657" s="1"/>
      <c r="AE657" s="1"/>
      <c r="AF657" s="1"/>
      <c r="AG657" s="7"/>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row>
    <row r="658" spans="1:77" ht="15">
      <c r="A658" s="1"/>
      <c r="B658" s="1"/>
      <c r="C658" s="1"/>
      <c r="D658" s="1"/>
      <c r="E658" s="1"/>
      <c r="F658" s="1"/>
      <c r="G658" s="1"/>
      <c r="H658" s="1"/>
      <c r="I658" s="114"/>
      <c r="J658" s="1"/>
      <c r="K658" s="1"/>
      <c r="L658" s="1"/>
      <c r="M658" s="1"/>
      <c r="N658" s="115"/>
      <c r="O658" s="1"/>
      <c r="P658" s="1"/>
      <c r="Q658" s="1"/>
      <c r="R658" s="1"/>
      <c r="S658" s="1"/>
      <c r="T658" s="1"/>
      <c r="U658" s="1"/>
      <c r="V658" s="1"/>
      <c r="W658" s="1"/>
      <c r="X658" s="1"/>
      <c r="Y658" s="1"/>
      <c r="Z658" s="1"/>
      <c r="AA658" s="1"/>
      <c r="AB658" s="1"/>
      <c r="AC658" s="1"/>
      <c r="AD658" s="1"/>
      <c r="AE658" s="1"/>
      <c r="AF658" s="1"/>
      <c r="AG658" s="7"/>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row>
    <row r="659" spans="1:77" ht="15">
      <c r="A659" s="1"/>
      <c r="B659" s="1"/>
      <c r="C659" s="1"/>
      <c r="D659" s="1"/>
      <c r="E659" s="1"/>
      <c r="F659" s="1"/>
      <c r="G659" s="1"/>
      <c r="H659" s="1"/>
      <c r="I659" s="114"/>
      <c r="J659" s="1"/>
      <c r="K659" s="1"/>
      <c r="L659" s="1"/>
      <c r="M659" s="1"/>
      <c r="N659" s="115"/>
      <c r="O659" s="1"/>
      <c r="P659" s="1"/>
      <c r="Q659" s="1"/>
      <c r="R659" s="1"/>
      <c r="S659" s="1"/>
      <c r="T659" s="1"/>
      <c r="U659" s="1"/>
      <c r="V659" s="1"/>
      <c r="W659" s="1"/>
      <c r="X659" s="1"/>
      <c r="Y659" s="1"/>
      <c r="Z659" s="1"/>
      <c r="AA659" s="1"/>
      <c r="AB659" s="1"/>
      <c r="AC659" s="1"/>
      <c r="AD659" s="1"/>
      <c r="AE659" s="1"/>
      <c r="AF659" s="1"/>
      <c r="AG659" s="7"/>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row>
    <row r="660" spans="1:77" ht="15">
      <c r="A660" s="1"/>
      <c r="B660" s="1"/>
      <c r="C660" s="1"/>
      <c r="D660" s="1"/>
      <c r="E660" s="1"/>
      <c r="F660" s="1"/>
      <c r="G660" s="1"/>
      <c r="H660" s="1"/>
      <c r="I660" s="114"/>
      <c r="J660" s="1"/>
      <c r="K660" s="1"/>
      <c r="L660" s="1"/>
      <c r="M660" s="1"/>
      <c r="N660" s="115"/>
      <c r="O660" s="1"/>
      <c r="P660" s="1"/>
      <c r="Q660" s="1"/>
      <c r="R660" s="1"/>
      <c r="S660" s="1"/>
      <c r="T660" s="1"/>
      <c r="U660" s="1"/>
      <c r="V660" s="1"/>
      <c r="W660" s="1"/>
      <c r="X660" s="1"/>
      <c r="Y660" s="1"/>
      <c r="Z660" s="1"/>
      <c r="AA660" s="1"/>
      <c r="AB660" s="1"/>
      <c r="AC660" s="1"/>
      <c r="AD660" s="1"/>
      <c r="AE660" s="1"/>
      <c r="AF660" s="1"/>
      <c r="AG660" s="7"/>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row>
    <row r="661" spans="1:77" ht="15">
      <c r="A661" s="1"/>
      <c r="B661" s="1"/>
      <c r="C661" s="1"/>
      <c r="D661" s="1"/>
      <c r="E661" s="1"/>
      <c r="F661" s="1"/>
      <c r="G661" s="1"/>
      <c r="H661" s="1"/>
      <c r="I661" s="114"/>
      <c r="J661" s="1"/>
      <c r="K661" s="1"/>
      <c r="L661" s="1"/>
      <c r="M661" s="1"/>
      <c r="N661" s="115"/>
      <c r="O661" s="1"/>
      <c r="P661" s="1"/>
      <c r="Q661" s="1"/>
      <c r="R661" s="1"/>
      <c r="S661" s="1"/>
      <c r="T661" s="1"/>
      <c r="U661" s="1"/>
      <c r="V661" s="1"/>
      <c r="W661" s="1"/>
      <c r="X661" s="1"/>
      <c r="Y661" s="1"/>
      <c r="Z661" s="1"/>
      <c r="AA661" s="1"/>
      <c r="AB661" s="1"/>
      <c r="AC661" s="1"/>
      <c r="AD661" s="1"/>
      <c r="AE661" s="1"/>
      <c r="AF661" s="1"/>
      <c r="AG661" s="7"/>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row>
    <row r="662" spans="1:77" ht="15">
      <c r="A662" s="1"/>
      <c r="B662" s="1"/>
      <c r="C662" s="1"/>
      <c r="D662" s="1"/>
      <c r="E662" s="1"/>
      <c r="F662" s="1"/>
      <c r="G662" s="1"/>
      <c r="H662" s="1"/>
      <c r="I662" s="114"/>
      <c r="J662" s="1"/>
      <c r="K662" s="1"/>
      <c r="L662" s="1"/>
      <c r="M662" s="1"/>
      <c r="N662" s="115"/>
      <c r="O662" s="1"/>
      <c r="P662" s="1"/>
      <c r="Q662" s="1"/>
      <c r="R662" s="1"/>
      <c r="S662" s="1"/>
      <c r="T662" s="1"/>
      <c r="U662" s="1"/>
      <c r="V662" s="1"/>
      <c r="W662" s="1"/>
      <c r="X662" s="1"/>
      <c r="Y662" s="1"/>
      <c r="Z662" s="1"/>
      <c r="AA662" s="1"/>
      <c r="AB662" s="1"/>
      <c r="AC662" s="1"/>
      <c r="AD662" s="1"/>
      <c r="AE662" s="1"/>
      <c r="AF662" s="1"/>
      <c r="AG662" s="7"/>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row>
    <row r="663" spans="1:77" ht="15">
      <c r="A663" s="1"/>
      <c r="B663" s="1"/>
      <c r="C663" s="1"/>
      <c r="D663" s="1"/>
      <c r="E663" s="1"/>
      <c r="F663" s="1"/>
      <c r="G663" s="1"/>
      <c r="H663" s="1"/>
      <c r="I663" s="114"/>
      <c r="J663" s="1"/>
      <c r="K663" s="1"/>
      <c r="L663" s="1"/>
      <c r="M663" s="1"/>
      <c r="N663" s="115"/>
      <c r="O663" s="1"/>
      <c r="P663" s="1"/>
      <c r="Q663" s="1"/>
      <c r="R663" s="1"/>
      <c r="S663" s="1"/>
      <c r="T663" s="1"/>
      <c r="U663" s="1"/>
      <c r="V663" s="1"/>
      <c r="W663" s="1"/>
      <c r="X663" s="1"/>
      <c r="Y663" s="1"/>
      <c r="Z663" s="1"/>
      <c r="AA663" s="1"/>
      <c r="AB663" s="1"/>
      <c r="AC663" s="1"/>
      <c r="AD663" s="1"/>
      <c r="AE663" s="1"/>
      <c r="AF663" s="1"/>
      <c r="AG663" s="7"/>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row>
    <row r="664" spans="1:77" ht="15">
      <c r="A664" s="1"/>
      <c r="B664" s="1"/>
      <c r="C664" s="1"/>
      <c r="D664" s="1"/>
      <c r="E664" s="1"/>
      <c r="F664" s="1"/>
      <c r="G664" s="1"/>
      <c r="H664" s="1"/>
      <c r="I664" s="114"/>
      <c r="J664" s="1"/>
      <c r="K664" s="1"/>
      <c r="L664" s="1"/>
      <c r="M664" s="1"/>
      <c r="N664" s="115"/>
      <c r="O664" s="1"/>
      <c r="P664" s="1"/>
      <c r="Q664" s="1"/>
      <c r="R664" s="1"/>
      <c r="S664" s="1"/>
      <c r="T664" s="1"/>
      <c r="U664" s="1"/>
      <c r="V664" s="1"/>
      <c r="W664" s="1"/>
      <c r="X664" s="1"/>
      <c r="Y664" s="1"/>
      <c r="Z664" s="1"/>
      <c r="AA664" s="1"/>
      <c r="AB664" s="1"/>
      <c r="AC664" s="1"/>
      <c r="AD664" s="1"/>
      <c r="AE664" s="1"/>
      <c r="AF664" s="1"/>
      <c r="AG664" s="7"/>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row>
    <row r="665" spans="1:77" ht="15">
      <c r="A665" s="1"/>
      <c r="B665" s="1"/>
      <c r="C665" s="1"/>
      <c r="D665" s="1"/>
      <c r="E665" s="1"/>
      <c r="F665" s="1"/>
      <c r="G665" s="1"/>
      <c r="H665" s="1"/>
      <c r="I665" s="114"/>
      <c r="J665" s="1"/>
      <c r="K665" s="1"/>
      <c r="L665" s="1"/>
      <c r="M665" s="1"/>
      <c r="N665" s="115"/>
      <c r="O665" s="1"/>
      <c r="P665" s="1"/>
      <c r="Q665" s="1"/>
      <c r="R665" s="1"/>
      <c r="S665" s="1"/>
      <c r="T665" s="1"/>
      <c r="U665" s="1"/>
      <c r="V665" s="1"/>
      <c r="W665" s="1"/>
      <c r="X665" s="1"/>
      <c r="Y665" s="1"/>
      <c r="Z665" s="1"/>
      <c r="AA665" s="1"/>
      <c r="AB665" s="1"/>
      <c r="AC665" s="1"/>
      <c r="AD665" s="1"/>
      <c r="AE665" s="1"/>
      <c r="AF665" s="1"/>
      <c r="AG665" s="7"/>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row>
    <row r="666" spans="1:77" ht="15">
      <c r="A666" s="1"/>
      <c r="B666" s="1"/>
      <c r="C666" s="1"/>
      <c r="D666" s="1"/>
      <c r="E666" s="1"/>
      <c r="F666" s="1"/>
      <c r="G666" s="1"/>
      <c r="H666" s="1"/>
      <c r="I666" s="114"/>
      <c r="J666" s="1"/>
      <c r="K666" s="1"/>
      <c r="L666" s="1"/>
      <c r="M666" s="1"/>
      <c r="N666" s="115"/>
      <c r="O666" s="1"/>
      <c r="P666" s="1"/>
      <c r="Q666" s="1"/>
      <c r="R666" s="1"/>
      <c r="S666" s="1"/>
      <c r="T666" s="1"/>
      <c r="U666" s="1"/>
      <c r="V666" s="1"/>
      <c r="W666" s="1"/>
      <c r="X666" s="1"/>
      <c r="Y666" s="1"/>
      <c r="Z666" s="1"/>
      <c r="AA666" s="1"/>
      <c r="AB666" s="1"/>
      <c r="AC666" s="1"/>
      <c r="AD666" s="1"/>
      <c r="AE666" s="1"/>
      <c r="AF666" s="1"/>
      <c r="AG666" s="7"/>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row>
    <row r="667" spans="1:77" ht="15">
      <c r="A667" s="1"/>
      <c r="B667" s="1"/>
      <c r="C667" s="1"/>
      <c r="D667" s="1"/>
      <c r="E667" s="1"/>
      <c r="F667" s="1"/>
      <c r="G667" s="1"/>
      <c r="H667" s="1"/>
      <c r="I667" s="114"/>
      <c r="J667" s="1"/>
      <c r="K667" s="1"/>
      <c r="L667" s="1"/>
      <c r="M667" s="1"/>
      <c r="N667" s="115"/>
      <c r="O667" s="1"/>
      <c r="P667" s="1"/>
      <c r="Q667" s="1"/>
      <c r="R667" s="1"/>
      <c r="S667" s="1"/>
      <c r="T667" s="1"/>
      <c r="U667" s="1"/>
      <c r="V667" s="1"/>
      <c r="W667" s="1"/>
      <c r="X667" s="1"/>
      <c r="Y667" s="1"/>
      <c r="Z667" s="1"/>
      <c r="AA667" s="1"/>
      <c r="AB667" s="1"/>
      <c r="AC667" s="1"/>
      <c r="AD667" s="1"/>
      <c r="AE667" s="1"/>
      <c r="AF667" s="1"/>
      <c r="AG667" s="7"/>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row>
    <row r="668" spans="1:77" ht="15">
      <c r="A668" s="1"/>
      <c r="B668" s="1"/>
      <c r="C668" s="1"/>
      <c r="D668" s="1"/>
      <c r="E668" s="1"/>
      <c r="F668" s="1"/>
      <c r="G668" s="1"/>
      <c r="H668" s="1"/>
      <c r="I668" s="114"/>
      <c r="J668" s="1"/>
      <c r="K668" s="1"/>
      <c r="L668" s="1"/>
      <c r="M668" s="1"/>
      <c r="N668" s="115"/>
      <c r="O668" s="1"/>
      <c r="P668" s="1"/>
      <c r="Q668" s="1"/>
      <c r="R668" s="1"/>
      <c r="S668" s="1"/>
      <c r="T668" s="1"/>
      <c r="U668" s="1"/>
      <c r="V668" s="1"/>
      <c r="W668" s="1"/>
      <c r="X668" s="1"/>
      <c r="Y668" s="1"/>
      <c r="Z668" s="1"/>
      <c r="AA668" s="1"/>
      <c r="AB668" s="1"/>
      <c r="AC668" s="1"/>
      <c r="AD668" s="1"/>
      <c r="AE668" s="1"/>
      <c r="AF668" s="1"/>
      <c r="AG668" s="7"/>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row>
    <row r="669" spans="1:77" ht="15">
      <c r="A669" s="1"/>
      <c r="B669" s="1"/>
      <c r="C669" s="1"/>
      <c r="D669" s="1"/>
      <c r="E669" s="1"/>
      <c r="F669" s="1"/>
      <c r="G669" s="1"/>
      <c r="H669" s="1"/>
      <c r="I669" s="114"/>
      <c r="J669" s="1"/>
      <c r="K669" s="1"/>
      <c r="L669" s="1"/>
      <c r="M669" s="1"/>
      <c r="N669" s="115"/>
      <c r="O669" s="1"/>
      <c r="P669" s="1"/>
      <c r="Q669" s="1"/>
      <c r="R669" s="1"/>
      <c r="S669" s="1"/>
      <c r="T669" s="1"/>
      <c r="U669" s="1"/>
      <c r="V669" s="1"/>
      <c r="W669" s="1"/>
      <c r="X669" s="1"/>
      <c r="Y669" s="1"/>
      <c r="Z669" s="1"/>
      <c r="AA669" s="1"/>
      <c r="AB669" s="1"/>
      <c r="AC669" s="1"/>
      <c r="AD669" s="1"/>
      <c r="AE669" s="1"/>
      <c r="AF669" s="1"/>
      <c r="AG669" s="7"/>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row>
    <row r="670" spans="1:77" ht="15">
      <c r="A670" s="1"/>
      <c r="B670" s="1"/>
      <c r="C670" s="1"/>
      <c r="D670" s="1"/>
      <c r="E670" s="1"/>
      <c r="F670" s="1"/>
      <c r="G670" s="1"/>
      <c r="H670" s="1"/>
      <c r="I670" s="114"/>
      <c r="J670" s="1"/>
      <c r="K670" s="1"/>
      <c r="L670" s="1"/>
      <c r="M670" s="1"/>
      <c r="N670" s="115"/>
      <c r="O670" s="1"/>
      <c r="P670" s="1"/>
      <c r="Q670" s="1"/>
      <c r="R670" s="1"/>
      <c r="S670" s="1"/>
      <c r="T670" s="1"/>
      <c r="U670" s="1"/>
      <c r="V670" s="1"/>
      <c r="W670" s="1"/>
      <c r="X670" s="1"/>
      <c r="Y670" s="1"/>
      <c r="Z670" s="1"/>
      <c r="AA670" s="1"/>
      <c r="AB670" s="1"/>
      <c r="AC670" s="1"/>
      <c r="AD670" s="1"/>
      <c r="AE670" s="1"/>
      <c r="AF670" s="1"/>
      <c r="AG670" s="7"/>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row>
    <row r="671" spans="1:77" ht="15">
      <c r="A671" s="1"/>
      <c r="B671" s="1"/>
      <c r="C671" s="1"/>
      <c r="D671" s="1"/>
      <c r="E671" s="1"/>
      <c r="F671" s="1"/>
      <c r="G671" s="1"/>
      <c r="H671" s="1"/>
      <c r="I671" s="114"/>
      <c r="J671" s="1"/>
      <c r="K671" s="1"/>
      <c r="L671" s="1"/>
      <c r="M671" s="1"/>
      <c r="N671" s="115"/>
      <c r="O671" s="1"/>
      <c r="P671" s="1"/>
      <c r="Q671" s="1"/>
      <c r="R671" s="1"/>
      <c r="S671" s="1"/>
      <c r="T671" s="1"/>
      <c r="U671" s="1"/>
      <c r="V671" s="1"/>
      <c r="W671" s="1"/>
      <c r="X671" s="1"/>
      <c r="Y671" s="1"/>
      <c r="Z671" s="1"/>
      <c r="AA671" s="1"/>
      <c r="AB671" s="1"/>
      <c r="AC671" s="1"/>
      <c r="AD671" s="1"/>
      <c r="AE671" s="1"/>
      <c r="AF671" s="1"/>
      <c r="AG671" s="7"/>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row>
    <row r="672" spans="1:77" ht="15">
      <c r="A672" s="1"/>
      <c r="B672" s="1"/>
      <c r="C672" s="1"/>
      <c r="D672" s="1"/>
      <c r="E672" s="1"/>
      <c r="F672" s="1"/>
      <c r="G672" s="1"/>
      <c r="H672" s="1"/>
      <c r="I672" s="114"/>
      <c r="J672" s="1"/>
      <c r="K672" s="1"/>
      <c r="L672" s="1"/>
      <c r="M672" s="1"/>
      <c r="N672" s="115"/>
      <c r="O672" s="1"/>
      <c r="P672" s="1"/>
      <c r="Q672" s="1"/>
      <c r="R672" s="1"/>
      <c r="S672" s="1"/>
      <c r="T672" s="1"/>
      <c r="U672" s="1"/>
      <c r="V672" s="1"/>
      <c r="W672" s="1"/>
      <c r="X672" s="1"/>
      <c r="Y672" s="1"/>
      <c r="Z672" s="1"/>
      <c r="AA672" s="1"/>
      <c r="AB672" s="1"/>
      <c r="AC672" s="1"/>
      <c r="AD672" s="1"/>
      <c r="AE672" s="1"/>
      <c r="AF672" s="1"/>
      <c r="AG672" s="7"/>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row>
    <row r="673" spans="1:77" ht="15">
      <c r="A673" s="1"/>
      <c r="B673" s="1"/>
      <c r="C673" s="1"/>
      <c r="D673" s="1"/>
      <c r="E673" s="1"/>
      <c r="F673" s="1"/>
      <c r="G673" s="1"/>
      <c r="H673" s="1"/>
      <c r="I673" s="114"/>
      <c r="J673" s="1"/>
      <c r="K673" s="1"/>
      <c r="L673" s="1"/>
      <c r="M673" s="1"/>
      <c r="N673" s="115"/>
      <c r="O673" s="1"/>
      <c r="P673" s="1"/>
      <c r="Q673" s="1"/>
      <c r="R673" s="1"/>
      <c r="S673" s="1"/>
      <c r="T673" s="1"/>
      <c r="U673" s="1"/>
      <c r="V673" s="1"/>
      <c r="W673" s="1"/>
      <c r="X673" s="1"/>
      <c r="Y673" s="1"/>
      <c r="Z673" s="1"/>
      <c r="AA673" s="1"/>
      <c r="AB673" s="1"/>
      <c r="AC673" s="1"/>
      <c r="AD673" s="1"/>
      <c r="AE673" s="1"/>
      <c r="AF673" s="1"/>
      <c r="AG673" s="7"/>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row>
    <row r="674" spans="1:77" ht="15">
      <c r="A674" s="1"/>
      <c r="B674" s="1"/>
      <c r="C674" s="1"/>
      <c r="D674" s="1"/>
      <c r="E674" s="1"/>
      <c r="F674" s="1"/>
      <c r="G674" s="1"/>
      <c r="H674" s="1"/>
      <c r="I674" s="114"/>
      <c r="J674" s="1"/>
      <c r="K674" s="1"/>
      <c r="L674" s="1"/>
      <c r="M674" s="1"/>
      <c r="N674" s="115"/>
      <c r="O674" s="1"/>
      <c r="P674" s="1"/>
      <c r="Q674" s="1"/>
      <c r="R674" s="1"/>
      <c r="S674" s="1"/>
      <c r="T674" s="1"/>
      <c r="U674" s="1"/>
      <c r="V674" s="1"/>
      <c r="W674" s="1"/>
      <c r="X674" s="1"/>
      <c r="Y674" s="1"/>
      <c r="Z674" s="1"/>
      <c r="AA674" s="1"/>
      <c r="AB674" s="1"/>
      <c r="AC674" s="1"/>
      <c r="AD674" s="1"/>
      <c r="AE674" s="1"/>
      <c r="AF674" s="1"/>
      <c r="AG674" s="7"/>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row>
    <row r="675" spans="1:77" ht="15">
      <c r="A675" s="1"/>
      <c r="B675" s="1"/>
      <c r="C675" s="1"/>
      <c r="D675" s="1"/>
      <c r="E675" s="1"/>
      <c r="F675" s="1"/>
      <c r="G675" s="1"/>
      <c r="H675" s="1"/>
      <c r="I675" s="114"/>
      <c r="J675" s="1"/>
      <c r="K675" s="1"/>
      <c r="L675" s="1"/>
      <c r="M675" s="1"/>
      <c r="N675" s="115"/>
      <c r="O675" s="1"/>
      <c r="P675" s="1"/>
      <c r="Q675" s="1"/>
      <c r="R675" s="1"/>
      <c r="S675" s="1"/>
      <c r="T675" s="1"/>
      <c r="U675" s="1"/>
      <c r="V675" s="1"/>
      <c r="W675" s="1"/>
      <c r="X675" s="1"/>
      <c r="Y675" s="1"/>
      <c r="Z675" s="1"/>
      <c r="AA675" s="1"/>
      <c r="AB675" s="1"/>
      <c r="AC675" s="1"/>
      <c r="AD675" s="1"/>
      <c r="AE675" s="1"/>
      <c r="AF675" s="1"/>
      <c r="AG675" s="7"/>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row>
    <row r="676" spans="1:77" ht="15">
      <c r="A676" s="1"/>
      <c r="B676" s="1"/>
      <c r="C676" s="1"/>
      <c r="D676" s="1"/>
      <c r="E676" s="1"/>
      <c r="F676" s="1"/>
      <c r="G676" s="1"/>
      <c r="H676" s="1"/>
      <c r="I676" s="114"/>
      <c r="J676" s="1"/>
      <c r="K676" s="1"/>
      <c r="L676" s="1"/>
      <c r="M676" s="1"/>
      <c r="N676" s="115"/>
      <c r="O676" s="1"/>
      <c r="P676" s="1"/>
      <c r="Q676" s="1"/>
      <c r="R676" s="1"/>
      <c r="S676" s="1"/>
      <c r="T676" s="1"/>
      <c r="U676" s="1"/>
      <c r="V676" s="1"/>
      <c r="W676" s="1"/>
      <c r="X676" s="1"/>
      <c r="Y676" s="1"/>
      <c r="Z676" s="1"/>
      <c r="AA676" s="1"/>
      <c r="AB676" s="1"/>
      <c r="AC676" s="1"/>
      <c r="AD676" s="1"/>
      <c r="AE676" s="1"/>
      <c r="AF676" s="1"/>
      <c r="AG676" s="7"/>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row>
    <row r="677" spans="1:77" ht="15">
      <c r="A677" s="1"/>
      <c r="B677" s="1"/>
      <c r="C677" s="1"/>
      <c r="D677" s="1"/>
      <c r="E677" s="1"/>
      <c r="F677" s="1"/>
      <c r="G677" s="1"/>
      <c r="H677" s="1"/>
      <c r="I677" s="114"/>
      <c r="J677" s="1"/>
      <c r="K677" s="1"/>
      <c r="L677" s="1"/>
      <c r="M677" s="1"/>
      <c r="N677" s="115"/>
      <c r="O677" s="1"/>
      <c r="P677" s="1"/>
      <c r="Q677" s="1"/>
      <c r="R677" s="1"/>
      <c r="S677" s="1"/>
      <c r="T677" s="1"/>
      <c r="U677" s="1"/>
      <c r="V677" s="1"/>
      <c r="W677" s="1"/>
      <c r="X677" s="1"/>
      <c r="Y677" s="1"/>
      <c r="Z677" s="1"/>
      <c r="AA677" s="1"/>
      <c r="AB677" s="1"/>
      <c r="AC677" s="1"/>
      <c r="AD677" s="1"/>
      <c r="AE677" s="1"/>
      <c r="AF677" s="1"/>
      <c r="AG677" s="7"/>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row>
    <row r="678" spans="1:77" ht="15">
      <c r="A678" s="1"/>
      <c r="B678" s="1"/>
      <c r="C678" s="1"/>
      <c r="D678" s="1"/>
      <c r="E678" s="1"/>
      <c r="F678" s="1"/>
      <c r="G678" s="1"/>
      <c r="H678" s="1"/>
      <c r="I678" s="114"/>
      <c r="J678" s="1"/>
      <c r="K678" s="1"/>
      <c r="L678" s="1"/>
      <c r="M678" s="1"/>
      <c r="N678" s="115"/>
      <c r="O678" s="1"/>
      <c r="P678" s="1"/>
      <c r="Q678" s="1"/>
      <c r="R678" s="1"/>
      <c r="S678" s="1"/>
      <c r="T678" s="1"/>
      <c r="U678" s="1"/>
      <c r="V678" s="1"/>
      <c r="W678" s="1"/>
      <c r="X678" s="1"/>
      <c r="Y678" s="1"/>
      <c r="Z678" s="1"/>
      <c r="AA678" s="1"/>
      <c r="AB678" s="1"/>
      <c r="AC678" s="1"/>
      <c r="AD678" s="1"/>
      <c r="AE678" s="1"/>
      <c r="AF678" s="1"/>
      <c r="AG678" s="7"/>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row>
    <row r="679" spans="1:77" ht="15">
      <c r="A679" s="1"/>
      <c r="B679" s="1"/>
      <c r="C679" s="1"/>
      <c r="D679" s="1"/>
      <c r="E679" s="1"/>
      <c r="F679" s="1"/>
      <c r="G679" s="1"/>
      <c r="H679" s="1"/>
      <c r="I679" s="114"/>
      <c r="J679" s="1"/>
      <c r="K679" s="1"/>
      <c r="L679" s="1"/>
      <c r="M679" s="1"/>
      <c r="N679" s="115"/>
      <c r="O679" s="1"/>
      <c r="P679" s="1"/>
      <c r="Q679" s="1"/>
      <c r="R679" s="1"/>
      <c r="S679" s="1"/>
      <c r="T679" s="1"/>
      <c r="U679" s="1"/>
      <c r="V679" s="1"/>
      <c r="W679" s="1"/>
      <c r="X679" s="1"/>
      <c r="Y679" s="1"/>
      <c r="Z679" s="1"/>
      <c r="AA679" s="1"/>
      <c r="AB679" s="1"/>
      <c r="AC679" s="1"/>
      <c r="AD679" s="1"/>
      <c r="AE679" s="1"/>
      <c r="AF679" s="1"/>
      <c r="AG679" s="7"/>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row>
    <row r="680" spans="1:77" ht="15">
      <c r="A680" s="1"/>
      <c r="B680" s="1"/>
      <c r="C680" s="1"/>
      <c r="D680" s="1"/>
      <c r="E680" s="1"/>
      <c r="F680" s="1"/>
      <c r="G680" s="1"/>
      <c r="H680" s="1"/>
      <c r="I680" s="114"/>
      <c r="J680" s="1"/>
      <c r="K680" s="1"/>
      <c r="L680" s="1"/>
      <c r="M680" s="1"/>
      <c r="N680" s="115"/>
      <c r="O680" s="1"/>
      <c r="P680" s="1"/>
      <c r="Q680" s="1"/>
      <c r="R680" s="1"/>
      <c r="S680" s="1"/>
      <c r="T680" s="1"/>
      <c r="U680" s="1"/>
      <c r="V680" s="1"/>
      <c r="W680" s="1"/>
      <c r="X680" s="1"/>
      <c r="Y680" s="1"/>
      <c r="Z680" s="1"/>
      <c r="AA680" s="1"/>
      <c r="AB680" s="1"/>
      <c r="AC680" s="1"/>
      <c r="AD680" s="1"/>
      <c r="AE680" s="1"/>
      <c r="AF680" s="1"/>
      <c r="AG680" s="7"/>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row>
    <row r="681" spans="1:77" ht="15">
      <c r="A681" s="1"/>
      <c r="B681" s="1"/>
      <c r="C681" s="1"/>
      <c r="D681" s="1"/>
      <c r="E681" s="1"/>
      <c r="F681" s="1"/>
      <c r="G681" s="1"/>
      <c r="H681" s="1"/>
      <c r="I681" s="114"/>
      <c r="J681" s="1"/>
      <c r="K681" s="1"/>
      <c r="L681" s="1"/>
      <c r="M681" s="1"/>
      <c r="N681" s="115"/>
      <c r="O681" s="1"/>
      <c r="P681" s="1"/>
      <c r="Q681" s="1"/>
      <c r="R681" s="1"/>
      <c r="S681" s="1"/>
      <c r="T681" s="1"/>
      <c r="U681" s="1"/>
      <c r="V681" s="1"/>
      <c r="W681" s="1"/>
      <c r="X681" s="1"/>
      <c r="Y681" s="1"/>
      <c r="Z681" s="1"/>
      <c r="AA681" s="1"/>
      <c r="AB681" s="1"/>
      <c r="AC681" s="1"/>
      <c r="AD681" s="1"/>
      <c r="AE681" s="1"/>
      <c r="AF681" s="1"/>
      <c r="AG681" s="7"/>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row>
    <row r="682" spans="1:77" ht="15">
      <c r="A682" s="1"/>
      <c r="B682" s="1"/>
      <c r="C682" s="1"/>
      <c r="D682" s="1"/>
      <c r="E682" s="1"/>
      <c r="F682" s="1"/>
      <c r="G682" s="1"/>
      <c r="H682" s="1"/>
      <c r="I682" s="114"/>
      <c r="J682" s="1"/>
      <c r="K682" s="1"/>
      <c r="L682" s="1"/>
      <c r="M682" s="1"/>
      <c r="N682" s="115"/>
      <c r="O682" s="1"/>
      <c r="P682" s="1"/>
      <c r="Q682" s="1"/>
      <c r="R682" s="1"/>
      <c r="S682" s="1"/>
      <c r="T682" s="1"/>
      <c r="U682" s="1"/>
      <c r="V682" s="1"/>
      <c r="W682" s="1"/>
      <c r="X682" s="1"/>
      <c r="Y682" s="1"/>
      <c r="Z682" s="1"/>
      <c r="AA682" s="1"/>
      <c r="AB682" s="1"/>
      <c r="AC682" s="1"/>
      <c r="AD682" s="1"/>
      <c r="AE682" s="1"/>
      <c r="AF682" s="1"/>
      <c r="AG682" s="7"/>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row>
    <row r="683" spans="1:77" ht="15">
      <c r="A683" s="1"/>
      <c r="B683" s="1"/>
      <c r="C683" s="1"/>
      <c r="D683" s="1"/>
      <c r="E683" s="1"/>
      <c r="F683" s="1"/>
      <c r="G683" s="1"/>
      <c r="H683" s="1"/>
      <c r="I683" s="114"/>
      <c r="J683" s="1"/>
      <c r="K683" s="1"/>
      <c r="L683" s="1"/>
      <c r="M683" s="1"/>
      <c r="N683" s="115"/>
      <c r="O683" s="1"/>
      <c r="P683" s="1"/>
      <c r="Q683" s="1"/>
      <c r="R683" s="1"/>
      <c r="S683" s="1"/>
      <c r="T683" s="1"/>
      <c r="U683" s="1"/>
      <c r="V683" s="1"/>
      <c r="W683" s="1"/>
      <c r="X683" s="1"/>
      <c r="Y683" s="1"/>
      <c r="Z683" s="1"/>
      <c r="AA683" s="1"/>
      <c r="AB683" s="1"/>
      <c r="AC683" s="1"/>
      <c r="AD683" s="1"/>
      <c r="AE683" s="1"/>
      <c r="AF683" s="1"/>
      <c r="AG683" s="7"/>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row>
    <row r="684" spans="1:77" ht="15">
      <c r="A684" s="1"/>
      <c r="B684" s="1"/>
      <c r="C684" s="1"/>
      <c r="D684" s="1"/>
      <c r="E684" s="1"/>
      <c r="F684" s="1"/>
      <c r="G684" s="1"/>
      <c r="H684" s="1"/>
      <c r="I684" s="114"/>
      <c r="J684" s="1"/>
      <c r="K684" s="1"/>
      <c r="L684" s="1"/>
      <c r="M684" s="1"/>
      <c r="N684" s="115"/>
      <c r="O684" s="1"/>
      <c r="P684" s="1"/>
      <c r="Q684" s="1"/>
      <c r="R684" s="1"/>
      <c r="S684" s="1"/>
      <c r="T684" s="1"/>
      <c r="U684" s="1"/>
      <c r="V684" s="1"/>
      <c r="W684" s="1"/>
      <c r="X684" s="1"/>
      <c r="Y684" s="1"/>
      <c r="Z684" s="1"/>
      <c r="AA684" s="1"/>
      <c r="AB684" s="1"/>
      <c r="AC684" s="1"/>
      <c r="AD684" s="1"/>
      <c r="AE684" s="1"/>
      <c r="AF684" s="1"/>
      <c r="AG684" s="7"/>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row>
    <row r="685" spans="1:77" ht="15">
      <c r="A685" s="1"/>
      <c r="B685" s="1"/>
      <c r="C685" s="1"/>
      <c r="D685" s="1"/>
      <c r="E685" s="1"/>
      <c r="F685" s="1"/>
      <c r="G685" s="1"/>
      <c r="H685" s="1"/>
      <c r="I685" s="114"/>
      <c r="J685" s="1"/>
      <c r="K685" s="1"/>
      <c r="L685" s="1"/>
      <c r="M685" s="1"/>
      <c r="N685" s="115"/>
      <c r="O685" s="1"/>
      <c r="P685" s="1"/>
      <c r="Q685" s="1"/>
      <c r="R685" s="1"/>
      <c r="S685" s="1"/>
      <c r="T685" s="1"/>
      <c r="U685" s="1"/>
      <c r="V685" s="1"/>
      <c r="W685" s="1"/>
      <c r="X685" s="1"/>
      <c r="Y685" s="1"/>
      <c r="Z685" s="1"/>
      <c r="AA685" s="1"/>
      <c r="AB685" s="1"/>
      <c r="AC685" s="1"/>
      <c r="AD685" s="1"/>
      <c r="AE685" s="1"/>
      <c r="AF685" s="1"/>
      <c r="AG685" s="7"/>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row>
    <row r="686" spans="1:77" ht="15">
      <c r="A686" s="1"/>
      <c r="B686" s="1"/>
      <c r="C686" s="1"/>
      <c r="D686" s="1"/>
      <c r="E686" s="1"/>
      <c r="F686" s="1"/>
      <c r="G686" s="1"/>
      <c r="H686" s="1"/>
      <c r="I686" s="114"/>
      <c r="J686" s="1"/>
      <c r="K686" s="1"/>
      <c r="L686" s="1"/>
      <c r="M686" s="1"/>
      <c r="N686" s="115"/>
      <c r="O686" s="1"/>
      <c r="P686" s="1"/>
      <c r="Q686" s="1"/>
      <c r="R686" s="1"/>
      <c r="S686" s="1"/>
      <c r="T686" s="1"/>
      <c r="U686" s="1"/>
      <c r="V686" s="1"/>
      <c r="W686" s="1"/>
      <c r="X686" s="1"/>
      <c r="Y686" s="1"/>
      <c r="Z686" s="1"/>
      <c r="AA686" s="1"/>
      <c r="AB686" s="1"/>
      <c r="AC686" s="1"/>
      <c r="AD686" s="1"/>
      <c r="AE686" s="1"/>
      <c r="AF686" s="1"/>
      <c r="AG686" s="7"/>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row>
    <row r="687" spans="1:77" ht="15">
      <c r="A687" s="1"/>
      <c r="B687" s="1"/>
      <c r="C687" s="1"/>
      <c r="D687" s="1"/>
      <c r="E687" s="1"/>
      <c r="F687" s="1"/>
      <c r="G687" s="1"/>
      <c r="H687" s="1"/>
      <c r="I687" s="114"/>
      <c r="J687" s="1"/>
      <c r="K687" s="1"/>
      <c r="L687" s="1"/>
      <c r="M687" s="1"/>
      <c r="N687" s="115"/>
      <c r="O687" s="1"/>
      <c r="P687" s="1"/>
      <c r="Q687" s="1"/>
      <c r="R687" s="1"/>
      <c r="S687" s="1"/>
      <c r="T687" s="1"/>
      <c r="U687" s="1"/>
      <c r="V687" s="1"/>
      <c r="W687" s="1"/>
      <c r="X687" s="1"/>
      <c r="Y687" s="1"/>
      <c r="Z687" s="1"/>
      <c r="AA687" s="1"/>
      <c r="AB687" s="1"/>
      <c r="AC687" s="1"/>
      <c r="AD687" s="1"/>
      <c r="AE687" s="1"/>
      <c r="AF687" s="1"/>
      <c r="AG687" s="7"/>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row>
    <row r="688" spans="1:77" ht="15">
      <c r="A688" s="1"/>
      <c r="B688" s="1"/>
      <c r="C688" s="1"/>
      <c r="D688" s="1"/>
      <c r="E688" s="1"/>
      <c r="F688" s="1"/>
      <c r="G688" s="1"/>
      <c r="H688" s="1"/>
      <c r="I688" s="114"/>
      <c r="J688" s="1"/>
      <c r="K688" s="1"/>
      <c r="L688" s="1"/>
      <c r="M688" s="1"/>
      <c r="N688" s="115"/>
      <c r="O688" s="1"/>
      <c r="P688" s="1"/>
      <c r="Q688" s="1"/>
      <c r="R688" s="1"/>
      <c r="S688" s="1"/>
      <c r="T688" s="1"/>
      <c r="U688" s="1"/>
      <c r="V688" s="1"/>
      <c r="W688" s="1"/>
      <c r="X688" s="1"/>
      <c r="Y688" s="1"/>
      <c r="Z688" s="1"/>
      <c r="AA688" s="1"/>
      <c r="AB688" s="1"/>
      <c r="AC688" s="1"/>
      <c r="AD688" s="1"/>
      <c r="AE688" s="1"/>
      <c r="AF688" s="1"/>
      <c r="AG688" s="7"/>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row>
    <row r="689" spans="1:77" ht="15">
      <c r="A689" s="1"/>
      <c r="B689" s="1"/>
      <c r="C689" s="1"/>
      <c r="D689" s="1"/>
      <c r="E689" s="1"/>
      <c r="F689" s="1"/>
      <c r="G689" s="1"/>
      <c r="H689" s="1"/>
      <c r="I689" s="114"/>
      <c r="J689" s="1"/>
      <c r="K689" s="1"/>
      <c r="L689" s="1"/>
      <c r="M689" s="1"/>
      <c r="N689" s="115"/>
      <c r="O689" s="1"/>
      <c r="P689" s="1"/>
      <c r="Q689" s="1"/>
      <c r="R689" s="1"/>
      <c r="S689" s="1"/>
      <c r="T689" s="1"/>
      <c r="U689" s="1"/>
      <c r="V689" s="1"/>
      <c r="W689" s="1"/>
      <c r="X689" s="1"/>
      <c r="Y689" s="1"/>
      <c r="Z689" s="1"/>
      <c r="AA689" s="1"/>
      <c r="AB689" s="1"/>
      <c r="AC689" s="1"/>
      <c r="AD689" s="1"/>
      <c r="AE689" s="1"/>
      <c r="AF689" s="1"/>
      <c r="AG689" s="7"/>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row>
    <row r="690" spans="1:77" ht="15">
      <c r="A690" s="1"/>
      <c r="B690" s="1"/>
      <c r="C690" s="1"/>
      <c r="D690" s="1"/>
      <c r="E690" s="1"/>
      <c r="F690" s="1"/>
      <c r="G690" s="1"/>
      <c r="H690" s="1"/>
      <c r="I690" s="114"/>
      <c r="J690" s="1"/>
      <c r="K690" s="1"/>
      <c r="L690" s="1"/>
      <c r="M690" s="1"/>
      <c r="N690" s="115"/>
      <c r="O690" s="1"/>
      <c r="P690" s="1"/>
      <c r="Q690" s="1"/>
      <c r="R690" s="1"/>
      <c r="S690" s="1"/>
      <c r="T690" s="1"/>
      <c r="U690" s="1"/>
      <c r="V690" s="1"/>
      <c r="W690" s="1"/>
      <c r="X690" s="1"/>
      <c r="Y690" s="1"/>
      <c r="Z690" s="1"/>
      <c r="AA690" s="1"/>
      <c r="AB690" s="1"/>
      <c r="AC690" s="1"/>
      <c r="AD690" s="1"/>
      <c r="AE690" s="1"/>
      <c r="AF690" s="1"/>
      <c r="AG690" s="7"/>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row>
    <row r="691" spans="1:77" ht="15">
      <c r="A691" s="1"/>
      <c r="B691" s="1"/>
      <c r="C691" s="1"/>
      <c r="D691" s="1"/>
      <c r="E691" s="1"/>
      <c r="F691" s="1"/>
      <c r="G691" s="1"/>
      <c r="H691" s="1"/>
      <c r="I691" s="114"/>
      <c r="J691" s="1"/>
      <c r="K691" s="1"/>
      <c r="L691" s="1"/>
      <c r="M691" s="1"/>
      <c r="N691" s="115"/>
      <c r="O691" s="1"/>
      <c r="P691" s="1"/>
      <c r="Q691" s="1"/>
      <c r="R691" s="1"/>
      <c r="S691" s="1"/>
      <c r="T691" s="1"/>
      <c r="U691" s="1"/>
      <c r="V691" s="1"/>
      <c r="W691" s="1"/>
      <c r="X691" s="1"/>
      <c r="Y691" s="1"/>
      <c r="Z691" s="1"/>
      <c r="AA691" s="1"/>
      <c r="AB691" s="1"/>
      <c r="AC691" s="1"/>
      <c r="AD691" s="1"/>
      <c r="AE691" s="1"/>
      <c r="AF691" s="1"/>
      <c r="AG691" s="7"/>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row>
    <row r="692" spans="1:77" ht="15">
      <c r="A692" s="1"/>
      <c r="B692" s="1"/>
      <c r="C692" s="1"/>
      <c r="D692" s="1"/>
      <c r="E692" s="1"/>
      <c r="F692" s="1"/>
      <c r="G692" s="1"/>
      <c r="H692" s="1"/>
      <c r="I692" s="114"/>
      <c r="J692" s="1"/>
      <c r="K692" s="1"/>
      <c r="L692" s="1"/>
      <c r="M692" s="1"/>
      <c r="N692" s="115"/>
      <c r="O692" s="1"/>
      <c r="P692" s="1"/>
      <c r="Q692" s="1"/>
      <c r="R692" s="1"/>
      <c r="S692" s="1"/>
      <c r="T692" s="1"/>
      <c r="U692" s="1"/>
      <c r="V692" s="1"/>
      <c r="W692" s="1"/>
      <c r="X692" s="1"/>
      <c r="Y692" s="1"/>
      <c r="Z692" s="1"/>
      <c r="AA692" s="1"/>
      <c r="AB692" s="1"/>
      <c r="AC692" s="1"/>
      <c r="AD692" s="1"/>
      <c r="AE692" s="1"/>
      <c r="AF692" s="1"/>
      <c r="AG692" s="7"/>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row>
    <row r="693" spans="1:77" ht="15">
      <c r="A693" s="1"/>
      <c r="B693" s="1"/>
      <c r="C693" s="1"/>
      <c r="D693" s="1"/>
      <c r="E693" s="1"/>
      <c r="F693" s="1"/>
      <c r="G693" s="1"/>
      <c r="H693" s="1"/>
      <c r="I693" s="114"/>
      <c r="J693" s="1"/>
      <c r="K693" s="1"/>
      <c r="L693" s="1"/>
      <c r="M693" s="1"/>
      <c r="N693" s="115"/>
      <c r="O693" s="1"/>
      <c r="P693" s="1"/>
      <c r="Q693" s="1"/>
      <c r="R693" s="1"/>
      <c r="S693" s="1"/>
      <c r="T693" s="1"/>
      <c r="U693" s="1"/>
      <c r="V693" s="1"/>
      <c r="W693" s="1"/>
      <c r="X693" s="1"/>
      <c r="Y693" s="1"/>
      <c r="Z693" s="1"/>
      <c r="AA693" s="1"/>
      <c r="AB693" s="1"/>
      <c r="AC693" s="1"/>
      <c r="AD693" s="1"/>
      <c r="AE693" s="1"/>
      <c r="AF693" s="1"/>
      <c r="AG693" s="7"/>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row>
    <row r="694" spans="1:77" ht="15">
      <c r="A694" s="1"/>
      <c r="B694" s="1"/>
      <c r="C694" s="1"/>
      <c r="D694" s="1"/>
      <c r="E694" s="1"/>
      <c r="F694" s="1"/>
      <c r="G694" s="1"/>
      <c r="H694" s="1"/>
      <c r="I694" s="114"/>
      <c r="J694" s="1"/>
      <c r="K694" s="1"/>
      <c r="L694" s="1"/>
      <c r="M694" s="1"/>
      <c r="N694" s="115"/>
      <c r="O694" s="1"/>
      <c r="P694" s="1"/>
      <c r="Q694" s="1"/>
      <c r="R694" s="1"/>
      <c r="S694" s="1"/>
      <c r="T694" s="1"/>
      <c r="U694" s="1"/>
      <c r="V694" s="1"/>
      <c r="W694" s="1"/>
      <c r="X694" s="1"/>
      <c r="Y694" s="1"/>
      <c r="Z694" s="1"/>
      <c r="AA694" s="1"/>
      <c r="AB694" s="1"/>
      <c r="AC694" s="1"/>
      <c r="AD694" s="1"/>
      <c r="AE694" s="1"/>
      <c r="AF694" s="1"/>
      <c r="AG694" s="7"/>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row>
    <row r="695" spans="1:77" ht="15">
      <c r="A695" s="1"/>
      <c r="B695" s="1"/>
      <c r="C695" s="1"/>
      <c r="D695" s="1"/>
      <c r="E695" s="1"/>
      <c r="F695" s="1"/>
      <c r="G695" s="1"/>
      <c r="H695" s="1"/>
      <c r="I695" s="114"/>
      <c r="J695" s="1"/>
      <c r="K695" s="1"/>
      <c r="L695" s="1"/>
      <c r="M695" s="1"/>
      <c r="N695" s="115"/>
      <c r="O695" s="1"/>
      <c r="P695" s="1"/>
      <c r="Q695" s="1"/>
      <c r="R695" s="1"/>
      <c r="S695" s="1"/>
      <c r="T695" s="1"/>
      <c r="U695" s="1"/>
      <c r="V695" s="1"/>
      <c r="W695" s="1"/>
      <c r="X695" s="1"/>
      <c r="Y695" s="1"/>
      <c r="Z695" s="1"/>
      <c r="AA695" s="1"/>
      <c r="AB695" s="1"/>
      <c r="AC695" s="1"/>
      <c r="AD695" s="1"/>
      <c r="AE695" s="1"/>
      <c r="AF695" s="1"/>
      <c r="AG695" s="7"/>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row>
    <row r="696" spans="1:77" ht="15">
      <c r="A696" s="1"/>
      <c r="B696" s="1"/>
      <c r="C696" s="1"/>
      <c r="D696" s="1"/>
      <c r="E696" s="1"/>
      <c r="F696" s="1"/>
      <c r="G696" s="1"/>
      <c r="H696" s="1"/>
      <c r="I696" s="114"/>
      <c r="J696" s="1"/>
      <c r="K696" s="1"/>
      <c r="L696" s="1"/>
      <c r="M696" s="1"/>
      <c r="N696" s="115"/>
      <c r="O696" s="1"/>
      <c r="P696" s="1"/>
      <c r="Q696" s="1"/>
      <c r="R696" s="1"/>
      <c r="S696" s="1"/>
      <c r="T696" s="1"/>
      <c r="U696" s="1"/>
      <c r="V696" s="1"/>
      <c r="W696" s="1"/>
      <c r="X696" s="1"/>
      <c r="Y696" s="1"/>
      <c r="Z696" s="1"/>
      <c r="AA696" s="1"/>
      <c r="AB696" s="1"/>
      <c r="AC696" s="1"/>
      <c r="AD696" s="1"/>
      <c r="AE696" s="1"/>
      <c r="AF696" s="1"/>
      <c r="AG696" s="7"/>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row>
    <row r="697" spans="1:77" ht="15">
      <c r="A697" s="1"/>
      <c r="B697" s="1"/>
      <c r="C697" s="1"/>
      <c r="D697" s="1"/>
      <c r="E697" s="1"/>
      <c r="F697" s="1"/>
      <c r="G697" s="1"/>
      <c r="H697" s="1"/>
      <c r="I697" s="114"/>
      <c r="J697" s="1"/>
      <c r="K697" s="1"/>
      <c r="L697" s="1"/>
      <c r="M697" s="1"/>
      <c r="N697" s="115"/>
      <c r="O697" s="1"/>
      <c r="P697" s="1"/>
      <c r="Q697" s="1"/>
      <c r="R697" s="1"/>
      <c r="S697" s="1"/>
      <c r="T697" s="1"/>
      <c r="U697" s="1"/>
      <c r="V697" s="1"/>
      <c r="W697" s="1"/>
      <c r="X697" s="1"/>
      <c r="Y697" s="1"/>
      <c r="Z697" s="1"/>
      <c r="AA697" s="1"/>
      <c r="AB697" s="1"/>
      <c r="AC697" s="1"/>
      <c r="AD697" s="1"/>
      <c r="AE697" s="1"/>
      <c r="AF697" s="1"/>
      <c r="AG697" s="7"/>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row>
    <row r="698" spans="1:77" ht="15">
      <c r="A698" s="1"/>
      <c r="B698" s="1"/>
      <c r="C698" s="1"/>
      <c r="D698" s="1"/>
      <c r="E698" s="1"/>
      <c r="F698" s="1"/>
      <c r="G698" s="1"/>
      <c r="H698" s="1"/>
      <c r="I698" s="114"/>
      <c r="J698" s="1"/>
      <c r="K698" s="1"/>
      <c r="L698" s="1"/>
      <c r="M698" s="1"/>
      <c r="N698" s="115"/>
      <c r="O698" s="1"/>
      <c r="P698" s="1"/>
      <c r="Q698" s="1"/>
      <c r="R698" s="1"/>
      <c r="S698" s="1"/>
      <c r="T698" s="1"/>
      <c r="U698" s="1"/>
      <c r="V698" s="1"/>
      <c r="W698" s="1"/>
      <c r="X698" s="1"/>
      <c r="Y698" s="1"/>
      <c r="Z698" s="1"/>
      <c r="AA698" s="1"/>
      <c r="AB698" s="1"/>
      <c r="AC698" s="1"/>
      <c r="AD698" s="1"/>
      <c r="AE698" s="1"/>
      <c r="AF698" s="1"/>
      <c r="AG698" s="7"/>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row>
    <row r="699" spans="1:77" ht="15">
      <c r="A699" s="1"/>
      <c r="B699" s="1"/>
      <c r="C699" s="1"/>
      <c r="D699" s="1"/>
      <c r="E699" s="1"/>
      <c r="F699" s="1"/>
      <c r="G699" s="1"/>
      <c r="H699" s="1"/>
      <c r="I699" s="114"/>
      <c r="J699" s="1"/>
      <c r="K699" s="1"/>
      <c r="L699" s="1"/>
      <c r="M699" s="1"/>
      <c r="N699" s="115"/>
      <c r="O699" s="1"/>
      <c r="P699" s="1"/>
      <c r="Q699" s="1"/>
      <c r="R699" s="1"/>
      <c r="S699" s="1"/>
      <c r="T699" s="1"/>
      <c r="U699" s="1"/>
      <c r="V699" s="1"/>
      <c r="W699" s="1"/>
      <c r="X699" s="1"/>
      <c r="Y699" s="1"/>
      <c r="Z699" s="1"/>
      <c r="AA699" s="1"/>
      <c r="AB699" s="1"/>
      <c r="AC699" s="1"/>
      <c r="AD699" s="1"/>
      <c r="AE699" s="1"/>
      <c r="AF699" s="1"/>
      <c r="AG699" s="7"/>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row>
    <row r="700" spans="1:77" ht="15">
      <c r="A700" s="1"/>
      <c r="B700" s="1"/>
      <c r="C700" s="1"/>
      <c r="D700" s="1"/>
      <c r="E700" s="1"/>
      <c r="F700" s="1"/>
      <c r="G700" s="1"/>
      <c r="H700" s="1"/>
      <c r="I700" s="114"/>
      <c r="J700" s="1"/>
      <c r="K700" s="1"/>
      <c r="L700" s="1"/>
      <c r="M700" s="1"/>
      <c r="N700" s="115"/>
      <c r="O700" s="1"/>
      <c r="P700" s="1"/>
      <c r="Q700" s="1"/>
      <c r="R700" s="1"/>
      <c r="S700" s="1"/>
      <c r="T700" s="1"/>
      <c r="U700" s="1"/>
      <c r="V700" s="1"/>
      <c r="W700" s="1"/>
      <c r="X700" s="1"/>
      <c r="Y700" s="1"/>
      <c r="Z700" s="1"/>
      <c r="AA700" s="1"/>
      <c r="AB700" s="1"/>
      <c r="AC700" s="1"/>
      <c r="AD700" s="1"/>
      <c r="AE700" s="1"/>
      <c r="AF700" s="1"/>
      <c r="AG700" s="7"/>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row>
    <row r="701" spans="1:77" ht="15">
      <c r="A701" s="1"/>
      <c r="B701" s="1"/>
      <c r="C701" s="1"/>
      <c r="D701" s="1"/>
      <c r="E701" s="1"/>
      <c r="F701" s="1"/>
      <c r="G701" s="1"/>
      <c r="H701" s="1"/>
      <c r="I701" s="114"/>
      <c r="J701" s="1"/>
      <c r="K701" s="1"/>
      <c r="L701" s="1"/>
      <c r="M701" s="1"/>
      <c r="N701" s="115"/>
      <c r="O701" s="1"/>
      <c r="P701" s="1"/>
      <c r="Q701" s="1"/>
      <c r="R701" s="1"/>
      <c r="S701" s="1"/>
      <c r="T701" s="1"/>
      <c r="U701" s="1"/>
      <c r="V701" s="1"/>
      <c r="W701" s="1"/>
      <c r="X701" s="1"/>
      <c r="Y701" s="1"/>
      <c r="Z701" s="1"/>
      <c r="AA701" s="1"/>
      <c r="AB701" s="1"/>
      <c r="AC701" s="1"/>
      <c r="AD701" s="1"/>
      <c r="AE701" s="1"/>
      <c r="AF701" s="1"/>
      <c r="AG701" s="7"/>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row>
    <row r="702" spans="1:77" ht="15">
      <c r="A702" s="1"/>
      <c r="B702" s="1"/>
      <c r="C702" s="1"/>
      <c r="D702" s="1"/>
      <c r="E702" s="1"/>
      <c r="F702" s="1"/>
      <c r="G702" s="1"/>
      <c r="H702" s="1"/>
      <c r="I702" s="114"/>
      <c r="J702" s="1"/>
      <c r="K702" s="1"/>
      <c r="L702" s="1"/>
      <c r="M702" s="1"/>
      <c r="N702" s="115"/>
      <c r="O702" s="1"/>
      <c r="P702" s="1"/>
      <c r="Q702" s="1"/>
      <c r="R702" s="1"/>
      <c r="S702" s="1"/>
      <c r="T702" s="1"/>
      <c r="U702" s="1"/>
      <c r="V702" s="1"/>
      <c r="W702" s="1"/>
      <c r="X702" s="1"/>
      <c r="Y702" s="1"/>
      <c r="Z702" s="1"/>
      <c r="AA702" s="1"/>
      <c r="AB702" s="1"/>
      <c r="AC702" s="1"/>
      <c r="AD702" s="1"/>
      <c r="AE702" s="1"/>
      <c r="AF702" s="1"/>
      <c r="AG702" s="7"/>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row>
    <row r="703" spans="1:77" ht="15">
      <c r="A703" s="1"/>
      <c r="B703" s="1"/>
      <c r="C703" s="1"/>
      <c r="D703" s="1"/>
      <c r="E703" s="1"/>
      <c r="F703" s="1"/>
      <c r="G703" s="1"/>
      <c r="H703" s="1"/>
      <c r="I703" s="114"/>
      <c r="J703" s="1"/>
      <c r="K703" s="1"/>
      <c r="L703" s="1"/>
      <c r="M703" s="1"/>
      <c r="N703" s="115"/>
      <c r="O703" s="1"/>
      <c r="P703" s="1"/>
      <c r="Q703" s="1"/>
      <c r="R703" s="1"/>
      <c r="S703" s="1"/>
      <c r="T703" s="1"/>
      <c r="U703" s="1"/>
      <c r="V703" s="1"/>
      <c r="W703" s="1"/>
      <c r="X703" s="1"/>
      <c r="Y703" s="1"/>
      <c r="Z703" s="1"/>
      <c r="AA703" s="1"/>
      <c r="AB703" s="1"/>
      <c r="AC703" s="1"/>
      <c r="AD703" s="1"/>
      <c r="AE703" s="1"/>
      <c r="AF703" s="1"/>
      <c r="AG703" s="7"/>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row>
    <row r="704" spans="1:77" ht="15">
      <c r="A704" s="1"/>
      <c r="B704" s="1"/>
      <c r="C704" s="1"/>
      <c r="D704" s="1"/>
      <c r="E704" s="1"/>
      <c r="F704" s="1"/>
      <c r="G704" s="1"/>
      <c r="H704" s="1"/>
      <c r="I704" s="114"/>
      <c r="J704" s="1"/>
      <c r="K704" s="1"/>
      <c r="L704" s="1"/>
      <c r="M704" s="1"/>
      <c r="N704" s="115"/>
      <c r="O704" s="1"/>
      <c r="P704" s="1"/>
      <c r="Q704" s="1"/>
      <c r="R704" s="1"/>
      <c r="S704" s="1"/>
      <c r="T704" s="1"/>
      <c r="U704" s="1"/>
      <c r="V704" s="1"/>
      <c r="W704" s="1"/>
      <c r="X704" s="1"/>
      <c r="Y704" s="1"/>
      <c r="Z704" s="1"/>
      <c r="AA704" s="1"/>
      <c r="AB704" s="1"/>
      <c r="AC704" s="1"/>
      <c r="AD704" s="1"/>
      <c r="AE704" s="1"/>
      <c r="AF704" s="1"/>
      <c r="AG704" s="7"/>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row>
    <row r="705" spans="1:77" ht="15">
      <c r="A705" s="1"/>
      <c r="B705" s="1"/>
      <c r="C705" s="1"/>
      <c r="D705" s="1"/>
      <c r="E705" s="1"/>
      <c r="F705" s="1"/>
      <c r="G705" s="1"/>
      <c r="H705" s="1"/>
      <c r="I705" s="114"/>
      <c r="J705" s="1"/>
      <c r="K705" s="1"/>
      <c r="L705" s="1"/>
      <c r="M705" s="1"/>
      <c r="N705" s="115"/>
      <c r="O705" s="1"/>
      <c r="P705" s="1"/>
      <c r="Q705" s="1"/>
      <c r="R705" s="1"/>
      <c r="S705" s="1"/>
      <c r="T705" s="1"/>
      <c r="U705" s="1"/>
      <c r="V705" s="1"/>
      <c r="W705" s="1"/>
      <c r="X705" s="1"/>
      <c r="Y705" s="1"/>
      <c r="Z705" s="1"/>
      <c r="AA705" s="1"/>
      <c r="AB705" s="1"/>
      <c r="AC705" s="1"/>
      <c r="AD705" s="1"/>
      <c r="AE705" s="1"/>
      <c r="AF705" s="1"/>
      <c r="AG705" s="7"/>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row>
    <row r="706" spans="1:77" ht="15">
      <c r="A706" s="1"/>
      <c r="B706" s="1"/>
      <c r="C706" s="1"/>
      <c r="D706" s="1"/>
      <c r="E706" s="1"/>
      <c r="F706" s="1"/>
      <c r="G706" s="1"/>
      <c r="H706" s="1"/>
      <c r="I706" s="114"/>
      <c r="J706" s="1"/>
      <c r="K706" s="1"/>
      <c r="L706" s="1"/>
      <c r="M706" s="1"/>
      <c r="N706" s="115"/>
      <c r="O706" s="1"/>
      <c r="P706" s="1"/>
      <c r="Q706" s="1"/>
      <c r="R706" s="1"/>
      <c r="S706" s="1"/>
      <c r="T706" s="1"/>
      <c r="U706" s="1"/>
      <c r="V706" s="1"/>
      <c r="W706" s="1"/>
      <c r="X706" s="1"/>
      <c r="Y706" s="1"/>
      <c r="Z706" s="1"/>
      <c r="AA706" s="1"/>
      <c r="AB706" s="1"/>
      <c r="AC706" s="1"/>
      <c r="AD706" s="1"/>
      <c r="AE706" s="1"/>
      <c r="AF706" s="1"/>
      <c r="AG706" s="7"/>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row>
    <row r="707" spans="1:77" ht="15">
      <c r="A707" s="1"/>
      <c r="B707" s="1"/>
      <c r="C707" s="1"/>
      <c r="D707" s="1"/>
      <c r="E707" s="1"/>
      <c r="F707" s="1"/>
      <c r="G707" s="1"/>
      <c r="H707" s="1"/>
      <c r="I707" s="114"/>
      <c r="J707" s="1"/>
      <c r="K707" s="1"/>
      <c r="L707" s="1"/>
      <c r="M707" s="1"/>
      <c r="N707" s="115"/>
      <c r="O707" s="1"/>
      <c r="P707" s="1"/>
      <c r="Q707" s="1"/>
      <c r="R707" s="1"/>
      <c r="S707" s="1"/>
      <c r="T707" s="1"/>
      <c r="U707" s="1"/>
      <c r="V707" s="1"/>
      <c r="W707" s="1"/>
      <c r="X707" s="1"/>
      <c r="Y707" s="1"/>
      <c r="Z707" s="1"/>
      <c r="AA707" s="1"/>
      <c r="AB707" s="1"/>
      <c r="AC707" s="1"/>
      <c r="AD707" s="1"/>
      <c r="AE707" s="1"/>
      <c r="AF707" s="1"/>
      <c r="AG707" s="7"/>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row>
    <row r="708" spans="1:77" ht="15">
      <c r="A708" s="1"/>
      <c r="B708" s="1"/>
      <c r="C708" s="1"/>
      <c r="D708" s="1"/>
      <c r="E708" s="1"/>
      <c r="F708" s="1"/>
      <c r="G708" s="1"/>
      <c r="H708" s="1"/>
      <c r="I708" s="114"/>
      <c r="J708" s="1"/>
      <c r="K708" s="1"/>
      <c r="L708" s="1"/>
      <c r="M708" s="1"/>
      <c r="N708" s="115"/>
      <c r="O708" s="1"/>
      <c r="P708" s="1"/>
      <c r="Q708" s="1"/>
      <c r="R708" s="1"/>
      <c r="S708" s="1"/>
      <c r="T708" s="1"/>
      <c r="U708" s="1"/>
      <c r="V708" s="1"/>
      <c r="W708" s="1"/>
      <c r="X708" s="1"/>
      <c r="Y708" s="1"/>
      <c r="Z708" s="1"/>
      <c r="AA708" s="1"/>
      <c r="AB708" s="1"/>
      <c r="AC708" s="1"/>
      <c r="AD708" s="1"/>
      <c r="AE708" s="1"/>
      <c r="AF708" s="1"/>
      <c r="AG708" s="7"/>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row>
    <row r="709" spans="1:77" ht="15">
      <c r="A709" s="1"/>
      <c r="B709" s="1"/>
      <c r="C709" s="1"/>
      <c r="D709" s="1"/>
      <c r="E709" s="1"/>
      <c r="F709" s="1"/>
      <c r="G709" s="1"/>
      <c r="H709" s="1"/>
      <c r="I709" s="114"/>
      <c r="J709" s="1"/>
      <c r="K709" s="1"/>
      <c r="L709" s="1"/>
      <c r="M709" s="1"/>
      <c r="N709" s="115"/>
      <c r="O709" s="1"/>
      <c r="P709" s="1"/>
      <c r="Q709" s="1"/>
      <c r="R709" s="1"/>
      <c r="S709" s="1"/>
      <c r="T709" s="1"/>
      <c r="U709" s="1"/>
      <c r="V709" s="1"/>
      <c r="W709" s="1"/>
      <c r="X709" s="1"/>
      <c r="Y709" s="1"/>
      <c r="Z709" s="1"/>
      <c r="AA709" s="1"/>
      <c r="AB709" s="1"/>
      <c r="AC709" s="1"/>
      <c r="AD709" s="1"/>
      <c r="AE709" s="1"/>
      <c r="AF709" s="1"/>
      <c r="AG709" s="7"/>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row>
    <row r="710" spans="1:77" ht="15">
      <c r="A710" s="1"/>
      <c r="B710" s="1"/>
      <c r="C710" s="1"/>
      <c r="D710" s="1"/>
      <c r="E710" s="1"/>
      <c r="F710" s="1"/>
      <c r="G710" s="1"/>
      <c r="H710" s="1"/>
      <c r="I710" s="114"/>
      <c r="J710" s="1"/>
      <c r="K710" s="1"/>
      <c r="L710" s="1"/>
      <c r="M710" s="1"/>
      <c r="N710" s="115"/>
      <c r="O710" s="1"/>
      <c r="P710" s="1"/>
      <c r="Q710" s="1"/>
      <c r="R710" s="1"/>
      <c r="S710" s="1"/>
      <c r="T710" s="1"/>
      <c r="U710" s="1"/>
      <c r="V710" s="1"/>
      <c r="W710" s="1"/>
      <c r="X710" s="1"/>
      <c r="Y710" s="1"/>
      <c r="Z710" s="1"/>
      <c r="AA710" s="1"/>
      <c r="AB710" s="1"/>
      <c r="AC710" s="1"/>
      <c r="AD710" s="1"/>
      <c r="AE710" s="1"/>
      <c r="AF710" s="1"/>
      <c r="AG710" s="7"/>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row>
    <row r="711" spans="1:77" ht="15">
      <c r="A711" s="1"/>
      <c r="B711" s="1"/>
      <c r="C711" s="1"/>
      <c r="D711" s="1"/>
      <c r="E711" s="1"/>
      <c r="F711" s="1"/>
      <c r="G711" s="1"/>
      <c r="H711" s="1"/>
      <c r="I711" s="114"/>
      <c r="J711" s="1"/>
      <c r="K711" s="1"/>
      <c r="L711" s="1"/>
      <c r="M711" s="1"/>
      <c r="N711" s="115"/>
      <c r="O711" s="1"/>
      <c r="P711" s="1"/>
      <c r="Q711" s="1"/>
      <c r="R711" s="1"/>
      <c r="S711" s="1"/>
      <c r="T711" s="1"/>
      <c r="U711" s="1"/>
      <c r="V711" s="1"/>
      <c r="W711" s="1"/>
      <c r="X711" s="1"/>
      <c r="Y711" s="1"/>
      <c r="Z711" s="1"/>
      <c r="AA711" s="1"/>
      <c r="AB711" s="1"/>
      <c r="AC711" s="1"/>
      <c r="AD711" s="1"/>
      <c r="AE711" s="1"/>
      <c r="AF711" s="1"/>
      <c r="AG711" s="7"/>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row>
    <row r="712" spans="1:77" ht="15">
      <c r="A712" s="1"/>
      <c r="B712" s="1"/>
      <c r="C712" s="1"/>
      <c r="D712" s="1"/>
      <c r="E712" s="1"/>
      <c r="F712" s="1"/>
      <c r="G712" s="1"/>
      <c r="H712" s="1"/>
      <c r="I712" s="114"/>
      <c r="J712" s="1"/>
      <c r="K712" s="1"/>
      <c r="L712" s="1"/>
      <c r="M712" s="1"/>
      <c r="N712" s="115"/>
      <c r="O712" s="1"/>
      <c r="P712" s="1"/>
      <c r="Q712" s="1"/>
      <c r="R712" s="1"/>
      <c r="S712" s="1"/>
      <c r="T712" s="1"/>
      <c r="U712" s="1"/>
      <c r="V712" s="1"/>
      <c r="W712" s="1"/>
      <c r="X712" s="1"/>
      <c r="Y712" s="1"/>
      <c r="Z712" s="1"/>
      <c r="AA712" s="1"/>
      <c r="AB712" s="1"/>
      <c r="AC712" s="1"/>
      <c r="AD712" s="1"/>
      <c r="AE712" s="1"/>
      <c r="AF712" s="1"/>
      <c r="AG712" s="7"/>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row>
    <row r="713" spans="1:77" ht="15">
      <c r="A713" s="1"/>
      <c r="B713" s="1"/>
      <c r="C713" s="1"/>
      <c r="D713" s="1"/>
      <c r="E713" s="1"/>
      <c r="F713" s="1"/>
      <c r="G713" s="1"/>
      <c r="H713" s="1"/>
      <c r="I713" s="114"/>
      <c r="J713" s="1"/>
      <c r="K713" s="1"/>
      <c r="L713" s="1"/>
      <c r="M713" s="1"/>
      <c r="N713" s="115"/>
      <c r="O713" s="1"/>
      <c r="P713" s="1"/>
      <c r="Q713" s="1"/>
      <c r="R713" s="1"/>
      <c r="S713" s="1"/>
      <c r="T713" s="1"/>
      <c r="U713" s="1"/>
      <c r="V713" s="1"/>
      <c r="W713" s="1"/>
      <c r="X713" s="1"/>
      <c r="Y713" s="1"/>
      <c r="Z713" s="1"/>
      <c r="AA713" s="1"/>
      <c r="AB713" s="1"/>
      <c r="AC713" s="1"/>
      <c r="AD713" s="1"/>
      <c r="AE713" s="1"/>
      <c r="AF713" s="1"/>
      <c r="AG713" s="7"/>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row>
    <row r="714" spans="1:77" ht="15">
      <c r="A714" s="1"/>
      <c r="B714" s="1"/>
      <c r="C714" s="1"/>
      <c r="D714" s="1"/>
      <c r="E714" s="1"/>
      <c r="F714" s="1"/>
      <c r="G714" s="1"/>
      <c r="H714" s="1"/>
      <c r="I714" s="114"/>
      <c r="J714" s="1"/>
      <c r="K714" s="1"/>
      <c r="L714" s="1"/>
      <c r="M714" s="1"/>
      <c r="N714" s="115"/>
      <c r="O714" s="1"/>
      <c r="P714" s="1"/>
      <c r="Q714" s="1"/>
      <c r="R714" s="1"/>
      <c r="S714" s="1"/>
      <c r="T714" s="1"/>
      <c r="U714" s="1"/>
      <c r="V714" s="1"/>
      <c r="W714" s="1"/>
      <c r="X714" s="1"/>
      <c r="Y714" s="1"/>
      <c r="Z714" s="1"/>
      <c r="AA714" s="1"/>
      <c r="AB714" s="1"/>
      <c r="AC714" s="1"/>
      <c r="AD714" s="1"/>
      <c r="AE714" s="1"/>
      <c r="AF714" s="1"/>
      <c r="AG714" s="7"/>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row>
    <row r="715" spans="1:77" ht="15">
      <c r="A715" s="1"/>
      <c r="B715" s="1"/>
      <c r="C715" s="1"/>
      <c r="D715" s="1"/>
      <c r="E715" s="1"/>
      <c r="F715" s="1"/>
      <c r="G715" s="1"/>
      <c r="H715" s="1"/>
      <c r="I715" s="114"/>
      <c r="J715" s="1"/>
      <c r="K715" s="1"/>
      <c r="L715" s="1"/>
      <c r="M715" s="1"/>
      <c r="N715" s="115"/>
      <c r="O715" s="1"/>
      <c r="P715" s="1"/>
      <c r="Q715" s="1"/>
      <c r="R715" s="1"/>
      <c r="S715" s="1"/>
      <c r="T715" s="1"/>
      <c r="U715" s="1"/>
      <c r="V715" s="1"/>
      <c r="W715" s="1"/>
      <c r="X715" s="1"/>
      <c r="Y715" s="1"/>
      <c r="Z715" s="1"/>
      <c r="AA715" s="1"/>
      <c r="AB715" s="1"/>
      <c r="AC715" s="1"/>
      <c r="AD715" s="1"/>
      <c r="AE715" s="1"/>
      <c r="AF715" s="1"/>
      <c r="AG715" s="7"/>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row>
    <row r="716" spans="1:77" ht="15">
      <c r="A716" s="1"/>
      <c r="B716" s="1"/>
      <c r="C716" s="1"/>
      <c r="D716" s="1"/>
      <c r="E716" s="1"/>
      <c r="F716" s="1"/>
      <c r="G716" s="1"/>
      <c r="H716" s="1"/>
      <c r="I716" s="114"/>
      <c r="J716" s="1"/>
      <c r="K716" s="1"/>
      <c r="L716" s="1"/>
      <c r="M716" s="1"/>
      <c r="N716" s="115"/>
      <c r="O716" s="1"/>
      <c r="P716" s="1"/>
      <c r="Q716" s="1"/>
      <c r="R716" s="1"/>
      <c r="S716" s="1"/>
      <c r="T716" s="1"/>
      <c r="U716" s="1"/>
      <c r="V716" s="1"/>
      <c r="W716" s="1"/>
      <c r="X716" s="1"/>
      <c r="Y716" s="1"/>
      <c r="Z716" s="1"/>
      <c r="AA716" s="1"/>
      <c r="AB716" s="1"/>
      <c r="AC716" s="1"/>
      <c r="AD716" s="1"/>
      <c r="AE716" s="1"/>
      <c r="AF716" s="1"/>
      <c r="AG716" s="7"/>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row>
    <row r="717" spans="1:77" ht="15">
      <c r="A717" s="1"/>
      <c r="B717" s="1"/>
      <c r="C717" s="1"/>
      <c r="D717" s="1"/>
      <c r="E717" s="1"/>
      <c r="F717" s="1"/>
      <c r="G717" s="1"/>
      <c r="H717" s="1"/>
      <c r="I717" s="114"/>
      <c r="J717" s="1"/>
      <c r="K717" s="1"/>
      <c r="L717" s="1"/>
      <c r="M717" s="1"/>
      <c r="N717" s="115"/>
      <c r="O717" s="1"/>
      <c r="P717" s="1"/>
      <c r="Q717" s="1"/>
      <c r="R717" s="1"/>
      <c r="S717" s="1"/>
      <c r="T717" s="1"/>
      <c r="U717" s="1"/>
      <c r="V717" s="1"/>
      <c r="W717" s="1"/>
      <c r="X717" s="1"/>
      <c r="Y717" s="1"/>
      <c r="Z717" s="1"/>
      <c r="AA717" s="1"/>
      <c r="AB717" s="1"/>
      <c r="AC717" s="1"/>
      <c r="AD717" s="1"/>
      <c r="AE717" s="1"/>
      <c r="AF717" s="1"/>
      <c r="AG717" s="7"/>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row>
    <row r="718" spans="1:77" ht="15">
      <c r="A718" s="1"/>
      <c r="B718" s="1"/>
      <c r="C718" s="1"/>
      <c r="D718" s="1"/>
      <c r="E718" s="1"/>
      <c r="F718" s="1"/>
      <c r="G718" s="1"/>
      <c r="H718" s="1"/>
      <c r="I718" s="114"/>
      <c r="J718" s="1"/>
      <c r="K718" s="1"/>
      <c r="L718" s="1"/>
      <c r="M718" s="1"/>
      <c r="N718" s="115"/>
      <c r="O718" s="1"/>
      <c r="P718" s="1"/>
      <c r="Q718" s="1"/>
      <c r="R718" s="1"/>
      <c r="S718" s="1"/>
      <c r="T718" s="1"/>
      <c r="U718" s="1"/>
      <c r="V718" s="1"/>
      <c r="W718" s="1"/>
      <c r="X718" s="1"/>
      <c r="Y718" s="1"/>
      <c r="Z718" s="1"/>
      <c r="AA718" s="1"/>
      <c r="AB718" s="1"/>
      <c r="AC718" s="1"/>
      <c r="AD718" s="1"/>
      <c r="AE718" s="1"/>
      <c r="AF718" s="1"/>
      <c r="AG718" s="7"/>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row>
    <row r="719" spans="1:77" ht="15">
      <c r="A719" s="1"/>
      <c r="B719" s="1"/>
      <c r="C719" s="1"/>
      <c r="D719" s="1"/>
      <c r="E719" s="1"/>
      <c r="F719" s="1"/>
      <c r="G719" s="1"/>
      <c r="H719" s="1"/>
      <c r="I719" s="114"/>
      <c r="J719" s="1"/>
      <c r="K719" s="1"/>
      <c r="L719" s="1"/>
      <c r="M719" s="1"/>
      <c r="N719" s="115"/>
      <c r="O719" s="1"/>
      <c r="P719" s="1"/>
      <c r="Q719" s="1"/>
      <c r="R719" s="1"/>
      <c r="S719" s="1"/>
      <c r="T719" s="1"/>
      <c r="U719" s="1"/>
      <c r="V719" s="1"/>
      <c r="W719" s="1"/>
      <c r="X719" s="1"/>
      <c r="Y719" s="1"/>
      <c r="Z719" s="1"/>
      <c r="AA719" s="1"/>
      <c r="AB719" s="1"/>
      <c r="AC719" s="1"/>
      <c r="AD719" s="1"/>
      <c r="AE719" s="1"/>
      <c r="AF719" s="1"/>
      <c r="AG719" s="7"/>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row>
    <row r="720" spans="1:77" ht="15">
      <c r="A720" s="1"/>
      <c r="B720" s="1"/>
      <c r="C720" s="1"/>
      <c r="D720" s="1"/>
      <c r="E720" s="1"/>
      <c r="F720" s="1"/>
      <c r="G720" s="1"/>
      <c r="H720" s="1"/>
      <c r="I720" s="114"/>
      <c r="J720" s="1"/>
      <c r="K720" s="1"/>
      <c r="L720" s="1"/>
      <c r="M720" s="1"/>
      <c r="N720" s="115"/>
      <c r="O720" s="1"/>
      <c r="P720" s="1"/>
      <c r="Q720" s="1"/>
      <c r="R720" s="1"/>
      <c r="S720" s="1"/>
      <c r="T720" s="1"/>
      <c r="U720" s="1"/>
      <c r="V720" s="1"/>
      <c r="W720" s="1"/>
      <c r="X720" s="1"/>
      <c r="Y720" s="1"/>
      <c r="Z720" s="1"/>
      <c r="AA720" s="1"/>
      <c r="AB720" s="1"/>
      <c r="AC720" s="1"/>
      <c r="AD720" s="1"/>
      <c r="AE720" s="1"/>
      <c r="AF720" s="1"/>
      <c r="AG720" s="7"/>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row>
    <row r="721" spans="1:77" ht="15">
      <c r="A721" s="1"/>
      <c r="B721" s="1"/>
      <c r="C721" s="1"/>
      <c r="D721" s="1"/>
      <c r="E721" s="1"/>
      <c r="F721" s="1"/>
      <c r="G721" s="1"/>
      <c r="H721" s="1"/>
      <c r="I721" s="114"/>
      <c r="J721" s="1"/>
      <c r="K721" s="1"/>
      <c r="L721" s="1"/>
      <c r="M721" s="1"/>
      <c r="N721" s="115"/>
      <c r="O721" s="1"/>
      <c r="P721" s="1"/>
      <c r="Q721" s="1"/>
      <c r="R721" s="1"/>
      <c r="S721" s="1"/>
      <c r="T721" s="1"/>
      <c r="U721" s="1"/>
      <c r="V721" s="1"/>
      <c r="W721" s="1"/>
      <c r="X721" s="1"/>
      <c r="Y721" s="1"/>
      <c r="Z721" s="1"/>
      <c r="AA721" s="1"/>
      <c r="AB721" s="1"/>
      <c r="AC721" s="1"/>
      <c r="AD721" s="1"/>
      <c r="AE721" s="1"/>
      <c r="AF721" s="1"/>
      <c r="AG721" s="7"/>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row>
    <row r="722" spans="1:77" ht="15">
      <c r="A722" s="1"/>
      <c r="B722" s="1"/>
      <c r="C722" s="1"/>
      <c r="D722" s="1"/>
      <c r="E722" s="1"/>
      <c r="F722" s="1"/>
      <c r="G722" s="1"/>
      <c r="H722" s="1"/>
      <c r="I722" s="114"/>
      <c r="J722" s="1"/>
      <c r="K722" s="1"/>
      <c r="L722" s="1"/>
      <c r="M722" s="1"/>
      <c r="N722" s="115"/>
      <c r="O722" s="1"/>
      <c r="P722" s="1"/>
      <c r="Q722" s="1"/>
      <c r="R722" s="1"/>
      <c r="S722" s="1"/>
      <c r="T722" s="1"/>
      <c r="U722" s="1"/>
      <c r="V722" s="1"/>
      <c r="W722" s="1"/>
      <c r="X722" s="1"/>
      <c r="Y722" s="1"/>
      <c r="Z722" s="1"/>
      <c r="AA722" s="1"/>
      <c r="AB722" s="1"/>
      <c r="AC722" s="1"/>
      <c r="AD722" s="1"/>
      <c r="AE722" s="1"/>
      <c r="AF722" s="1"/>
      <c r="AG722" s="7"/>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row>
    <row r="723" spans="1:77" ht="15">
      <c r="A723" s="1"/>
      <c r="B723" s="1"/>
      <c r="C723" s="1"/>
      <c r="D723" s="1"/>
      <c r="E723" s="1"/>
      <c r="F723" s="1"/>
      <c r="G723" s="1"/>
      <c r="H723" s="1"/>
      <c r="I723" s="114"/>
      <c r="J723" s="1"/>
      <c r="K723" s="1"/>
      <c r="L723" s="1"/>
      <c r="M723" s="1"/>
      <c r="N723" s="115"/>
      <c r="O723" s="1"/>
      <c r="P723" s="1"/>
      <c r="Q723" s="1"/>
      <c r="R723" s="1"/>
      <c r="S723" s="1"/>
      <c r="T723" s="1"/>
      <c r="U723" s="1"/>
      <c r="V723" s="1"/>
      <c r="W723" s="1"/>
      <c r="X723" s="1"/>
      <c r="Y723" s="1"/>
      <c r="Z723" s="1"/>
      <c r="AA723" s="1"/>
      <c r="AB723" s="1"/>
      <c r="AC723" s="1"/>
      <c r="AD723" s="1"/>
      <c r="AE723" s="1"/>
      <c r="AF723" s="1"/>
      <c r="AG723" s="7"/>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row>
    <row r="724" spans="1:77" ht="15">
      <c r="A724" s="1"/>
      <c r="B724" s="1"/>
      <c r="C724" s="1"/>
      <c r="D724" s="1"/>
      <c r="E724" s="1"/>
      <c r="F724" s="1"/>
      <c r="G724" s="1"/>
      <c r="H724" s="1"/>
      <c r="I724" s="114"/>
      <c r="J724" s="1"/>
      <c r="K724" s="1"/>
      <c r="L724" s="1"/>
      <c r="M724" s="1"/>
      <c r="N724" s="115"/>
      <c r="O724" s="1"/>
      <c r="P724" s="1"/>
      <c r="Q724" s="1"/>
      <c r="R724" s="1"/>
      <c r="S724" s="1"/>
      <c r="T724" s="1"/>
      <c r="U724" s="1"/>
      <c r="V724" s="1"/>
      <c r="W724" s="1"/>
      <c r="X724" s="1"/>
      <c r="Y724" s="1"/>
      <c r="Z724" s="1"/>
      <c r="AA724" s="1"/>
      <c r="AB724" s="1"/>
      <c r="AC724" s="1"/>
      <c r="AD724" s="1"/>
      <c r="AE724" s="1"/>
      <c r="AF724" s="1"/>
      <c r="AG724" s="7"/>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row>
    <row r="725" spans="1:77" ht="15">
      <c r="A725" s="1"/>
      <c r="B725" s="1"/>
      <c r="C725" s="1"/>
      <c r="D725" s="1"/>
      <c r="E725" s="1"/>
      <c r="F725" s="1"/>
      <c r="G725" s="1"/>
      <c r="H725" s="1"/>
      <c r="I725" s="114"/>
      <c r="J725" s="1"/>
      <c r="K725" s="1"/>
      <c r="L725" s="1"/>
      <c r="M725" s="1"/>
      <c r="N725" s="115"/>
      <c r="O725" s="1"/>
      <c r="P725" s="1"/>
      <c r="Q725" s="1"/>
      <c r="R725" s="1"/>
      <c r="S725" s="1"/>
      <c r="T725" s="1"/>
      <c r="U725" s="1"/>
      <c r="V725" s="1"/>
      <c r="W725" s="1"/>
      <c r="X725" s="1"/>
      <c r="Y725" s="1"/>
      <c r="Z725" s="1"/>
      <c r="AA725" s="1"/>
      <c r="AB725" s="1"/>
      <c r="AC725" s="1"/>
      <c r="AD725" s="1"/>
      <c r="AE725" s="1"/>
      <c r="AF725" s="1"/>
      <c r="AG725" s="7"/>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row>
    <row r="726" spans="1:77" ht="15">
      <c r="A726" s="1"/>
      <c r="B726" s="1"/>
      <c r="C726" s="1"/>
      <c r="D726" s="1"/>
      <c r="E726" s="1"/>
      <c r="F726" s="1"/>
      <c r="G726" s="1"/>
      <c r="H726" s="1"/>
      <c r="I726" s="114"/>
      <c r="J726" s="1"/>
      <c r="K726" s="1"/>
      <c r="L726" s="1"/>
      <c r="M726" s="1"/>
      <c r="N726" s="115"/>
      <c r="O726" s="1"/>
      <c r="P726" s="1"/>
      <c r="Q726" s="1"/>
      <c r="R726" s="1"/>
      <c r="S726" s="1"/>
      <c r="T726" s="1"/>
      <c r="U726" s="1"/>
      <c r="V726" s="1"/>
      <c r="W726" s="1"/>
      <c r="X726" s="1"/>
      <c r="Y726" s="1"/>
      <c r="Z726" s="1"/>
      <c r="AA726" s="1"/>
      <c r="AB726" s="1"/>
      <c r="AC726" s="1"/>
      <c r="AD726" s="1"/>
      <c r="AE726" s="1"/>
      <c r="AF726" s="1"/>
      <c r="AG726" s="7"/>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row>
    <row r="727" spans="1:77" ht="15">
      <c r="A727" s="1"/>
      <c r="B727" s="1"/>
      <c r="C727" s="1"/>
      <c r="D727" s="1"/>
      <c r="E727" s="1"/>
      <c r="F727" s="1"/>
      <c r="G727" s="1"/>
      <c r="H727" s="1"/>
      <c r="I727" s="114"/>
      <c r="J727" s="1"/>
      <c r="K727" s="1"/>
      <c r="L727" s="1"/>
      <c r="M727" s="1"/>
      <c r="N727" s="115"/>
      <c r="O727" s="1"/>
      <c r="P727" s="1"/>
      <c r="Q727" s="1"/>
      <c r="R727" s="1"/>
      <c r="S727" s="1"/>
      <c r="T727" s="1"/>
      <c r="U727" s="1"/>
      <c r="V727" s="1"/>
      <c r="W727" s="1"/>
      <c r="X727" s="1"/>
      <c r="Y727" s="1"/>
      <c r="Z727" s="1"/>
      <c r="AA727" s="1"/>
      <c r="AB727" s="1"/>
      <c r="AC727" s="1"/>
      <c r="AD727" s="1"/>
      <c r="AE727" s="1"/>
      <c r="AF727" s="1"/>
      <c r="AG727" s="7"/>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row>
    <row r="728" spans="1:77" ht="15">
      <c r="A728" s="1"/>
      <c r="B728" s="1"/>
      <c r="C728" s="1"/>
      <c r="D728" s="1"/>
      <c r="E728" s="1"/>
      <c r="F728" s="1"/>
      <c r="G728" s="1"/>
      <c r="H728" s="1"/>
      <c r="I728" s="114"/>
      <c r="J728" s="1"/>
      <c r="K728" s="1"/>
      <c r="L728" s="1"/>
      <c r="M728" s="1"/>
      <c r="N728" s="115"/>
      <c r="O728" s="1"/>
      <c r="P728" s="1"/>
      <c r="Q728" s="1"/>
      <c r="R728" s="1"/>
      <c r="S728" s="1"/>
      <c r="T728" s="1"/>
      <c r="U728" s="1"/>
      <c r="V728" s="1"/>
      <c r="W728" s="1"/>
      <c r="X728" s="1"/>
      <c r="Y728" s="1"/>
      <c r="Z728" s="1"/>
      <c r="AA728" s="1"/>
      <c r="AB728" s="1"/>
      <c r="AC728" s="1"/>
      <c r="AD728" s="1"/>
      <c r="AE728" s="1"/>
      <c r="AF728" s="1"/>
      <c r="AG728" s="7"/>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row>
    <row r="729" spans="1:77" ht="15">
      <c r="A729" s="1"/>
      <c r="B729" s="1"/>
      <c r="C729" s="1"/>
      <c r="D729" s="1"/>
      <c r="E729" s="1"/>
      <c r="F729" s="1"/>
      <c r="G729" s="1"/>
      <c r="H729" s="1"/>
      <c r="I729" s="114"/>
      <c r="J729" s="1"/>
      <c r="K729" s="1"/>
      <c r="L729" s="1"/>
      <c r="M729" s="1"/>
      <c r="N729" s="115"/>
      <c r="O729" s="1"/>
      <c r="P729" s="1"/>
      <c r="Q729" s="1"/>
      <c r="R729" s="1"/>
      <c r="S729" s="1"/>
      <c r="T729" s="1"/>
      <c r="U729" s="1"/>
      <c r="V729" s="1"/>
      <c r="W729" s="1"/>
      <c r="X729" s="1"/>
      <c r="Y729" s="1"/>
      <c r="Z729" s="1"/>
      <c r="AA729" s="1"/>
      <c r="AB729" s="1"/>
      <c r="AC729" s="1"/>
      <c r="AD729" s="1"/>
      <c r="AE729" s="1"/>
      <c r="AF729" s="1"/>
      <c r="AG729" s="7"/>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row>
    <row r="730" spans="1:77" ht="15">
      <c r="A730" s="1"/>
      <c r="B730" s="1"/>
      <c r="C730" s="1"/>
      <c r="D730" s="1"/>
      <c r="E730" s="1"/>
      <c r="F730" s="1"/>
      <c r="G730" s="1"/>
      <c r="H730" s="1"/>
      <c r="I730" s="114"/>
      <c r="J730" s="1"/>
      <c r="K730" s="1"/>
      <c r="L730" s="1"/>
      <c r="M730" s="1"/>
      <c r="N730" s="115"/>
      <c r="O730" s="1"/>
      <c r="P730" s="1"/>
      <c r="Q730" s="1"/>
      <c r="R730" s="1"/>
      <c r="S730" s="1"/>
      <c r="T730" s="1"/>
      <c r="U730" s="1"/>
      <c r="V730" s="1"/>
      <c r="W730" s="1"/>
      <c r="X730" s="1"/>
      <c r="Y730" s="1"/>
      <c r="Z730" s="1"/>
      <c r="AA730" s="1"/>
      <c r="AB730" s="1"/>
      <c r="AC730" s="1"/>
      <c r="AD730" s="1"/>
      <c r="AE730" s="1"/>
      <c r="AF730" s="1"/>
      <c r="AG730" s="7"/>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row>
    <row r="731" spans="1:77" ht="15">
      <c r="A731" s="1"/>
      <c r="B731" s="1"/>
      <c r="C731" s="1"/>
      <c r="D731" s="1"/>
      <c r="E731" s="1"/>
      <c r="F731" s="1"/>
      <c r="G731" s="1"/>
      <c r="H731" s="1"/>
      <c r="I731" s="114"/>
      <c r="J731" s="1"/>
      <c r="K731" s="1"/>
      <c r="L731" s="1"/>
      <c r="M731" s="1"/>
      <c r="N731" s="115"/>
      <c r="O731" s="1"/>
      <c r="P731" s="1"/>
      <c r="Q731" s="1"/>
      <c r="R731" s="1"/>
      <c r="S731" s="1"/>
      <c r="T731" s="1"/>
      <c r="U731" s="1"/>
      <c r="V731" s="1"/>
      <c r="W731" s="1"/>
      <c r="X731" s="1"/>
      <c r="Y731" s="1"/>
      <c r="Z731" s="1"/>
      <c r="AA731" s="1"/>
      <c r="AB731" s="1"/>
      <c r="AC731" s="1"/>
      <c r="AD731" s="1"/>
      <c r="AE731" s="1"/>
      <c r="AF731" s="1"/>
      <c r="AG731" s="7"/>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row>
    <row r="732" spans="1:77" ht="15">
      <c r="A732" s="1"/>
      <c r="B732" s="1"/>
      <c r="C732" s="1"/>
      <c r="D732" s="1"/>
      <c r="E732" s="1"/>
      <c r="F732" s="1"/>
      <c r="G732" s="1"/>
      <c r="H732" s="1"/>
      <c r="I732" s="114"/>
      <c r="J732" s="1"/>
      <c r="K732" s="1"/>
      <c r="L732" s="1"/>
      <c r="M732" s="1"/>
      <c r="N732" s="115"/>
      <c r="O732" s="1"/>
      <c r="P732" s="1"/>
      <c r="Q732" s="1"/>
      <c r="R732" s="1"/>
      <c r="S732" s="1"/>
      <c r="T732" s="1"/>
      <c r="U732" s="1"/>
      <c r="V732" s="1"/>
      <c r="W732" s="1"/>
      <c r="X732" s="1"/>
      <c r="Y732" s="1"/>
      <c r="Z732" s="1"/>
      <c r="AA732" s="1"/>
      <c r="AB732" s="1"/>
      <c r="AC732" s="1"/>
      <c r="AD732" s="1"/>
      <c r="AE732" s="1"/>
      <c r="AF732" s="1"/>
      <c r="AG732" s="7"/>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row>
    <row r="733" spans="1:77" ht="15">
      <c r="A733" s="1"/>
      <c r="B733" s="1"/>
      <c r="C733" s="1"/>
      <c r="D733" s="1"/>
      <c r="E733" s="1"/>
      <c r="F733" s="1"/>
      <c r="G733" s="1"/>
      <c r="H733" s="1"/>
      <c r="I733" s="114"/>
      <c r="J733" s="1"/>
      <c r="K733" s="1"/>
      <c r="L733" s="1"/>
      <c r="M733" s="1"/>
      <c r="N733" s="115"/>
      <c r="O733" s="1"/>
      <c r="P733" s="1"/>
      <c r="Q733" s="1"/>
      <c r="R733" s="1"/>
      <c r="S733" s="1"/>
      <c r="T733" s="1"/>
      <c r="U733" s="1"/>
      <c r="V733" s="1"/>
      <c r="W733" s="1"/>
      <c r="X733" s="1"/>
      <c r="Y733" s="1"/>
      <c r="Z733" s="1"/>
      <c r="AA733" s="1"/>
      <c r="AB733" s="1"/>
      <c r="AC733" s="1"/>
      <c r="AD733" s="1"/>
      <c r="AE733" s="1"/>
      <c r="AF733" s="1"/>
      <c r="AG733" s="7"/>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row>
    <row r="734" spans="1:77" ht="15">
      <c r="A734" s="1"/>
      <c r="B734" s="1"/>
      <c r="C734" s="1"/>
      <c r="D734" s="1"/>
      <c r="E734" s="1"/>
      <c r="F734" s="1"/>
      <c r="G734" s="1"/>
      <c r="H734" s="1"/>
      <c r="I734" s="114"/>
      <c r="J734" s="1"/>
      <c r="K734" s="1"/>
      <c r="L734" s="1"/>
      <c r="M734" s="1"/>
      <c r="N734" s="115"/>
      <c r="O734" s="1"/>
      <c r="P734" s="1"/>
      <c r="Q734" s="1"/>
      <c r="R734" s="1"/>
      <c r="S734" s="1"/>
      <c r="T734" s="1"/>
      <c r="U734" s="1"/>
      <c r="V734" s="1"/>
      <c r="W734" s="1"/>
      <c r="X734" s="1"/>
      <c r="Y734" s="1"/>
      <c r="Z734" s="1"/>
      <c r="AA734" s="1"/>
      <c r="AB734" s="1"/>
      <c r="AC734" s="1"/>
      <c r="AD734" s="1"/>
      <c r="AE734" s="1"/>
      <c r="AF734" s="1"/>
      <c r="AG734" s="7"/>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row>
    <row r="735" spans="1:77" ht="15">
      <c r="A735" s="1"/>
      <c r="B735" s="1"/>
      <c r="C735" s="1"/>
      <c r="D735" s="1"/>
      <c r="E735" s="1"/>
      <c r="F735" s="1"/>
      <c r="G735" s="1"/>
      <c r="H735" s="1"/>
      <c r="I735" s="114"/>
      <c r="J735" s="1"/>
      <c r="K735" s="1"/>
      <c r="L735" s="1"/>
      <c r="M735" s="1"/>
      <c r="N735" s="115"/>
      <c r="O735" s="1"/>
      <c r="P735" s="1"/>
      <c r="Q735" s="1"/>
      <c r="R735" s="1"/>
      <c r="S735" s="1"/>
      <c r="T735" s="1"/>
      <c r="U735" s="1"/>
      <c r="V735" s="1"/>
      <c r="W735" s="1"/>
      <c r="X735" s="1"/>
      <c r="Y735" s="1"/>
      <c r="Z735" s="1"/>
      <c r="AA735" s="1"/>
      <c r="AB735" s="1"/>
      <c r="AC735" s="1"/>
      <c r="AD735" s="1"/>
      <c r="AE735" s="1"/>
      <c r="AF735" s="1"/>
      <c r="AG735" s="7"/>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row>
    <row r="736" spans="1:77" ht="15">
      <c r="A736" s="1"/>
      <c r="B736" s="1"/>
      <c r="C736" s="1"/>
      <c r="D736" s="1"/>
      <c r="E736" s="1"/>
      <c r="F736" s="1"/>
      <c r="G736" s="1"/>
      <c r="H736" s="1"/>
      <c r="I736" s="114"/>
      <c r="J736" s="1"/>
      <c r="K736" s="1"/>
      <c r="L736" s="1"/>
      <c r="M736" s="1"/>
      <c r="N736" s="115"/>
      <c r="O736" s="1"/>
      <c r="P736" s="1"/>
      <c r="Q736" s="1"/>
      <c r="R736" s="1"/>
      <c r="S736" s="1"/>
      <c r="T736" s="1"/>
      <c r="U736" s="1"/>
      <c r="V736" s="1"/>
      <c r="W736" s="1"/>
      <c r="X736" s="1"/>
      <c r="Y736" s="1"/>
      <c r="Z736" s="1"/>
      <c r="AA736" s="1"/>
      <c r="AB736" s="1"/>
      <c r="AC736" s="1"/>
      <c r="AD736" s="1"/>
      <c r="AE736" s="1"/>
      <c r="AF736" s="1"/>
      <c r="AG736" s="7"/>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row>
    <row r="737" spans="1:77" ht="15">
      <c r="A737" s="1"/>
      <c r="B737" s="1"/>
      <c r="C737" s="1"/>
      <c r="D737" s="1"/>
      <c r="E737" s="1"/>
      <c r="F737" s="1"/>
      <c r="G737" s="1"/>
      <c r="H737" s="1"/>
      <c r="I737" s="114"/>
      <c r="J737" s="1"/>
      <c r="K737" s="1"/>
      <c r="L737" s="1"/>
      <c r="M737" s="1"/>
      <c r="N737" s="115"/>
      <c r="O737" s="1"/>
      <c r="P737" s="1"/>
      <c r="Q737" s="1"/>
      <c r="R737" s="1"/>
      <c r="S737" s="1"/>
      <c r="T737" s="1"/>
      <c r="U737" s="1"/>
      <c r="V737" s="1"/>
      <c r="W737" s="1"/>
      <c r="X737" s="1"/>
      <c r="Y737" s="1"/>
      <c r="Z737" s="1"/>
      <c r="AA737" s="1"/>
      <c r="AB737" s="1"/>
      <c r="AC737" s="1"/>
      <c r="AD737" s="1"/>
      <c r="AE737" s="1"/>
      <c r="AF737" s="1"/>
      <c r="AG737" s="7"/>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row>
    <row r="738" spans="1:77" ht="15">
      <c r="A738" s="1"/>
      <c r="B738" s="1"/>
      <c r="C738" s="1"/>
      <c r="D738" s="1"/>
      <c r="E738" s="1"/>
      <c r="F738" s="1"/>
      <c r="G738" s="1"/>
      <c r="H738" s="1"/>
      <c r="I738" s="114"/>
      <c r="J738" s="1"/>
      <c r="K738" s="1"/>
      <c r="L738" s="1"/>
      <c r="M738" s="1"/>
      <c r="N738" s="115"/>
      <c r="O738" s="1"/>
      <c r="P738" s="1"/>
      <c r="Q738" s="1"/>
      <c r="R738" s="1"/>
      <c r="S738" s="1"/>
      <c r="T738" s="1"/>
      <c r="U738" s="1"/>
      <c r="V738" s="1"/>
      <c r="W738" s="1"/>
      <c r="X738" s="1"/>
      <c r="Y738" s="1"/>
      <c r="Z738" s="1"/>
      <c r="AA738" s="1"/>
      <c r="AB738" s="1"/>
      <c r="AC738" s="1"/>
      <c r="AD738" s="1"/>
      <c r="AE738" s="1"/>
      <c r="AF738" s="1"/>
      <c r="AG738" s="7"/>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row>
    <row r="739" spans="1:77" ht="15">
      <c r="A739" s="1"/>
      <c r="B739" s="1"/>
      <c r="C739" s="1"/>
      <c r="D739" s="1"/>
      <c r="E739" s="1"/>
      <c r="F739" s="1"/>
      <c r="G739" s="1"/>
      <c r="H739" s="1"/>
      <c r="I739" s="114"/>
      <c r="J739" s="1"/>
      <c r="K739" s="1"/>
      <c r="L739" s="1"/>
      <c r="M739" s="1"/>
      <c r="N739" s="115"/>
      <c r="O739" s="1"/>
      <c r="P739" s="1"/>
      <c r="Q739" s="1"/>
      <c r="R739" s="1"/>
      <c r="S739" s="1"/>
      <c r="T739" s="1"/>
      <c r="U739" s="1"/>
      <c r="V739" s="1"/>
      <c r="W739" s="1"/>
      <c r="X739" s="1"/>
      <c r="Y739" s="1"/>
      <c r="Z739" s="1"/>
      <c r="AA739" s="1"/>
      <c r="AB739" s="1"/>
      <c r="AC739" s="1"/>
      <c r="AD739" s="1"/>
      <c r="AE739" s="1"/>
      <c r="AF739" s="1"/>
      <c r="AG739" s="7"/>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row>
    <row r="740" spans="1:77" ht="15">
      <c r="A740" s="1"/>
      <c r="B740" s="1"/>
      <c r="C740" s="1"/>
      <c r="D740" s="1"/>
      <c r="E740" s="1"/>
      <c r="F740" s="1"/>
      <c r="G740" s="1"/>
      <c r="H740" s="1"/>
      <c r="I740" s="114"/>
      <c r="J740" s="1"/>
      <c r="K740" s="1"/>
      <c r="L740" s="1"/>
      <c r="M740" s="1"/>
      <c r="N740" s="115"/>
      <c r="O740" s="1"/>
      <c r="P740" s="1"/>
      <c r="Q740" s="1"/>
      <c r="R740" s="1"/>
      <c r="S740" s="1"/>
      <c r="T740" s="1"/>
      <c r="U740" s="1"/>
      <c r="V740" s="1"/>
      <c r="W740" s="1"/>
      <c r="X740" s="1"/>
      <c r="Y740" s="1"/>
      <c r="Z740" s="1"/>
      <c r="AA740" s="1"/>
      <c r="AB740" s="1"/>
      <c r="AC740" s="1"/>
      <c r="AD740" s="1"/>
      <c r="AE740" s="1"/>
      <c r="AF740" s="1"/>
      <c r="AG740" s="7"/>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row>
    <row r="741" spans="1:77" ht="15">
      <c r="A741" s="1"/>
      <c r="B741" s="1"/>
      <c r="C741" s="1"/>
      <c r="D741" s="1"/>
      <c r="E741" s="1"/>
      <c r="F741" s="1"/>
      <c r="G741" s="1"/>
      <c r="H741" s="1"/>
      <c r="I741" s="114"/>
      <c r="J741" s="1"/>
      <c r="K741" s="1"/>
      <c r="L741" s="1"/>
      <c r="M741" s="1"/>
      <c r="N741" s="115"/>
      <c r="O741" s="1"/>
      <c r="P741" s="1"/>
      <c r="Q741" s="1"/>
      <c r="R741" s="1"/>
      <c r="S741" s="1"/>
      <c r="T741" s="1"/>
      <c r="U741" s="1"/>
      <c r="V741" s="1"/>
      <c r="W741" s="1"/>
      <c r="X741" s="1"/>
      <c r="Y741" s="1"/>
      <c r="Z741" s="1"/>
      <c r="AA741" s="1"/>
      <c r="AB741" s="1"/>
      <c r="AC741" s="1"/>
      <c r="AD741" s="1"/>
      <c r="AE741" s="1"/>
      <c r="AF741" s="1"/>
      <c r="AG741" s="7"/>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row>
    <row r="742" spans="1:77" ht="15">
      <c r="A742" s="1"/>
      <c r="B742" s="1"/>
      <c r="C742" s="1"/>
      <c r="D742" s="1"/>
      <c r="E742" s="1"/>
      <c r="F742" s="1"/>
      <c r="G742" s="1"/>
      <c r="H742" s="1"/>
      <c r="I742" s="114"/>
      <c r="J742" s="1"/>
      <c r="K742" s="1"/>
      <c r="L742" s="1"/>
      <c r="M742" s="1"/>
      <c r="N742" s="115"/>
      <c r="O742" s="1"/>
      <c r="P742" s="1"/>
      <c r="Q742" s="1"/>
      <c r="R742" s="1"/>
      <c r="S742" s="1"/>
      <c r="T742" s="1"/>
      <c r="U742" s="1"/>
      <c r="V742" s="1"/>
      <c r="W742" s="1"/>
      <c r="X742" s="1"/>
      <c r="Y742" s="1"/>
      <c r="Z742" s="1"/>
      <c r="AA742" s="1"/>
      <c r="AB742" s="1"/>
      <c r="AC742" s="1"/>
      <c r="AD742" s="1"/>
      <c r="AE742" s="1"/>
      <c r="AF742" s="1"/>
      <c r="AG742" s="7"/>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row>
    <row r="743" spans="1:77" ht="15">
      <c r="A743" s="1"/>
      <c r="B743" s="1"/>
      <c r="C743" s="1"/>
      <c r="D743" s="1"/>
      <c r="E743" s="1"/>
      <c r="F743" s="1"/>
      <c r="G743" s="1"/>
      <c r="H743" s="1"/>
      <c r="I743" s="114"/>
      <c r="J743" s="1"/>
      <c r="K743" s="1"/>
      <c r="L743" s="1"/>
      <c r="M743" s="1"/>
      <c r="N743" s="115"/>
      <c r="O743" s="1"/>
      <c r="P743" s="1"/>
      <c r="Q743" s="1"/>
      <c r="R743" s="1"/>
      <c r="S743" s="1"/>
      <c r="T743" s="1"/>
      <c r="U743" s="1"/>
      <c r="V743" s="1"/>
      <c r="W743" s="1"/>
      <c r="X743" s="1"/>
      <c r="Y743" s="1"/>
      <c r="Z743" s="1"/>
      <c r="AA743" s="1"/>
      <c r="AB743" s="1"/>
      <c r="AC743" s="1"/>
      <c r="AD743" s="1"/>
      <c r="AE743" s="1"/>
      <c r="AF743" s="1"/>
      <c r="AG743" s="7"/>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row>
    <row r="744" spans="1:77" ht="15">
      <c r="A744" s="1"/>
      <c r="B744" s="1"/>
      <c r="C744" s="1"/>
      <c r="D744" s="1"/>
      <c r="E744" s="1"/>
      <c r="F744" s="1"/>
      <c r="G744" s="1"/>
      <c r="H744" s="1"/>
      <c r="I744" s="114"/>
      <c r="J744" s="1"/>
      <c r="K744" s="1"/>
      <c r="L744" s="1"/>
      <c r="M744" s="1"/>
      <c r="N744" s="115"/>
      <c r="O744" s="1"/>
      <c r="P744" s="1"/>
      <c r="Q744" s="1"/>
      <c r="R744" s="1"/>
      <c r="S744" s="1"/>
      <c r="T744" s="1"/>
      <c r="U744" s="1"/>
      <c r="V744" s="1"/>
      <c r="W744" s="1"/>
      <c r="X744" s="1"/>
      <c r="Y744" s="1"/>
      <c r="Z744" s="1"/>
      <c r="AA744" s="1"/>
      <c r="AB744" s="1"/>
      <c r="AC744" s="1"/>
      <c r="AD744" s="1"/>
      <c r="AE744" s="1"/>
      <c r="AF744" s="1"/>
      <c r="AG744" s="7"/>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row>
    <row r="745" spans="1:77" ht="15">
      <c r="A745" s="1"/>
      <c r="B745" s="1"/>
      <c r="C745" s="1"/>
      <c r="D745" s="1"/>
      <c r="E745" s="1"/>
      <c r="F745" s="1"/>
      <c r="G745" s="1"/>
      <c r="H745" s="1"/>
      <c r="I745" s="114"/>
      <c r="J745" s="1"/>
      <c r="K745" s="1"/>
      <c r="L745" s="1"/>
      <c r="M745" s="1"/>
      <c r="N745" s="115"/>
      <c r="O745" s="1"/>
      <c r="P745" s="1"/>
      <c r="Q745" s="1"/>
      <c r="R745" s="1"/>
      <c r="S745" s="1"/>
      <c r="T745" s="1"/>
      <c r="U745" s="1"/>
      <c r="V745" s="1"/>
      <c r="W745" s="1"/>
      <c r="X745" s="1"/>
      <c r="Y745" s="1"/>
      <c r="Z745" s="1"/>
      <c r="AA745" s="1"/>
      <c r="AB745" s="1"/>
      <c r="AC745" s="1"/>
      <c r="AD745" s="1"/>
      <c r="AE745" s="1"/>
      <c r="AF745" s="1"/>
      <c r="AG745" s="7"/>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row>
    <row r="746" spans="1:77" ht="15">
      <c r="A746" s="1"/>
      <c r="B746" s="1"/>
      <c r="C746" s="1"/>
      <c r="D746" s="1"/>
      <c r="E746" s="1"/>
      <c r="F746" s="1"/>
      <c r="G746" s="1"/>
      <c r="H746" s="1"/>
      <c r="I746" s="114"/>
      <c r="J746" s="1"/>
      <c r="K746" s="1"/>
      <c r="L746" s="1"/>
      <c r="M746" s="1"/>
      <c r="N746" s="115"/>
      <c r="O746" s="1"/>
      <c r="P746" s="1"/>
      <c r="Q746" s="1"/>
      <c r="R746" s="1"/>
      <c r="S746" s="1"/>
      <c r="T746" s="1"/>
      <c r="U746" s="1"/>
      <c r="V746" s="1"/>
      <c r="W746" s="1"/>
      <c r="X746" s="1"/>
      <c r="Y746" s="1"/>
      <c r="Z746" s="1"/>
      <c r="AA746" s="1"/>
      <c r="AB746" s="1"/>
      <c r="AC746" s="1"/>
      <c r="AD746" s="1"/>
      <c r="AE746" s="1"/>
      <c r="AF746" s="1"/>
      <c r="AG746" s="7"/>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row>
    <row r="747" spans="1:77" ht="15">
      <c r="A747" s="1"/>
      <c r="B747" s="1"/>
      <c r="C747" s="1"/>
      <c r="D747" s="1"/>
      <c r="E747" s="1"/>
      <c r="F747" s="1"/>
      <c r="G747" s="1"/>
      <c r="H747" s="1"/>
      <c r="I747" s="114"/>
      <c r="J747" s="1"/>
      <c r="K747" s="1"/>
      <c r="L747" s="1"/>
      <c r="M747" s="1"/>
      <c r="N747" s="115"/>
      <c r="O747" s="1"/>
      <c r="P747" s="1"/>
      <c r="Q747" s="1"/>
      <c r="R747" s="1"/>
      <c r="S747" s="1"/>
      <c r="T747" s="1"/>
      <c r="U747" s="1"/>
      <c r="V747" s="1"/>
      <c r="W747" s="1"/>
      <c r="X747" s="1"/>
      <c r="Y747" s="1"/>
      <c r="Z747" s="1"/>
      <c r="AA747" s="1"/>
      <c r="AB747" s="1"/>
      <c r="AC747" s="1"/>
      <c r="AD747" s="1"/>
      <c r="AE747" s="1"/>
      <c r="AF747" s="1"/>
      <c r="AG747" s="7"/>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row>
    <row r="748" spans="1:77" ht="15">
      <c r="A748" s="1"/>
      <c r="B748" s="1"/>
      <c r="C748" s="1"/>
      <c r="D748" s="1"/>
      <c r="E748" s="1"/>
      <c r="F748" s="1"/>
      <c r="G748" s="1"/>
      <c r="H748" s="1"/>
      <c r="I748" s="114"/>
      <c r="J748" s="1"/>
      <c r="K748" s="1"/>
      <c r="L748" s="1"/>
      <c r="M748" s="1"/>
      <c r="N748" s="115"/>
      <c r="O748" s="1"/>
      <c r="P748" s="1"/>
      <c r="Q748" s="1"/>
      <c r="R748" s="1"/>
      <c r="S748" s="1"/>
      <c r="T748" s="1"/>
      <c r="U748" s="1"/>
      <c r="V748" s="1"/>
      <c r="W748" s="1"/>
      <c r="X748" s="1"/>
      <c r="Y748" s="1"/>
      <c r="Z748" s="1"/>
      <c r="AA748" s="1"/>
      <c r="AB748" s="1"/>
      <c r="AC748" s="1"/>
      <c r="AD748" s="1"/>
      <c r="AE748" s="1"/>
      <c r="AF748" s="1"/>
      <c r="AG748" s="7"/>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row>
    <row r="749" spans="1:77" ht="15">
      <c r="A749" s="1"/>
      <c r="B749" s="1"/>
      <c r="C749" s="1"/>
      <c r="D749" s="1"/>
      <c r="E749" s="1"/>
      <c r="F749" s="1"/>
      <c r="G749" s="1"/>
      <c r="H749" s="1"/>
      <c r="I749" s="114"/>
      <c r="J749" s="1"/>
      <c r="K749" s="1"/>
      <c r="L749" s="1"/>
      <c r="M749" s="1"/>
      <c r="N749" s="115"/>
      <c r="O749" s="1"/>
      <c r="P749" s="1"/>
      <c r="Q749" s="1"/>
      <c r="R749" s="1"/>
      <c r="S749" s="1"/>
      <c r="T749" s="1"/>
      <c r="U749" s="1"/>
      <c r="V749" s="1"/>
      <c r="W749" s="1"/>
      <c r="X749" s="1"/>
      <c r="Y749" s="1"/>
      <c r="Z749" s="1"/>
      <c r="AA749" s="1"/>
      <c r="AB749" s="1"/>
      <c r="AC749" s="1"/>
      <c r="AD749" s="1"/>
      <c r="AE749" s="1"/>
      <c r="AF749" s="1"/>
      <c r="AG749" s="7"/>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row>
    <row r="750" spans="1:77" ht="15">
      <c r="A750" s="1"/>
      <c r="B750" s="1"/>
      <c r="C750" s="1"/>
      <c r="D750" s="1"/>
      <c r="E750" s="1"/>
      <c r="F750" s="1"/>
      <c r="G750" s="1"/>
      <c r="H750" s="1"/>
      <c r="I750" s="114"/>
      <c r="J750" s="1"/>
      <c r="K750" s="1"/>
      <c r="L750" s="1"/>
      <c r="M750" s="1"/>
      <c r="N750" s="115"/>
      <c r="O750" s="1"/>
      <c r="P750" s="1"/>
      <c r="Q750" s="1"/>
      <c r="R750" s="1"/>
      <c r="S750" s="1"/>
      <c r="T750" s="1"/>
      <c r="U750" s="1"/>
      <c r="V750" s="1"/>
      <c r="W750" s="1"/>
      <c r="X750" s="1"/>
      <c r="Y750" s="1"/>
      <c r="Z750" s="1"/>
      <c r="AA750" s="1"/>
      <c r="AB750" s="1"/>
      <c r="AC750" s="1"/>
      <c r="AD750" s="1"/>
      <c r="AE750" s="1"/>
      <c r="AF750" s="1"/>
      <c r="AG750" s="7"/>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row>
    <row r="751" spans="1:77" ht="15">
      <c r="A751" s="1"/>
      <c r="B751" s="1"/>
      <c r="C751" s="1"/>
      <c r="D751" s="1"/>
      <c r="E751" s="1"/>
      <c r="F751" s="1"/>
      <c r="G751" s="1"/>
      <c r="H751" s="1"/>
      <c r="I751" s="114"/>
      <c r="J751" s="1"/>
      <c r="K751" s="1"/>
      <c r="L751" s="1"/>
      <c r="M751" s="1"/>
      <c r="N751" s="115"/>
      <c r="O751" s="1"/>
      <c r="P751" s="1"/>
      <c r="Q751" s="1"/>
      <c r="R751" s="1"/>
      <c r="S751" s="1"/>
      <c r="T751" s="1"/>
      <c r="U751" s="1"/>
      <c r="V751" s="1"/>
      <c r="W751" s="1"/>
      <c r="X751" s="1"/>
      <c r="Y751" s="1"/>
      <c r="Z751" s="1"/>
      <c r="AA751" s="1"/>
      <c r="AB751" s="1"/>
      <c r="AC751" s="1"/>
      <c r="AD751" s="1"/>
      <c r="AE751" s="1"/>
      <c r="AF751" s="1"/>
      <c r="AG751" s="7"/>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row>
    <row r="752" spans="1:77" ht="15">
      <c r="A752" s="1"/>
      <c r="B752" s="1"/>
      <c r="C752" s="1"/>
      <c r="D752" s="1"/>
      <c r="E752" s="1"/>
      <c r="F752" s="1"/>
      <c r="G752" s="1"/>
      <c r="H752" s="1"/>
      <c r="I752" s="114"/>
      <c r="J752" s="1"/>
      <c r="K752" s="1"/>
      <c r="L752" s="1"/>
      <c r="M752" s="1"/>
      <c r="N752" s="115"/>
      <c r="O752" s="1"/>
      <c r="P752" s="1"/>
      <c r="Q752" s="1"/>
      <c r="R752" s="1"/>
      <c r="S752" s="1"/>
      <c r="T752" s="1"/>
      <c r="U752" s="1"/>
      <c r="V752" s="1"/>
      <c r="W752" s="1"/>
      <c r="X752" s="1"/>
      <c r="Y752" s="1"/>
      <c r="Z752" s="1"/>
      <c r="AA752" s="1"/>
      <c r="AB752" s="1"/>
      <c r="AC752" s="1"/>
      <c r="AD752" s="1"/>
      <c r="AE752" s="1"/>
      <c r="AF752" s="1"/>
      <c r="AG752" s="7"/>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row>
    <row r="753" spans="1:77" ht="15">
      <c r="A753" s="1"/>
      <c r="B753" s="1"/>
      <c r="C753" s="1"/>
      <c r="D753" s="1"/>
      <c r="E753" s="1"/>
      <c r="F753" s="1"/>
      <c r="G753" s="1"/>
      <c r="H753" s="1"/>
      <c r="I753" s="114"/>
      <c r="J753" s="1"/>
      <c r="K753" s="1"/>
      <c r="L753" s="1"/>
      <c r="M753" s="1"/>
      <c r="N753" s="115"/>
      <c r="O753" s="1"/>
      <c r="P753" s="1"/>
      <c r="Q753" s="1"/>
      <c r="R753" s="1"/>
      <c r="S753" s="1"/>
      <c r="T753" s="1"/>
      <c r="U753" s="1"/>
      <c r="V753" s="1"/>
      <c r="W753" s="1"/>
      <c r="X753" s="1"/>
      <c r="Y753" s="1"/>
      <c r="Z753" s="1"/>
      <c r="AA753" s="1"/>
      <c r="AB753" s="1"/>
      <c r="AC753" s="1"/>
      <c r="AD753" s="1"/>
      <c r="AE753" s="1"/>
      <c r="AF753" s="1"/>
      <c r="AG753" s="7"/>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row>
    <row r="754" spans="1:77" ht="15">
      <c r="A754" s="1"/>
      <c r="B754" s="1"/>
      <c r="C754" s="1"/>
      <c r="D754" s="1"/>
      <c r="E754" s="1"/>
      <c r="F754" s="1"/>
      <c r="G754" s="1"/>
      <c r="H754" s="1"/>
      <c r="I754" s="114"/>
      <c r="J754" s="1"/>
      <c r="K754" s="1"/>
      <c r="L754" s="1"/>
      <c r="M754" s="1"/>
      <c r="N754" s="115"/>
      <c r="O754" s="1"/>
      <c r="P754" s="1"/>
      <c r="Q754" s="1"/>
      <c r="R754" s="1"/>
      <c r="S754" s="1"/>
      <c r="T754" s="1"/>
      <c r="U754" s="1"/>
      <c r="V754" s="1"/>
      <c r="W754" s="1"/>
      <c r="X754" s="1"/>
      <c r="Y754" s="1"/>
      <c r="Z754" s="1"/>
      <c r="AA754" s="1"/>
      <c r="AB754" s="1"/>
      <c r="AC754" s="1"/>
      <c r="AD754" s="1"/>
      <c r="AE754" s="1"/>
      <c r="AF754" s="1"/>
      <c r="AG754" s="7"/>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row>
    <row r="755" spans="1:77" ht="15">
      <c r="A755" s="1"/>
      <c r="B755" s="1"/>
      <c r="C755" s="1"/>
      <c r="D755" s="1"/>
      <c r="E755" s="1"/>
      <c r="F755" s="1"/>
      <c r="G755" s="1"/>
      <c r="H755" s="1"/>
      <c r="I755" s="114"/>
      <c r="J755" s="1"/>
      <c r="K755" s="1"/>
      <c r="L755" s="1"/>
      <c r="M755" s="1"/>
      <c r="N755" s="115"/>
      <c r="O755" s="1"/>
      <c r="P755" s="1"/>
      <c r="Q755" s="1"/>
      <c r="R755" s="1"/>
      <c r="S755" s="1"/>
      <c r="T755" s="1"/>
      <c r="U755" s="1"/>
      <c r="V755" s="1"/>
      <c r="W755" s="1"/>
      <c r="X755" s="1"/>
      <c r="Y755" s="1"/>
      <c r="Z755" s="1"/>
      <c r="AA755" s="1"/>
      <c r="AB755" s="1"/>
      <c r="AC755" s="1"/>
      <c r="AD755" s="1"/>
      <c r="AE755" s="1"/>
      <c r="AF755" s="1"/>
      <c r="AG755" s="7"/>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row>
    <row r="756" spans="1:77" ht="15">
      <c r="A756" s="1"/>
      <c r="B756" s="1"/>
      <c r="C756" s="1"/>
      <c r="D756" s="1"/>
      <c r="E756" s="1"/>
      <c r="F756" s="1"/>
      <c r="G756" s="1"/>
      <c r="H756" s="1"/>
      <c r="I756" s="114"/>
      <c r="J756" s="1"/>
      <c r="K756" s="1"/>
      <c r="L756" s="1"/>
      <c r="M756" s="1"/>
      <c r="N756" s="115"/>
      <c r="O756" s="1"/>
      <c r="P756" s="1"/>
      <c r="Q756" s="1"/>
      <c r="R756" s="1"/>
      <c r="S756" s="1"/>
      <c r="T756" s="1"/>
      <c r="U756" s="1"/>
      <c r="V756" s="1"/>
      <c r="W756" s="1"/>
      <c r="X756" s="1"/>
      <c r="Y756" s="1"/>
      <c r="Z756" s="1"/>
      <c r="AA756" s="1"/>
      <c r="AB756" s="1"/>
      <c r="AC756" s="1"/>
      <c r="AD756" s="1"/>
      <c r="AE756" s="1"/>
      <c r="AF756" s="1"/>
      <c r="AG756" s="7"/>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row>
    <row r="757" spans="1:77" ht="15">
      <c r="A757" s="1"/>
      <c r="B757" s="1"/>
      <c r="C757" s="1"/>
      <c r="D757" s="1"/>
      <c r="E757" s="1"/>
      <c r="F757" s="1"/>
      <c r="G757" s="1"/>
      <c r="H757" s="1"/>
      <c r="I757" s="114"/>
      <c r="J757" s="1"/>
      <c r="K757" s="1"/>
      <c r="L757" s="1"/>
      <c r="M757" s="1"/>
      <c r="N757" s="115"/>
      <c r="O757" s="1"/>
      <c r="P757" s="1"/>
      <c r="Q757" s="1"/>
      <c r="R757" s="1"/>
      <c r="S757" s="1"/>
      <c r="T757" s="1"/>
      <c r="U757" s="1"/>
      <c r="V757" s="1"/>
      <c r="W757" s="1"/>
      <c r="X757" s="1"/>
      <c r="Y757" s="1"/>
      <c r="Z757" s="1"/>
      <c r="AA757" s="1"/>
      <c r="AB757" s="1"/>
      <c r="AC757" s="1"/>
      <c r="AD757" s="1"/>
      <c r="AE757" s="1"/>
      <c r="AF757" s="1"/>
      <c r="AG757" s="7"/>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row>
    <row r="758" spans="1:77" ht="15">
      <c r="A758" s="1"/>
      <c r="B758" s="1"/>
      <c r="C758" s="1"/>
      <c r="D758" s="1"/>
      <c r="E758" s="1"/>
      <c r="F758" s="1"/>
      <c r="G758" s="1"/>
      <c r="H758" s="1"/>
      <c r="I758" s="114"/>
      <c r="J758" s="1"/>
      <c r="K758" s="1"/>
      <c r="L758" s="1"/>
      <c r="M758" s="1"/>
      <c r="N758" s="115"/>
      <c r="O758" s="1"/>
      <c r="P758" s="1"/>
      <c r="Q758" s="1"/>
      <c r="R758" s="1"/>
      <c r="S758" s="1"/>
      <c r="T758" s="1"/>
      <c r="U758" s="1"/>
      <c r="V758" s="1"/>
      <c r="W758" s="1"/>
      <c r="X758" s="1"/>
      <c r="Y758" s="1"/>
      <c r="Z758" s="1"/>
      <c r="AA758" s="1"/>
      <c r="AB758" s="1"/>
      <c r="AC758" s="1"/>
      <c r="AD758" s="1"/>
      <c r="AE758" s="1"/>
      <c r="AF758" s="1"/>
      <c r="AG758" s="7"/>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row>
    <row r="759" spans="1:77" ht="15">
      <c r="A759" s="1"/>
      <c r="B759" s="1"/>
      <c r="C759" s="1"/>
      <c r="D759" s="1"/>
      <c r="E759" s="1"/>
      <c r="F759" s="1"/>
      <c r="G759" s="1"/>
      <c r="H759" s="1"/>
      <c r="I759" s="114"/>
      <c r="J759" s="1"/>
      <c r="K759" s="1"/>
      <c r="L759" s="1"/>
      <c r="M759" s="1"/>
      <c r="N759" s="115"/>
      <c r="O759" s="1"/>
      <c r="P759" s="1"/>
      <c r="Q759" s="1"/>
      <c r="R759" s="1"/>
      <c r="S759" s="1"/>
      <c r="T759" s="1"/>
      <c r="U759" s="1"/>
      <c r="V759" s="1"/>
      <c r="W759" s="1"/>
      <c r="X759" s="1"/>
      <c r="Y759" s="1"/>
      <c r="Z759" s="1"/>
      <c r="AA759" s="1"/>
      <c r="AB759" s="1"/>
      <c r="AC759" s="1"/>
      <c r="AD759" s="1"/>
      <c r="AE759" s="1"/>
      <c r="AF759" s="1"/>
      <c r="AG759" s="7"/>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row>
    <row r="760" spans="1:77" ht="15">
      <c r="A760" s="1"/>
      <c r="B760" s="1"/>
      <c r="C760" s="1"/>
      <c r="D760" s="1"/>
      <c r="E760" s="1"/>
      <c r="F760" s="1"/>
      <c r="G760" s="1"/>
      <c r="H760" s="1"/>
      <c r="I760" s="114"/>
      <c r="J760" s="1"/>
      <c r="K760" s="1"/>
      <c r="L760" s="1"/>
      <c r="M760" s="1"/>
      <c r="N760" s="115"/>
      <c r="O760" s="1"/>
      <c r="P760" s="1"/>
      <c r="Q760" s="1"/>
      <c r="R760" s="1"/>
      <c r="S760" s="1"/>
      <c r="T760" s="1"/>
      <c r="U760" s="1"/>
      <c r="V760" s="1"/>
      <c r="W760" s="1"/>
      <c r="X760" s="1"/>
      <c r="Y760" s="1"/>
      <c r="Z760" s="1"/>
      <c r="AA760" s="1"/>
      <c r="AB760" s="1"/>
      <c r="AC760" s="1"/>
      <c r="AD760" s="1"/>
      <c r="AE760" s="1"/>
      <c r="AF760" s="1"/>
      <c r="AG760" s="7"/>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row>
    <row r="761" spans="1:77" ht="15">
      <c r="A761" s="1"/>
      <c r="B761" s="1"/>
      <c r="C761" s="1"/>
      <c r="D761" s="1"/>
      <c r="E761" s="1"/>
      <c r="F761" s="1"/>
      <c r="G761" s="1"/>
      <c r="H761" s="1"/>
      <c r="I761" s="114"/>
      <c r="J761" s="1"/>
      <c r="K761" s="1"/>
      <c r="L761" s="1"/>
      <c r="M761" s="1"/>
      <c r="N761" s="115"/>
      <c r="O761" s="1"/>
      <c r="P761" s="1"/>
      <c r="Q761" s="1"/>
      <c r="R761" s="1"/>
      <c r="S761" s="1"/>
      <c r="T761" s="1"/>
      <c r="U761" s="1"/>
      <c r="V761" s="1"/>
      <c r="W761" s="1"/>
      <c r="X761" s="1"/>
      <c r="Y761" s="1"/>
      <c r="Z761" s="1"/>
      <c r="AA761" s="1"/>
      <c r="AB761" s="1"/>
      <c r="AC761" s="1"/>
      <c r="AD761" s="1"/>
      <c r="AE761" s="1"/>
      <c r="AF761" s="1"/>
      <c r="AG761" s="7"/>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row>
    <row r="762" spans="1:77" ht="15">
      <c r="A762" s="1"/>
      <c r="B762" s="1"/>
      <c r="C762" s="1"/>
      <c r="D762" s="1"/>
      <c r="E762" s="1"/>
      <c r="F762" s="1"/>
      <c r="G762" s="1"/>
      <c r="H762" s="1"/>
      <c r="I762" s="114"/>
      <c r="J762" s="1"/>
      <c r="K762" s="1"/>
      <c r="L762" s="1"/>
      <c r="M762" s="1"/>
      <c r="N762" s="115"/>
      <c r="O762" s="1"/>
      <c r="P762" s="1"/>
      <c r="Q762" s="1"/>
      <c r="R762" s="1"/>
      <c r="S762" s="1"/>
      <c r="T762" s="1"/>
      <c r="U762" s="1"/>
      <c r="V762" s="1"/>
      <c r="W762" s="1"/>
      <c r="X762" s="1"/>
      <c r="Y762" s="1"/>
      <c r="Z762" s="1"/>
      <c r="AA762" s="1"/>
      <c r="AB762" s="1"/>
      <c r="AC762" s="1"/>
      <c r="AD762" s="1"/>
      <c r="AE762" s="1"/>
      <c r="AF762" s="1"/>
      <c r="AG762" s="7"/>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row>
    <row r="763" spans="1:77" ht="15">
      <c r="A763" s="1"/>
      <c r="B763" s="1"/>
      <c r="C763" s="1"/>
      <c r="D763" s="1"/>
      <c r="E763" s="1"/>
      <c r="F763" s="1"/>
      <c r="G763" s="1"/>
      <c r="H763" s="1"/>
      <c r="I763" s="114"/>
      <c r="J763" s="1"/>
      <c r="K763" s="1"/>
      <c r="L763" s="1"/>
      <c r="M763" s="1"/>
      <c r="N763" s="115"/>
      <c r="O763" s="1"/>
      <c r="P763" s="1"/>
      <c r="Q763" s="1"/>
      <c r="R763" s="1"/>
      <c r="S763" s="1"/>
      <c r="T763" s="1"/>
      <c r="U763" s="1"/>
      <c r="V763" s="1"/>
      <c r="W763" s="1"/>
      <c r="X763" s="1"/>
      <c r="Y763" s="1"/>
      <c r="Z763" s="1"/>
      <c r="AA763" s="1"/>
      <c r="AB763" s="1"/>
      <c r="AC763" s="1"/>
      <c r="AD763" s="1"/>
      <c r="AE763" s="1"/>
      <c r="AF763" s="1"/>
      <c r="AG763" s="7"/>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row>
    <row r="764" spans="1:77" ht="15">
      <c r="A764" s="1"/>
      <c r="B764" s="1"/>
      <c r="C764" s="1"/>
      <c r="D764" s="1"/>
      <c r="E764" s="1"/>
      <c r="F764" s="1"/>
      <c r="G764" s="1"/>
      <c r="H764" s="1"/>
      <c r="I764" s="114"/>
      <c r="J764" s="1"/>
      <c r="K764" s="1"/>
      <c r="L764" s="1"/>
      <c r="M764" s="1"/>
      <c r="N764" s="115"/>
      <c r="O764" s="1"/>
      <c r="P764" s="1"/>
      <c r="Q764" s="1"/>
      <c r="R764" s="1"/>
      <c r="S764" s="1"/>
      <c r="T764" s="1"/>
      <c r="U764" s="1"/>
      <c r="V764" s="1"/>
      <c r="W764" s="1"/>
      <c r="X764" s="1"/>
      <c r="Y764" s="1"/>
      <c r="Z764" s="1"/>
      <c r="AA764" s="1"/>
      <c r="AB764" s="1"/>
      <c r="AC764" s="1"/>
      <c r="AD764" s="1"/>
      <c r="AE764" s="1"/>
      <c r="AF764" s="1"/>
      <c r="AG764" s="7"/>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row>
    <row r="765" spans="1:77" ht="15">
      <c r="A765" s="1"/>
      <c r="B765" s="1"/>
      <c r="C765" s="1"/>
      <c r="D765" s="1"/>
      <c r="E765" s="1"/>
      <c r="F765" s="1"/>
      <c r="G765" s="1"/>
      <c r="H765" s="1"/>
      <c r="I765" s="114"/>
      <c r="J765" s="1"/>
      <c r="K765" s="1"/>
      <c r="L765" s="1"/>
      <c r="M765" s="1"/>
      <c r="N765" s="115"/>
      <c r="O765" s="1"/>
      <c r="P765" s="1"/>
      <c r="Q765" s="1"/>
      <c r="R765" s="1"/>
      <c r="S765" s="1"/>
      <c r="T765" s="1"/>
      <c r="U765" s="1"/>
      <c r="V765" s="1"/>
      <c r="W765" s="1"/>
      <c r="X765" s="1"/>
      <c r="Y765" s="1"/>
      <c r="Z765" s="1"/>
      <c r="AA765" s="1"/>
      <c r="AB765" s="1"/>
      <c r="AC765" s="1"/>
      <c r="AD765" s="1"/>
      <c r="AE765" s="1"/>
      <c r="AF765" s="1"/>
      <c r="AG765" s="7"/>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row>
    <row r="766" spans="1:77" ht="15">
      <c r="A766" s="1"/>
      <c r="B766" s="1"/>
      <c r="C766" s="1"/>
      <c r="D766" s="1"/>
      <c r="E766" s="1"/>
      <c r="F766" s="1"/>
      <c r="G766" s="1"/>
      <c r="H766" s="1"/>
      <c r="I766" s="114"/>
      <c r="J766" s="1"/>
      <c r="K766" s="1"/>
      <c r="L766" s="1"/>
      <c r="M766" s="1"/>
      <c r="N766" s="115"/>
      <c r="O766" s="1"/>
      <c r="P766" s="1"/>
      <c r="Q766" s="1"/>
      <c r="R766" s="1"/>
      <c r="S766" s="1"/>
      <c r="T766" s="1"/>
      <c r="U766" s="1"/>
      <c r="V766" s="1"/>
      <c r="W766" s="1"/>
      <c r="X766" s="1"/>
      <c r="Y766" s="1"/>
      <c r="Z766" s="1"/>
      <c r="AA766" s="1"/>
      <c r="AB766" s="1"/>
      <c r="AC766" s="1"/>
      <c r="AD766" s="1"/>
      <c r="AE766" s="1"/>
      <c r="AF766" s="1"/>
      <c r="AG766" s="7"/>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row>
    <row r="767" spans="1:77" ht="15">
      <c r="A767" s="1"/>
      <c r="B767" s="1"/>
      <c r="C767" s="1"/>
      <c r="D767" s="1"/>
      <c r="E767" s="1"/>
      <c r="F767" s="1"/>
      <c r="G767" s="1"/>
      <c r="H767" s="1"/>
      <c r="I767" s="114"/>
      <c r="J767" s="1"/>
      <c r="K767" s="1"/>
      <c r="L767" s="1"/>
      <c r="M767" s="1"/>
      <c r="N767" s="115"/>
      <c r="O767" s="1"/>
      <c r="P767" s="1"/>
      <c r="Q767" s="1"/>
      <c r="R767" s="1"/>
      <c r="S767" s="1"/>
      <c r="T767" s="1"/>
      <c r="U767" s="1"/>
      <c r="V767" s="1"/>
      <c r="W767" s="1"/>
      <c r="X767" s="1"/>
      <c r="Y767" s="1"/>
      <c r="Z767" s="1"/>
      <c r="AA767" s="1"/>
      <c r="AB767" s="1"/>
      <c r="AC767" s="1"/>
      <c r="AD767" s="1"/>
      <c r="AE767" s="1"/>
      <c r="AF767" s="1"/>
      <c r="AG767" s="7"/>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row>
    <row r="768" spans="1:77" ht="15">
      <c r="A768" s="1"/>
      <c r="B768" s="1"/>
      <c r="C768" s="1"/>
      <c r="D768" s="1"/>
      <c r="E768" s="1"/>
      <c r="F768" s="1"/>
      <c r="G768" s="1"/>
      <c r="H768" s="1"/>
      <c r="I768" s="114"/>
      <c r="J768" s="1"/>
      <c r="K768" s="1"/>
      <c r="L768" s="1"/>
      <c r="M768" s="1"/>
      <c r="N768" s="115"/>
      <c r="O768" s="1"/>
      <c r="P768" s="1"/>
      <c r="Q768" s="1"/>
      <c r="R768" s="1"/>
      <c r="S768" s="1"/>
      <c r="T768" s="1"/>
      <c r="U768" s="1"/>
      <c r="V768" s="1"/>
      <c r="W768" s="1"/>
      <c r="X768" s="1"/>
      <c r="Y768" s="1"/>
      <c r="Z768" s="1"/>
      <c r="AA768" s="1"/>
      <c r="AB768" s="1"/>
      <c r="AC768" s="1"/>
      <c r="AD768" s="1"/>
      <c r="AE768" s="1"/>
      <c r="AF768" s="1"/>
      <c r="AG768" s="7"/>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row>
    <row r="769" spans="1:77" ht="15">
      <c r="A769" s="1"/>
      <c r="B769" s="1"/>
      <c r="C769" s="1"/>
      <c r="D769" s="1"/>
      <c r="E769" s="1"/>
      <c r="F769" s="1"/>
      <c r="G769" s="1"/>
      <c r="H769" s="1"/>
      <c r="I769" s="114"/>
      <c r="J769" s="1"/>
      <c r="K769" s="1"/>
      <c r="L769" s="1"/>
      <c r="M769" s="1"/>
      <c r="N769" s="115"/>
      <c r="O769" s="1"/>
      <c r="P769" s="1"/>
      <c r="Q769" s="1"/>
      <c r="R769" s="1"/>
      <c r="S769" s="1"/>
      <c r="T769" s="1"/>
      <c r="U769" s="1"/>
      <c r="V769" s="1"/>
      <c r="W769" s="1"/>
      <c r="X769" s="1"/>
      <c r="Y769" s="1"/>
      <c r="Z769" s="1"/>
      <c r="AA769" s="1"/>
      <c r="AB769" s="1"/>
      <c r="AC769" s="1"/>
      <c r="AD769" s="1"/>
      <c r="AE769" s="1"/>
      <c r="AF769" s="1"/>
      <c r="AG769" s="7"/>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row>
    <row r="770" spans="1:77" ht="15">
      <c r="A770" s="1"/>
      <c r="B770" s="1"/>
      <c r="C770" s="1"/>
      <c r="D770" s="1"/>
      <c r="E770" s="1"/>
      <c r="F770" s="1"/>
      <c r="G770" s="1"/>
      <c r="H770" s="1"/>
      <c r="I770" s="114"/>
      <c r="J770" s="1"/>
      <c r="K770" s="1"/>
      <c r="L770" s="1"/>
      <c r="M770" s="1"/>
      <c r="N770" s="115"/>
      <c r="O770" s="1"/>
      <c r="P770" s="1"/>
      <c r="Q770" s="1"/>
      <c r="R770" s="1"/>
      <c r="S770" s="1"/>
      <c r="T770" s="1"/>
      <c r="U770" s="1"/>
      <c r="V770" s="1"/>
      <c r="W770" s="1"/>
      <c r="X770" s="1"/>
      <c r="Y770" s="1"/>
      <c r="Z770" s="1"/>
      <c r="AA770" s="1"/>
      <c r="AB770" s="1"/>
      <c r="AC770" s="1"/>
      <c r="AD770" s="1"/>
      <c r="AE770" s="1"/>
      <c r="AF770" s="1"/>
      <c r="AG770" s="7"/>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row>
    <row r="771" spans="1:77" ht="15">
      <c r="A771" s="1"/>
      <c r="B771" s="1"/>
      <c r="C771" s="1"/>
      <c r="D771" s="1"/>
      <c r="E771" s="1"/>
      <c r="F771" s="1"/>
      <c r="G771" s="1"/>
      <c r="H771" s="1"/>
      <c r="I771" s="114"/>
      <c r="J771" s="1"/>
      <c r="K771" s="1"/>
      <c r="L771" s="1"/>
      <c r="M771" s="1"/>
      <c r="N771" s="115"/>
      <c r="O771" s="1"/>
      <c r="P771" s="1"/>
      <c r="Q771" s="1"/>
      <c r="R771" s="1"/>
      <c r="S771" s="1"/>
      <c r="T771" s="1"/>
      <c r="U771" s="1"/>
      <c r="V771" s="1"/>
      <c r="W771" s="1"/>
      <c r="X771" s="1"/>
      <c r="Y771" s="1"/>
      <c r="Z771" s="1"/>
      <c r="AA771" s="1"/>
      <c r="AB771" s="1"/>
      <c r="AC771" s="1"/>
      <c r="AD771" s="1"/>
      <c r="AE771" s="1"/>
      <c r="AF771" s="1"/>
      <c r="AG771" s="7"/>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row>
    <row r="772" spans="1:77" ht="15">
      <c r="A772" s="1"/>
      <c r="B772" s="1"/>
      <c r="C772" s="1"/>
      <c r="D772" s="1"/>
      <c r="E772" s="1"/>
      <c r="F772" s="1"/>
      <c r="G772" s="1"/>
      <c r="H772" s="1"/>
      <c r="I772" s="114"/>
      <c r="J772" s="1"/>
      <c r="K772" s="1"/>
      <c r="L772" s="1"/>
      <c r="M772" s="1"/>
      <c r="N772" s="115"/>
      <c r="O772" s="1"/>
      <c r="P772" s="1"/>
      <c r="Q772" s="1"/>
      <c r="R772" s="1"/>
      <c r="S772" s="1"/>
      <c r="T772" s="1"/>
      <c r="U772" s="1"/>
      <c r="V772" s="1"/>
      <c r="W772" s="1"/>
      <c r="X772" s="1"/>
      <c r="Y772" s="1"/>
      <c r="Z772" s="1"/>
      <c r="AA772" s="1"/>
      <c r="AB772" s="1"/>
      <c r="AC772" s="1"/>
      <c r="AD772" s="1"/>
      <c r="AE772" s="1"/>
      <c r="AF772" s="1"/>
      <c r="AG772" s="7"/>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row>
    <row r="773" spans="1:77" ht="15">
      <c r="A773" s="1"/>
      <c r="B773" s="1"/>
      <c r="C773" s="1"/>
      <c r="D773" s="1"/>
      <c r="E773" s="1"/>
      <c r="F773" s="1"/>
      <c r="G773" s="1"/>
      <c r="H773" s="1"/>
      <c r="I773" s="114"/>
      <c r="J773" s="1"/>
      <c r="K773" s="1"/>
      <c r="L773" s="1"/>
      <c r="M773" s="1"/>
      <c r="N773" s="115"/>
      <c r="O773" s="1"/>
      <c r="P773" s="1"/>
      <c r="Q773" s="1"/>
      <c r="R773" s="1"/>
      <c r="S773" s="1"/>
      <c r="T773" s="1"/>
      <c r="U773" s="1"/>
      <c r="V773" s="1"/>
      <c r="W773" s="1"/>
      <c r="X773" s="1"/>
      <c r="Y773" s="1"/>
      <c r="Z773" s="1"/>
      <c r="AA773" s="1"/>
      <c r="AB773" s="1"/>
      <c r="AC773" s="1"/>
      <c r="AD773" s="1"/>
      <c r="AE773" s="1"/>
      <c r="AF773" s="1"/>
      <c r="AG773" s="7"/>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row>
    <row r="774" spans="1:77" ht="15">
      <c r="A774" s="1"/>
      <c r="B774" s="1"/>
      <c r="C774" s="1"/>
      <c r="D774" s="1"/>
      <c r="E774" s="1"/>
      <c r="F774" s="1"/>
      <c r="G774" s="1"/>
      <c r="H774" s="1"/>
      <c r="I774" s="114"/>
      <c r="J774" s="1"/>
      <c r="K774" s="1"/>
      <c r="L774" s="1"/>
      <c r="M774" s="1"/>
      <c r="N774" s="115"/>
      <c r="O774" s="1"/>
      <c r="P774" s="1"/>
      <c r="Q774" s="1"/>
      <c r="R774" s="1"/>
      <c r="S774" s="1"/>
      <c r="T774" s="1"/>
      <c r="U774" s="1"/>
      <c r="V774" s="1"/>
      <c r="W774" s="1"/>
      <c r="X774" s="1"/>
      <c r="Y774" s="1"/>
      <c r="Z774" s="1"/>
      <c r="AA774" s="1"/>
      <c r="AB774" s="1"/>
      <c r="AC774" s="1"/>
      <c r="AD774" s="1"/>
      <c r="AE774" s="1"/>
      <c r="AF774" s="1"/>
      <c r="AG774" s="7"/>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row>
    <row r="775" spans="1:77" ht="15">
      <c r="A775" s="1"/>
      <c r="B775" s="1"/>
      <c r="C775" s="1"/>
      <c r="D775" s="1"/>
      <c r="E775" s="1"/>
      <c r="F775" s="1"/>
      <c r="G775" s="1"/>
      <c r="H775" s="1"/>
      <c r="I775" s="114"/>
      <c r="J775" s="1"/>
      <c r="K775" s="1"/>
      <c r="L775" s="1"/>
      <c r="M775" s="1"/>
      <c r="N775" s="115"/>
      <c r="O775" s="1"/>
      <c r="P775" s="1"/>
      <c r="Q775" s="1"/>
      <c r="R775" s="1"/>
      <c r="S775" s="1"/>
      <c r="T775" s="1"/>
      <c r="U775" s="1"/>
      <c r="V775" s="1"/>
      <c r="W775" s="1"/>
      <c r="X775" s="1"/>
      <c r="Y775" s="1"/>
      <c r="Z775" s="1"/>
      <c r="AA775" s="1"/>
      <c r="AB775" s="1"/>
      <c r="AC775" s="1"/>
      <c r="AD775" s="1"/>
      <c r="AE775" s="1"/>
      <c r="AF775" s="1"/>
      <c r="AG775" s="7"/>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row>
    <row r="776" spans="1:77" ht="15">
      <c r="A776" s="1"/>
      <c r="B776" s="1"/>
      <c r="C776" s="1"/>
      <c r="D776" s="1"/>
      <c r="E776" s="1"/>
      <c r="F776" s="1"/>
      <c r="G776" s="1"/>
      <c r="H776" s="1"/>
      <c r="I776" s="114"/>
      <c r="J776" s="1"/>
      <c r="K776" s="1"/>
      <c r="L776" s="1"/>
      <c r="M776" s="1"/>
      <c r="N776" s="115"/>
      <c r="O776" s="1"/>
      <c r="P776" s="1"/>
      <c r="Q776" s="1"/>
      <c r="R776" s="1"/>
      <c r="S776" s="1"/>
      <c r="T776" s="1"/>
      <c r="U776" s="1"/>
      <c r="V776" s="1"/>
      <c r="W776" s="1"/>
      <c r="X776" s="1"/>
      <c r="Y776" s="1"/>
      <c r="Z776" s="1"/>
      <c r="AA776" s="1"/>
      <c r="AB776" s="1"/>
      <c r="AC776" s="1"/>
      <c r="AD776" s="1"/>
      <c r="AE776" s="1"/>
      <c r="AF776" s="1"/>
      <c r="AG776" s="7"/>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row>
    <row r="777" spans="1:77" ht="15">
      <c r="A777" s="1"/>
      <c r="B777" s="1"/>
      <c r="C777" s="1"/>
      <c r="D777" s="1"/>
      <c r="E777" s="1"/>
      <c r="F777" s="1"/>
      <c r="G777" s="1"/>
      <c r="H777" s="1"/>
      <c r="I777" s="114"/>
      <c r="J777" s="1"/>
      <c r="K777" s="1"/>
      <c r="L777" s="1"/>
      <c r="M777" s="1"/>
      <c r="N777" s="115"/>
      <c r="O777" s="1"/>
      <c r="P777" s="1"/>
      <c r="Q777" s="1"/>
      <c r="R777" s="1"/>
      <c r="S777" s="1"/>
      <c r="T777" s="1"/>
      <c r="U777" s="1"/>
      <c r="V777" s="1"/>
      <c r="W777" s="1"/>
      <c r="X777" s="1"/>
      <c r="Y777" s="1"/>
      <c r="Z777" s="1"/>
      <c r="AA777" s="1"/>
      <c r="AB777" s="1"/>
      <c r="AC777" s="1"/>
      <c r="AD777" s="1"/>
      <c r="AE777" s="1"/>
      <c r="AF777" s="1"/>
      <c r="AG777" s="7"/>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row>
    <row r="778" spans="1:77" ht="15">
      <c r="A778" s="1"/>
      <c r="B778" s="1"/>
      <c r="C778" s="1"/>
      <c r="D778" s="1"/>
      <c r="E778" s="1"/>
      <c r="F778" s="1"/>
      <c r="G778" s="1"/>
      <c r="H778" s="1"/>
      <c r="I778" s="114"/>
      <c r="J778" s="1"/>
      <c r="K778" s="1"/>
      <c r="L778" s="1"/>
      <c r="M778" s="1"/>
      <c r="N778" s="115"/>
      <c r="O778" s="1"/>
      <c r="P778" s="1"/>
      <c r="Q778" s="1"/>
      <c r="R778" s="1"/>
      <c r="S778" s="1"/>
      <c r="T778" s="1"/>
      <c r="U778" s="1"/>
      <c r="V778" s="1"/>
      <c r="W778" s="1"/>
      <c r="X778" s="1"/>
      <c r="Y778" s="1"/>
      <c r="Z778" s="1"/>
      <c r="AA778" s="1"/>
      <c r="AB778" s="1"/>
      <c r="AC778" s="1"/>
      <c r="AD778" s="1"/>
      <c r="AE778" s="1"/>
      <c r="AF778" s="1"/>
      <c r="AG778" s="7"/>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row>
    <row r="779" spans="1:77" ht="15">
      <c r="A779" s="1"/>
      <c r="B779" s="1"/>
      <c r="C779" s="1"/>
      <c r="D779" s="1"/>
      <c r="E779" s="1"/>
      <c r="F779" s="1"/>
      <c r="G779" s="1"/>
      <c r="H779" s="1"/>
      <c r="I779" s="114"/>
      <c r="J779" s="1"/>
      <c r="K779" s="1"/>
      <c r="L779" s="1"/>
      <c r="M779" s="1"/>
      <c r="N779" s="115"/>
      <c r="O779" s="1"/>
      <c r="P779" s="1"/>
      <c r="Q779" s="1"/>
      <c r="R779" s="1"/>
      <c r="S779" s="1"/>
      <c r="T779" s="1"/>
      <c r="U779" s="1"/>
      <c r="V779" s="1"/>
      <c r="W779" s="1"/>
      <c r="X779" s="1"/>
      <c r="Y779" s="1"/>
      <c r="Z779" s="1"/>
      <c r="AA779" s="1"/>
      <c r="AB779" s="1"/>
      <c r="AC779" s="1"/>
      <c r="AD779" s="1"/>
      <c r="AE779" s="1"/>
      <c r="AF779" s="1"/>
      <c r="AG779" s="7"/>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row>
    <row r="780" spans="1:77" ht="15">
      <c r="A780" s="1"/>
      <c r="B780" s="1"/>
      <c r="C780" s="1"/>
      <c r="D780" s="1"/>
      <c r="E780" s="1"/>
      <c r="F780" s="1"/>
      <c r="G780" s="1"/>
      <c r="H780" s="1"/>
      <c r="I780" s="114"/>
      <c r="J780" s="1"/>
      <c r="K780" s="1"/>
      <c r="L780" s="1"/>
      <c r="M780" s="1"/>
      <c r="N780" s="115"/>
      <c r="O780" s="1"/>
      <c r="P780" s="1"/>
      <c r="Q780" s="1"/>
      <c r="R780" s="1"/>
      <c r="S780" s="1"/>
      <c r="T780" s="1"/>
      <c r="U780" s="1"/>
      <c r="V780" s="1"/>
      <c r="W780" s="1"/>
      <c r="X780" s="1"/>
      <c r="Y780" s="1"/>
      <c r="Z780" s="1"/>
      <c r="AA780" s="1"/>
      <c r="AB780" s="1"/>
      <c r="AC780" s="1"/>
      <c r="AD780" s="1"/>
      <c r="AE780" s="1"/>
      <c r="AF780" s="1"/>
      <c r="AG780" s="7"/>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row>
    <row r="781" spans="1:77" ht="15">
      <c r="A781" s="1"/>
      <c r="B781" s="1"/>
      <c r="C781" s="1"/>
      <c r="D781" s="1"/>
      <c r="E781" s="1"/>
      <c r="F781" s="1"/>
      <c r="G781" s="1"/>
      <c r="H781" s="1"/>
      <c r="I781" s="114"/>
      <c r="J781" s="1"/>
      <c r="K781" s="1"/>
      <c r="L781" s="1"/>
      <c r="M781" s="1"/>
      <c r="N781" s="115"/>
      <c r="O781" s="1"/>
      <c r="P781" s="1"/>
      <c r="Q781" s="1"/>
      <c r="R781" s="1"/>
      <c r="S781" s="1"/>
      <c r="T781" s="1"/>
      <c r="U781" s="1"/>
      <c r="V781" s="1"/>
      <c r="W781" s="1"/>
      <c r="X781" s="1"/>
      <c r="Y781" s="1"/>
      <c r="Z781" s="1"/>
      <c r="AA781" s="1"/>
      <c r="AB781" s="1"/>
      <c r="AC781" s="1"/>
      <c r="AD781" s="1"/>
      <c r="AE781" s="1"/>
      <c r="AF781" s="1"/>
      <c r="AG781" s="7"/>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row>
    <row r="782" spans="1:77" ht="15">
      <c r="A782" s="1"/>
      <c r="B782" s="1"/>
      <c r="C782" s="1"/>
      <c r="D782" s="1"/>
      <c r="E782" s="1"/>
      <c r="F782" s="1"/>
      <c r="G782" s="1"/>
      <c r="H782" s="1"/>
      <c r="I782" s="114"/>
      <c r="J782" s="1"/>
      <c r="K782" s="1"/>
      <c r="L782" s="1"/>
      <c r="M782" s="1"/>
      <c r="N782" s="115"/>
      <c r="O782" s="1"/>
      <c r="P782" s="1"/>
      <c r="Q782" s="1"/>
      <c r="R782" s="1"/>
      <c r="S782" s="1"/>
      <c r="T782" s="1"/>
      <c r="U782" s="1"/>
      <c r="V782" s="1"/>
      <c r="W782" s="1"/>
      <c r="X782" s="1"/>
      <c r="Y782" s="1"/>
      <c r="Z782" s="1"/>
      <c r="AA782" s="1"/>
      <c r="AB782" s="1"/>
      <c r="AC782" s="1"/>
      <c r="AD782" s="1"/>
      <c r="AE782" s="1"/>
      <c r="AF782" s="1"/>
      <c r="AG782" s="7"/>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row>
    <row r="783" spans="1:77" ht="15">
      <c r="A783" s="1"/>
      <c r="B783" s="1"/>
      <c r="C783" s="1"/>
      <c r="D783" s="1"/>
      <c r="E783" s="1"/>
      <c r="F783" s="1"/>
      <c r="G783" s="1"/>
      <c r="H783" s="1"/>
      <c r="I783" s="114"/>
      <c r="J783" s="1"/>
      <c r="K783" s="1"/>
      <c r="L783" s="1"/>
      <c r="M783" s="1"/>
      <c r="N783" s="115"/>
      <c r="O783" s="1"/>
      <c r="P783" s="1"/>
      <c r="Q783" s="1"/>
      <c r="R783" s="1"/>
      <c r="S783" s="1"/>
      <c r="T783" s="1"/>
      <c r="U783" s="1"/>
      <c r="V783" s="1"/>
      <c r="W783" s="1"/>
      <c r="X783" s="1"/>
      <c r="Y783" s="1"/>
      <c r="Z783" s="1"/>
      <c r="AA783" s="1"/>
      <c r="AB783" s="1"/>
      <c r="AC783" s="1"/>
      <c r="AD783" s="1"/>
      <c r="AE783" s="1"/>
      <c r="AF783" s="1"/>
      <c r="AG783" s="7"/>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row>
    <row r="784" spans="1:77" ht="15">
      <c r="A784" s="1"/>
      <c r="B784" s="1"/>
      <c r="C784" s="1"/>
      <c r="D784" s="1"/>
      <c r="E784" s="1"/>
      <c r="F784" s="1"/>
      <c r="G784" s="1"/>
      <c r="H784" s="1"/>
      <c r="I784" s="114"/>
      <c r="J784" s="1"/>
      <c r="K784" s="1"/>
      <c r="L784" s="1"/>
      <c r="M784" s="1"/>
      <c r="N784" s="115"/>
      <c r="O784" s="1"/>
      <c r="P784" s="1"/>
      <c r="Q784" s="1"/>
      <c r="R784" s="1"/>
      <c r="S784" s="1"/>
      <c r="T784" s="1"/>
      <c r="U784" s="1"/>
      <c r="V784" s="1"/>
      <c r="W784" s="1"/>
      <c r="X784" s="1"/>
      <c r="Y784" s="1"/>
      <c r="Z784" s="1"/>
      <c r="AA784" s="1"/>
      <c r="AB784" s="1"/>
      <c r="AC784" s="1"/>
      <c r="AD784" s="1"/>
      <c r="AE784" s="1"/>
      <c r="AF784" s="1"/>
      <c r="AG784" s="7"/>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row>
    <row r="785" spans="1:77" ht="15">
      <c r="A785" s="1"/>
      <c r="B785" s="1"/>
      <c r="C785" s="1"/>
      <c r="D785" s="1"/>
      <c r="E785" s="1"/>
      <c r="F785" s="1"/>
      <c r="G785" s="1"/>
      <c r="H785" s="1"/>
      <c r="I785" s="114"/>
      <c r="J785" s="1"/>
      <c r="K785" s="1"/>
      <c r="L785" s="1"/>
      <c r="M785" s="1"/>
      <c r="N785" s="115"/>
      <c r="O785" s="1"/>
      <c r="P785" s="1"/>
      <c r="Q785" s="1"/>
      <c r="R785" s="1"/>
      <c r="S785" s="1"/>
      <c r="T785" s="1"/>
      <c r="U785" s="1"/>
      <c r="V785" s="1"/>
      <c r="W785" s="1"/>
      <c r="X785" s="1"/>
      <c r="Y785" s="1"/>
      <c r="Z785" s="1"/>
      <c r="AA785" s="1"/>
      <c r="AB785" s="1"/>
      <c r="AC785" s="1"/>
      <c r="AD785" s="1"/>
      <c r="AE785" s="1"/>
      <c r="AF785" s="1"/>
      <c r="AG785" s="7"/>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row>
    <row r="786" spans="1:77" ht="15">
      <c r="A786" s="1"/>
      <c r="B786" s="1"/>
      <c r="C786" s="1"/>
      <c r="D786" s="1"/>
      <c r="E786" s="1"/>
      <c r="F786" s="1"/>
      <c r="G786" s="1"/>
      <c r="H786" s="1"/>
      <c r="I786" s="114"/>
      <c r="J786" s="1"/>
      <c r="K786" s="1"/>
      <c r="L786" s="1"/>
      <c r="M786" s="1"/>
      <c r="N786" s="115"/>
      <c r="O786" s="1"/>
      <c r="P786" s="1"/>
      <c r="Q786" s="1"/>
      <c r="R786" s="1"/>
      <c r="S786" s="1"/>
      <c r="T786" s="1"/>
      <c r="U786" s="1"/>
      <c r="V786" s="1"/>
      <c r="W786" s="1"/>
      <c r="X786" s="1"/>
      <c r="Y786" s="1"/>
      <c r="Z786" s="1"/>
      <c r="AA786" s="1"/>
      <c r="AB786" s="1"/>
      <c r="AC786" s="1"/>
      <c r="AD786" s="1"/>
      <c r="AE786" s="1"/>
      <c r="AF786" s="1"/>
      <c r="AG786" s="7"/>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row>
    <row r="787" spans="1:77" ht="15">
      <c r="A787" s="1"/>
      <c r="B787" s="1"/>
      <c r="C787" s="1"/>
      <c r="D787" s="1"/>
      <c r="E787" s="1"/>
      <c r="F787" s="1"/>
      <c r="G787" s="1"/>
      <c r="H787" s="1"/>
      <c r="I787" s="114"/>
      <c r="J787" s="1"/>
      <c r="K787" s="1"/>
      <c r="L787" s="1"/>
      <c r="M787" s="1"/>
      <c r="N787" s="115"/>
      <c r="O787" s="1"/>
      <c r="P787" s="1"/>
      <c r="Q787" s="1"/>
      <c r="R787" s="1"/>
      <c r="S787" s="1"/>
      <c r="T787" s="1"/>
      <c r="U787" s="1"/>
      <c r="V787" s="1"/>
      <c r="W787" s="1"/>
      <c r="X787" s="1"/>
      <c r="Y787" s="1"/>
      <c r="Z787" s="1"/>
      <c r="AA787" s="1"/>
      <c r="AB787" s="1"/>
      <c r="AC787" s="1"/>
      <c r="AD787" s="1"/>
      <c r="AE787" s="1"/>
      <c r="AF787" s="1"/>
      <c r="AG787" s="7"/>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row>
    <row r="788" spans="1:77" ht="15">
      <c r="A788" s="1"/>
      <c r="B788" s="1"/>
      <c r="C788" s="1"/>
      <c r="D788" s="1"/>
      <c r="E788" s="1"/>
      <c r="F788" s="1"/>
      <c r="G788" s="1"/>
      <c r="H788" s="1"/>
      <c r="I788" s="114"/>
      <c r="J788" s="1"/>
      <c r="K788" s="1"/>
      <c r="L788" s="1"/>
      <c r="M788" s="1"/>
      <c r="N788" s="115"/>
      <c r="O788" s="1"/>
      <c r="P788" s="1"/>
      <c r="Q788" s="1"/>
      <c r="R788" s="1"/>
      <c r="S788" s="1"/>
      <c r="T788" s="1"/>
      <c r="U788" s="1"/>
      <c r="V788" s="1"/>
      <c r="W788" s="1"/>
      <c r="X788" s="1"/>
      <c r="Y788" s="1"/>
      <c r="Z788" s="1"/>
      <c r="AA788" s="1"/>
      <c r="AB788" s="1"/>
      <c r="AC788" s="1"/>
      <c r="AD788" s="1"/>
      <c r="AE788" s="1"/>
      <c r="AF788" s="1"/>
      <c r="AG788" s="7"/>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row>
    <row r="789" spans="1:77" ht="15">
      <c r="A789" s="1"/>
      <c r="B789" s="1"/>
      <c r="C789" s="1"/>
      <c r="D789" s="1"/>
      <c r="E789" s="1"/>
      <c r="F789" s="1"/>
      <c r="G789" s="1"/>
      <c r="H789" s="1"/>
      <c r="I789" s="114"/>
      <c r="J789" s="1"/>
      <c r="K789" s="1"/>
      <c r="L789" s="1"/>
      <c r="M789" s="1"/>
      <c r="N789" s="115"/>
      <c r="O789" s="1"/>
      <c r="P789" s="1"/>
      <c r="Q789" s="1"/>
      <c r="R789" s="1"/>
      <c r="S789" s="1"/>
      <c r="T789" s="1"/>
      <c r="U789" s="1"/>
      <c r="V789" s="1"/>
      <c r="W789" s="1"/>
      <c r="X789" s="1"/>
      <c r="Y789" s="1"/>
      <c r="Z789" s="1"/>
      <c r="AA789" s="1"/>
      <c r="AB789" s="1"/>
      <c r="AC789" s="1"/>
      <c r="AD789" s="1"/>
      <c r="AE789" s="1"/>
      <c r="AF789" s="1"/>
      <c r="AG789" s="7"/>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row>
    <row r="790" spans="1:77" ht="15">
      <c r="A790" s="1"/>
      <c r="B790" s="1"/>
      <c r="C790" s="1"/>
      <c r="D790" s="1"/>
      <c r="E790" s="1"/>
      <c r="F790" s="1"/>
      <c r="G790" s="1"/>
      <c r="H790" s="1"/>
      <c r="I790" s="114"/>
      <c r="J790" s="1"/>
      <c r="K790" s="1"/>
      <c r="L790" s="1"/>
      <c r="M790" s="1"/>
      <c r="N790" s="115"/>
      <c r="O790" s="1"/>
      <c r="P790" s="1"/>
      <c r="Q790" s="1"/>
      <c r="R790" s="1"/>
      <c r="S790" s="1"/>
      <c r="T790" s="1"/>
      <c r="U790" s="1"/>
      <c r="V790" s="1"/>
      <c r="W790" s="1"/>
      <c r="X790" s="1"/>
      <c r="Y790" s="1"/>
      <c r="Z790" s="1"/>
      <c r="AA790" s="1"/>
      <c r="AB790" s="1"/>
      <c r="AC790" s="1"/>
      <c r="AD790" s="1"/>
      <c r="AE790" s="1"/>
      <c r="AF790" s="1"/>
      <c r="AG790" s="7"/>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row>
    <row r="791" spans="1:77" ht="15">
      <c r="A791" s="1"/>
      <c r="B791" s="1"/>
      <c r="C791" s="1"/>
      <c r="D791" s="1"/>
      <c r="E791" s="1"/>
      <c r="F791" s="1"/>
      <c r="G791" s="1"/>
      <c r="H791" s="1"/>
      <c r="I791" s="114"/>
      <c r="J791" s="1"/>
      <c r="K791" s="1"/>
      <c r="L791" s="1"/>
      <c r="M791" s="1"/>
      <c r="N791" s="115"/>
      <c r="O791" s="1"/>
      <c r="P791" s="1"/>
      <c r="Q791" s="1"/>
      <c r="R791" s="1"/>
      <c r="S791" s="1"/>
      <c r="T791" s="1"/>
      <c r="U791" s="1"/>
      <c r="V791" s="1"/>
      <c r="W791" s="1"/>
      <c r="X791" s="1"/>
      <c r="Y791" s="1"/>
      <c r="Z791" s="1"/>
      <c r="AA791" s="1"/>
      <c r="AB791" s="1"/>
      <c r="AC791" s="1"/>
      <c r="AD791" s="1"/>
      <c r="AE791" s="1"/>
      <c r="AF791" s="1"/>
      <c r="AG791" s="7"/>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row>
    <row r="792" spans="1:77" ht="15">
      <c r="A792" s="1"/>
      <c r="B792" s="1"/>
      <c r="C792" s="1"/>
      <c r="D792" s="1"/>
      <c r="E792" s="1"/>
      <c r="F792" s="1"/>
      <c r="G792" s="1"/>
      <c r="H792" s="1"/>
      <c r="I792" s="114"/>
      <c r="J792" s="1"/>
      <c r="K792" s="1"/>
      <c r="L792" s="1"/>
      <c r="M792" s="1"/>
      <c r="N792" s="115"/>
      <c r="O792" s="1"/>
      <c r="P792" s="1"/>
      <c r="Q792" s="1"/>
      <c r="R792" s="1"/>
      <c r="S792" s="1"/>
      <c r="T792" s="1"/>
      <c r="U792" s="1"/>
      <c r="V792" s="1"/>
      <c r="W792" s="1"/>
      <c r="X792" s="1"/>
      <c r="Y792" s="1"/>
      <c r="Z792" s="1"/>
      <c r="AA792" s="1"/>
      <c r="AB792" s="1"/>
      <c r="AC792" s="1"/>
      <c r="AD792" s="1"/>
      <c r="AE792" s="1"/>
      <c r="AF792" s="1"/>
      <c r="AG792" s="7"/>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row>
    <row r="793" spans="1:77" ht="15">
      <c r="A793" s="1"/>
      <c r="B793" s="1"/>
      <c r="C793" s="1"/>
      <c r="D793" s="1"/>
      <c r="E793" s="1"/>
      <c r="F793" s="1"/>
      <c r="G793" s="1"/>
      <c r="H793" s="1"/>
      <c r="I793" s="114"/>
      <c r="J793" s="1"/>
      <c r="K793" s="1"/>
      <c r="L793" s="1"/>
      <c r="M793" s="1"/>
      <c r="N793" s="115"/>
      <c r="O793" s="1"/>
      <c r="P793" s="1"/>
      <c r="Q793" s="1"/>
      <c r="R793" s="1"/>
      <c r="S793" s="1"/>
      <c r="T793" s="1"/>
      <c r="U793" s="1"/>
      <c r="V793" s="1"/>
      <c r="W793" s="1"/>
      <c r="X793" s="1"/>
      <c r="Y793" s="1"/>
      <c r="Z793" s="1"/>
      <c r="AA793" s="1"/>
      <c r="AB793" s="1"/>
      <c r="AC793" s="1"/>
      <c r="AD793" s="1"/>
      <c r="AE793" s="1"/>
      <c r="AF793" s="1"/>
      <c r="AG793" s="7"/>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row>
    <row r="794" spans="1:77" ht="15">
      <c r="A794" s="1"/>
      <c r="B794" s="1"/>
      <c r="C794" s="1"/>
      <c r="D794" s="1"/>
      <c r="E794" s="1"/>
      <c r="F794" s="1"/>
      <c r="G794" s="1"/>
      <c r="H794" s="1"/>
      <c r="I794" s="114"/>
      <c r="J794" s="1"/>
      <c r="K794" s="1"/>
      <c r="L794" s="1"/>
      <c r="M794" s="1"/>
      <c r="N794" s="115"/>
      <c r="O794" s="1"/>
      <c r="P794" s="1"/>
      <c r="Q794" s="1"/>
      <c r="R794" s="1"/>
      <c r="S794" s="1"/>
      <c r="T794" s="1"/>
      <c r="U794" s="1"/>
      <c r="V794" s="1"/>
      <c r="W794" s="1"/>
      <c r="X794" s="1"/>
      <c r="Y794" s="1"/>
      <c r="Z794" s="1"/>
      <c r="AA794" s="1"/>
      <c r="AB794" s="1"/>
      <c r="AC794" s="1"/>
      <c r="AD794" s="1"/>
      <c r="AE794" s="1"/>
      <c r="AF794" s="1"/>
      <c r="AG794" s="7"/>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row>
    <row r="795" spans="1:77" ht="15">
      <c r="A795" s="1"/>
      <c r="B795" s="1"/>
      <c r="C795" s="1"/>
      <c r="D795" s="1"/>
      <c r="E795" s="1"/>
      <c r="F795" s="1"/>
      <c r="G795" s="1"/>
      <c r="H795" s="1"/>
      <c r="I795" s="114"/>
      <c r="J795" s="1"/>
      <c r="K795" s="1"/>
      <c r="L795" s="1"/>
      <c r="M795" s="1"/>
      <c r="N795" s="115"/>
      <c r="O795" s="1"/>
      <c r="P795" s="1"/>
      <c r="Q795" s="1"/>
      <c r="R795" s="1"/>
      <c r="S795" s="1"/>
      <c r="T795" s="1"/>
      <c r="U795" s="1"/>
      <c r="V795" s="1"/>
      <c r="W795" s="1"/>
      <c r="X795" s="1"/>
      <c r="Y795" s="1"/>
      <c r="Z795" s="1"/>
      <c r="AA795" s="1"/>
      <c r="AB795" s="1"/>
      <c r="AC795" s="1"/>
      <c r="AD795" s="1"/>
      <c r="AE795" s="1"/>
      <c r="AF795" s="1"/>
      <c r="AG795" s="7"/>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row>
    <row r="796" spans="1:77" ht="15">
      <c r="A796" s="1"/>
      <c r="B796" s="1"/>
      <c r="C796" s="1"/>
      <c r="D796" s="1"/>
      <c r="E796" s="1"/>
      <c r="F796" s="1"/>
      <c r="G796" s="1"/>
      <c r="H796" s="1"/>
      <c r="I796" s="114"/>
      <c r="J796" s="1"/>
      <c r="K796" s="1"/>
      <c r="L796" s="1"/>
      <c r="M796" s="1"/>
      <c r="N796" s="115"/>
      <c r="O796" s="1"/>
      <c r="P796" s="1"/>
      <c r="Q796" s="1"/>
      <c r="R796" s="1"/>
      <c r="S796" s="1"/>
      <c r="T796" s="1"/>
      <c r="U796" s="1"/>
      <c r="V796" s="1"/>
      <c r="W796" s="1"/>
      <c r="X796" s="1"/>
      <c r="Y796" s="1"/>
      <c r="Z796" s="1"/>
      <c r="AA796" s="1"/>
      <c r="AB796" s="1"/>
      <c r="AC796" s="1"/>
      <c r="AD796" s="1"/>
      <c r="AE796" s="1"/>
      <c r="AF796" s="1"/>
      <c r="AG796" s="7"/>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row>
    <row r="797" spans="1:77" ht="15">
      <c r="A797" s="1"/>
      <c r="B797" s="1"/>
      <c r="C797" s="1"/>
      <c r="D797" s="1"/>
      <c r="E797" s="1"/>
      <c r="F797" s="1"/>
      <c r="G797" s="1"/>
      <c r="H797" s="1"/>
      <c r="I797" s="114"/>
      <c r="J797" s="1"/>
      <c r="K797" s="1"/>
      <c r="L797" s="1"/>
      <c r="M797" s="1"/>
      <c r="N797" s="115"/>
      <c r="O797" s="1"/>
      <c r="P797" s="1"/>
      <c r="Q797" s="1"/>
      <c r="R797" s="1"/>
      <c r="S797" s="1"/>
      <c r="T797" s="1"/>
      <c r="U797" s="1"/>
      <c r="V797" s="1"/>
      <c r="W797" s="1"/>
      <c r="X797" s="1"/>
      <c r="Y797" s="1"/>
      <c r="Z797" s="1"/>
      <c r="AA797" s="1"/>
      <c r="AB797" s="1"/>
      <c r="AC797" s="1"/>
      <c r="AD797" s="1"/>
      <c r="AE797" s="1"/>
      <c r="AF797" s="1"/>
      <c r="AG797" s="7"/>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row>
    <row r="798" spans="1:77" ht="15">
      <c r="A798" s="1"/>
      <c r="B798" s="1"/>
      <c r="C798" s="1"/>
      <c r="D798" s="1"/>
      <c r="E798" s="1"/>
      <c r="F798" s="1"/>
      <c r="G798" s="1"/>
      <c r="H798" s="1"/>
      <c r="I798" s="114"/>
      <c r="J798" s="1"/>
      <c r="K798" s="1"/>
      <c r="L798" s="1"/>
      <c r="M798" s="1"/>
      <c r="N798" s="115"/>
      <c r="O798" s="1"/>
      <c r="P798" s="1"/>
      <c r="Q798" s="1"/>
      <c r="R798" s="1"/>
      <c r="S798" s="1"/>
      <c r="T798" s="1"/>
      <c r="U798" s="1"/>
      <c r="V798" s="1"/>
      <c r="W798" s="1"/>
      <c r="X798" s="1"/>
      <c r="Y798" s="1"/>
      <c r="Z798" s="1"/>
      <c r="AA798" s="1"/>
      <c r="AB798" s="1"/>
      <c r="AC798" s="1"/>
      <c r="AD798" s="1"/>
      <c r="AE798" s="1"/>
      <c r="AF798" s="1"/>
      <c r="AG798" s="7"/>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row>
    <row r="799" spans="1:77" ht="15">
      <c r="A799" s="1"/>
      <c r="B799" s="1"/>
      <c r="C799" s="1"/>
      <c r="D799" s="1"/>
      <c r="E799" s="1"/>
      <c r="F799" s="1"/>
      <c r="G799" s="1"/>
      <c r="H799" s="1"/>
      <c r="I799" s="114"/>
      <c r="J799" s="1"/>
      <c r="K799" s="1"/>
      <c r="L799" s="1"/>
      <c r="M799" s="1"/>
      <c r="N799" s="115"/>
      <c r="O799" s="1"/>
      <c r="P799" s="1"/>
      <c r="Q799" s="1"/>
      <c r="R799" s="1"/>
      <c r="S799" s="1"/>
      <c r="T799" s="1"/>
      <c r="U799" s="1"/>
      <c r="V799" s="1"/>
      <c r="W799" s="1"/>
      <c r="X799" s="1"/>
      <c r="Y799" s="1"/>
      <c r="Z799" s="1"/>
      <c r="AA799" s="1"/>
      <c r="AB799" s="1"/>
      <c r="AC799" s="1"/>
      <c r="AD799" s="1"/>
      <c r="AE799" s="1"/>
      <c r="AF799" s="1"/>
      <c r="AG799" s="7"/>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row>
    <row r="800" spans="1:77" ht="15">
      <c r="A800" s="1"/>
      <c r="B800" s="1"/>
      <c r="C800" s="1"/>
      <c r="D800" s="1"/>
      <c r="E800" s="1"/>
      <c r="F800" s="1"/>
      <c r="G800" s="1"/>
      <c r="H800" s="1"/>
      <c r="I800" s="114"/>
      <c r="J800" s="1"/>
      <c r="K800" s="1"/>
      <c r="L800" s="1"/>
      <c r="M800" s="1"/>
      <c r="N800" s="115"/>
      <c r="O800" s="1"/>
      <c r="P800" s="1"/>
      <c r="Q800" s="1"/>
      <c r="R800" s="1"/>
      <c r="S800" s="1"/>
      <c r="T800" s="1"/>
      <c r="U800" s="1"/>
      <c r="V800" s="1"/>
      <c r="W800" s="1"/>
      <c r="X800" s="1"/>
      <c r="Y800" s="1"/>
      <c r="Z800" s="1"/>
      <c r="AA800" s="1"/>
      <c r="AB800" s="1"/>
      <c r="AC800" s="1"/>
      <c r="AD800" s="1"/>
      <c r="AE800" s="1"/>
      <c r="AF800" s="1"/>
      <c r="AG800" s="7"/>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row>
    <row r="801" spans="1:77" ht="15">
      <c r="A801" s="1"/>
      <c r="B801" s="1"/>
      <c r="C801" s="1"/>
      <c r="D801" s="1"/>
      <c r="E801" s="1"/>
      <c r="F801" s="1"/>
      <c r="G801" s="1"/>
      <c r="H801" s="1"/>
      <c r="I801" s="114"/>
      <c r="J801" s="1"/>
      <c r="K801" s="1"/>
      <c r="L801" s="1"/>
      <c r="M801" s="1"/>
      <c r="N801" s="115"/>
      <c r="O801" s="1"/>
      <c r="P801" s="1"/>
      <c r="Q801" s="1"/>
      <c r="R801" s="1"/>
      <c r="S801" s="1"/>
      <c r="T801" s="1"/>
      <c r="U801" s="1"/>
      <c r="V801" s="1"/>
      <c r="W801" s="1"/>
      <c r="X801" s="1"/>
      <c r="Y801" s="1"/>
      <c r="Z801" s="1"/>
      <c r="AA801" s="1"/>
      <c r="AB801" s="1"/>
      <c r="AC801" s="1"/>
      <c r="AD801" s="1"/>
      <c r="AE801" s="1"/>
      <c r="AF801" s="1"/>
      <c r="AG801" s="7"/>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row>
    <row r="802" spans="1:77" ht="15">
      <c r="A802" s="1"/>
      <c r="B802" s="1"/>
      <c r="C802" s="1"/>
      <c r="D802" s="1"/>
      <c r="E802" s="1"/>
      <c r="F802" s="1"/>
      <c r="G802" s="1"/>
      <c r="H802" s="1"/>
      <c r="I802" s="114"/>
      <c r="J802" s="1"/>
      <c r="K802" s="1"/>
      <c r="L802" s="1"/>
      <c r="M802" s="1"/>
      <c r="N802" s="115"/>
      <c r="O802" s="1"/>
      <c r="P802" s="1"/>
      <c r="Q802" s="1"/>
      <c r="R802" s="1"/>
      <c r="S802" s="1"/>
      <c r="T802" s="1"/>
      <c r="U802" s="1"/>
      <c r="V802" s="1"/>
      <c r="W802" s="1"/>
      <c r="X802" s="1"/>
      <c r="Y802" s="1"/>
      <c r="Z802" s="1"/>
      <c r="AA802" s="1"/>
      <c r="AB802" s="1"/>
      <c r="AC802" s="1"/>
      <c r="AD802" s="1"/>
      <c r="AE802" s="1"/>
      <c r="AF802" s="1"/>
      <c r="AG802" s="7"/>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row>
    <row r="803" spans="1:77" ht="15">
      <c r="A803" s="1"/>
      <c r="B803" s="1"/>
      <c r="C803" s="1"/>
      <c r="D803" s="1"/>
      <c r="E803" s="1"/>
      <c r="F803" s="1"/>
      <c r="G803" s="1"/>
      <c r="H803" s="1"/>
      <c r="I803" s="114"/>
      <c r="J803" s="1"/>
      <c r="K803" s="1"/>
      <c r="L803" s="1"/>
      <c r="M803" s="1"/>
      <c r="N803" s="115"/>
      <c r="O803" s="1"/>
      <c r="P803" s="1"/>
      <c r="Q803" s="1"/>
      <c r="R803" s="1"/>
      <c r="S803" s="1"/>
      <c r="T803" s="1"/>
      <c r="U803" s="1"/>
      <c r="V803" s="1"/>
      <c r="W803" s="1"/>
      <c r="X803" s="1"/>
      <c r="Y803" s="1"/>
      <c r="Z803" s="1"/>
      <c r="AA803" s="1"/>
      <c r="AB803" s="1"/>
      <c r="AC803" s="1"/>
      <c r="AD803" s="1"/>
      <c r="AE803" s="1"/>
      <c r="AF803" s="1"/>
      <c r="AG803" s="7"/>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row>
    <row r="804" spans="1:77" ht="15">
      <c r="A804" s="1"/>
      <c r="B804" s="1"/>
      <c r="C804" s="1"/>
      <c r="D804" s="1"/>
      <c r="E804" s="1"/>
      <c r="F804" s="1"/>
      <c r="G804" s="1"/>
      <c r="H804" s="1"/>
      <c r="I804" s="114"/>
      <c r="J804" s="1"/>
      <c r="K804" s="1"/>
      <c r="L804" s="1"/>
      <c r="M804" s="1"/>
      <c r="N804" s="115"/>
      <c r="O804" s="1"/>
      <c r="P804" s="1"/>
      <c r="Q804" s="1"/>
      <c r="R804" s="1"/>
      <c r="S804" s="1"/>
      <c r="T804" s="1"/>
      <c r="U804" s="1"/>
      <c r="V804" s="1"/>
      <c r="W804" s="1"/>
      <c r="X804" s="1"/>
      <c r="Y804" s="1"/>
      <c r="Z804" s="1"/>
      <c r="AA804" s="1"/>
      <c r="AB804" s="1"/>
      <c r="AC804" s="1"/>
      <c r="AD804" s="1"/>
      <c r="AE804" s="1"/>
      <c r="AF804" s="1"/>
      <c r="AG804" s="7"/>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row>
    <row r="805" spans="1:77" ht="15">
      <c r="A805" s="1"/>
      <c r="B805" s="1"/>
      <c r="C805" s="1"/>
      <c r="D805" s="1"/>
      <c r="E805" s="1"/>
      <c r="F805" s="1"/>
      <c r="G805" s="1"/>
      <c r="H805" s="1"/>
      <c r="I805" s="114"/>
      <c r="J805" s="1"/>
      <c r="K805" s="1"/>
      <c r="L805" s="1"/>
      <c r="M805" s="1"/>
      <c r="N805" s="115"/>
      <c r="O805" s="1"/>
      <c r="P805" s="1"/>
      <c r="Q805" s="1"/>
      <c r="R805" s="1"/>
      <c r="S805" s="1"/>
      <c r="T805" s="1"/>
      <c r="U805" s="1"/>
      <c r="V805" s="1"/>
      <c r="W805" s="1"/>
      <c r="X805" s="1"/>
      <c r="Y805" s="1"/>
      <c r="Z805" s="1"/>
      <c r="AA805" s="1"/>
      <c r="AB805" s="1"/>
      <c r="AC805" s="1"/>
      <c r="AD805" s="1"/>
      <c r="AE805" s="1"/>
      <c r="AF805" s="1"/>
      <c r="AG805" s="7"/>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row>
    <row r="806" spans="1:77" ht="15">
      <c r="A806" s="1"/>
      <c r="B806" s="1"/>
      <c r="C806" s="1"/>
      <c r="D806" s="1"/>
      <c r="E806" s="1"/>
      <c r="F806" s="1"/>
      <c r="G806" s="1"/>
      <c r="H806" s="1"/>
      <c r="I806" s="114"/>
      <c r="J806" s="1"/>
      <c r="K806" s="1"/>
      <c r="L806" s="1"/>
      <c r="M806" s="1"/>
      <c r="N806" s="115"/>
      <c r="O806" s="1"/>
      <c r="P806" s="1"/>
      <c r="Q806" s="1"/>
      <c r="R806" s="1"/>
      <c r="S806" s="1"/>
      <c r="T806" s="1"/>
      <c r="U806" s="1"/>
      <c r="V806" s="1"/>
      <c r="W806" s="1"/>
      <c r="X806" s="1"/>
      <c r="Y806" s="1"/>
      <c r="Z806" s="1"/>
      <c r="AA806" s="1"/>
      <c r="AB806" s="1"/>
      <c r="AC806" s="1"/>
      <c r="AD806" s="1"/>
      <c r="AE806" s="1"/>
      <c r="AF806" s="1"/>
      <c r="AG806" s="7"/>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row>
    <row r="807" spans="1:77" ht="15">
      <c r="A807" s="1"/>
      <c r="B807" s="1"/>
      <c r="C807" s="1"/>
      <c r="D807" s="1"/>
      <c r="E807" s="1"/>
      <c r="F807" s="1"/>
      <c r="G807" s="1"/>
      <c r="H807" s="1"/>
      <c r="I807" s="114"/>
      <c r="J807" s="1"/>
      <c r="K807" s="1"/>
      <c r="L807" s="1"/>
      <c r="M807" s="1"/>
      <c r="N807" s="115"/>
      <c r="O807" s="1"/>
      <c r="P807" s="1"/>
      <c r="Q807" s="1"/>
      <c r="R807" s="1"/>
      <c r="S807" s="1"/>
      <c r="T807" s="1"/>
      <c r="U807" s="1"/>
      <c r="V807" s="1"/>
      <c r="W807" s="1"/>
      <c r="X807" s="1"/>
      <c r="Y807" s="1"/>
      <c r="Z807" s="1"/>
      <c r="AA807" s="1"/>
      <c r="AB807" s="1"/>
      <c r="AC807" s="1"/>
      <c r="AD807" s="1"/>
      <c r="AE807" s="1"/>
      <c r="AF807" s="1"/>
      <c r="AG807" s="7"/>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row>
    <row r="808" spans="1:77" ht="15">
      <c r="A808" s="1"/>
      <c r="B808" s="1"/>
      <c r="C808" s="1"/>
      <c r="D808" s="1"/>
      <c r="E808" s="1"/>
      <c r="F808" s="1"/>
      <c r="G808" s="1"/>
      <c r="H808" s="1"/>
      <c r="I808" s="114"/>
      <c r="J808" s="1"/>
      <c r="K808" s="1"/>
      <c r="L808" s="1"/>
      <c r="M808" s="1"/>
      <c r="N808" s="115"/>
      <c r="O808" s="1"/>
      <c r="P808" s="1"/>
      <c r="Q808" s="1"/>
      <c r="R808" s="1"/>
      <c r="S808" s="1"/>
      <c r="T808" s="1"/>
      <c r="U808" s="1"/>
      <c r="V808" s="1"/>
      <c r="W808" s="1"/>
      <c r="X808" s="1"/>
      <c r="Y808" s="1"/>
      <c r="Z808" s="1"/>
      <c r="AA808" s="1"/>
      <c r="AB808" s="1"/>
      <c r="AC808" s="1"/>
      <c r="AD808" s="1"/>
      <c r="AE808" s="1"/>
      <c r="AF808" s="1"/>
      <c r="AG808" s="7"/>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row>
    <row r="809" spans="1:77" ht="15">
      <c r="A809" s="1"/>
      <c r="B809" s="1"/>
      <c r="C809" s="1"/>
      <c r="D809" s="1"/>
      <c r="E809" s="1"/>
      <c r="F809" s="1"/>
      <c r="G809" s="1"/>
      <c r="H809" s="1"/>
      <c r="I809" s="114"/>
      <c r="J809" s="1"/>
      <c r="K809" s="1"/>
      <c r="L809" s="1"/>
      <c r="M809" s="1"/>
      <c r="N809" s="115"/>
      <c r="O809" s="1"/>
      <c r="P809" s="1"/>
      <c r="Q809" s="1"/>
      <c r="R809" s="1"/>
      <c r="S809" s="1"/>
      <c r="T809" s="1"/>
      <c r="U809" s="1"/>
      <c r="V809" s="1"/>
      <c r="W809" s="1"/>
      <c r="X809" s="1"/>
      <c r="Y809" s="1"/>
      <c r="Z809" s="1"/>
      <c r="AA809" s="1"/>
      <c r="AB809" s="1"/>
      <c r="AC809" s="1"/>
      <c r="AD809" s="1"/>
      <c r="AE809" s="1"/>
      <c r="AF809" s="1"/>
      <c r="AG809" s="7"/>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row>
    <row r="810" spans="1:77" ht="15">
      <c r="A810" s="1"/>
      <c r="B810" s="1"/>
      <c r="C810" s="1"/>
      <c r="D810" s="1"/>
      <c r="E810" s="1"/>
      <c r="F810" s="1"/>
      <c r="G810" s="1"/>
      <c r="H810" s="1"/>
      <c r="I810" s="114"/>
      <c r="J810" s="1"/>
      <c r="K810" s="1"/>
      <c r="L810" s="1"/>
      <c r="M810" s="1"/>
      <c r="N810" s="115"/>
      <c r="O810" s="1"/>
      <c r="P810" s="1"/>
      <c r="Q810" s="1"/>
      <c r="R810" s="1"/>
      <c r="S810" s="1"/>
      <c r="T810" s="1"/>
      <c r="U810" s="1"/>
      <c r="V810" s="1"/>
      <c r="W810" s="1"/>
      <c r="X810" s="1"/>
      <c r="Y810" s="1"/>
      <c r="Z810" s="1"/>
      <c r="AA810" s="1"/>
      <c r="AB810" s="1"/>
      <c r="AC810" s="1"/>
      <c r="AD810" s="1"/>
      <c r="AE810" s="1"/>
      <c r="AF810" s="1"/>
      <c r="AG810" s="7"/>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row>
    <row r="811" spans="1:77" ht="15">
      <c r="A811" s="1"/>
      <c r="B811" s="1"/>
      <c r="C811" s="1"/>
      <c r="D811" s="1"/>
      <c r="E811" s="1"/>
      <c r="F811" s="1"/>
      <c r="G811" s="1"/>
      <c r="H811" s="1"/>
      <c r="I811" s="114"/>
      <c r="J811" s="1"/>
      <c r="K811" s="1"/>
      <c r="L811" s="1"/>
      <c r="M811" s="1"/>
      <c r="N811" s="115"/>
      <c r="O811" s="1"/>
      <c r="P811" s="1"/>
      <c r="Q811" s="1"/>
      <c r="R811" s="1"/>
      <c r="S811" s="1"/>
      <c r="T811" s="1"/>
      <c r="U811" s="1"/>
      <c r="V811" s="1"/>
      <c r="W811" s="1"/>
      <c r="X811" s="1"/>
      <c r="Y811" s="1"/>
      <c r="Z811" s="1"/>
      <c r="AA811" s="1"/>
      <c r="AB811" s="1"/>
      <c r="AC811" s="1"/>
      <c r="AD811" s="1"/>
      <c r="AE811" s="1"/>
      <c r="AF811" s="1"/>
      <c r="AG811" s="7"/>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row>
    <row r="812" spans="1:77" ht="15">
      <c r="A812" s="1"/>
      <c r="B812" s="1"/>
      <c r="C812" s="1"/>
      <c r="D812" s="1"/>
      <c r="E812" s="1"/>
      <c r="F812" s="1"/>
      <c r="G812" s="1"/>
      <c r="H812" s="1"/>
      <c r="I812" s="114"/>
      <c r="J812" s="1"/>
      <c r="K812" s="1"/>
      <c r="L812" s="1"/>
      <c r="M812" s="1"/>
      <c r="N812" s="115"/>
      <c r="O812" s="1"/>
      <c r="P812" s="1"/>
      <c r="Q812" s="1"/>
      <c r="R812" s="1"/>
      <c r="S812" s="1"/>
      <c r="T812" s="1"/>
      <c r="U812" s="1"/>
      <c r="V812" s="1"/>
      <c r="W812" s="1"/>
      <c r="X812" s="1"/>
      <c r="Y812" s="1"/>
      <c r="Z812" s="1"/>
      <c r="AA812" s="1"/>
      <c r="AB812" s="1"/>
      <c r="AC812" s="1"/>
      <c r="AD812" s="1"/>
      <c r="AE812" s="1"/>
      <c r="AF812" s="1"/>
      <c r="AG812" s="7"/>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row>
    <row r="813" spans="1:77" ht="15">
      <c r="A813" s="1"/>
      <c r="B813" s="1"/>
      <c r="C813" s="1"/>
      <c r="D813" s="1"/>
      <c r="E813" s="1"/>
      <c r="F813" s="1"/>
      <c r="G813" s="1"/>
      <c r="H813" s="1"/>
      <c r="I813" s="114"/>
      <c r="J813" s="1"/>
      <c r="K813" s="1"/>
      <c r="L813" s="1"/>
      <c r="M813" s="1"/>
      <c r="N813" s="115"/>
      <c r="O813" s="1"/>
      <c r="P813" s="1"/>
      <c r="Q813" s="1"/>
      <c r="R813" s="1"/>
      <c r="S813" s="1"/>
      <c r="T813" s="1"/>
      <c r="U813" s="1"/>
      <c r="V813" s="1"/>
      <c r="W813" s="1"/>
      <c r="X813" s="1"/>
      <c r="Y813" s="1"/>
      <c r="Z813" s="1"/>
      <c r="AA813" s="1"/>
      <c r="AB813" s="1"/>
      <c r="AC813" s="1"/>
      <c r="AD813" s="1"/>
      <c r="AE813" s="1"/>
      <c r="AF813" s="1"/>
      <c r="AG813" s="7"/>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row>
    <row r="814" spans="1:77" ht="15">
      <c r="A814" s="1"/>
      <c r="B814" s="1"/>
      <c r="C814" s="1"/>
      <c r="D814" s="1"/>
      <c r="E814" s="1"/>
      <c r="F814" s="1"/>
      <c r="G814" s="1"/>
      <c r="H814" s="1"/>
      <c r="I814" s="114"/>
      <c r="J814" s="1"/>
      <c r="K814" s="1"/>
      <c r="L814" s="1"/>
      <c r="M814" s="1"/>
      <c r="N814" s="115"/>
      <c r="O814" s="1"/>
      <c r="P814" s="1"/>
      <c r="Q814" s="1"/>
      <c r="R814" s="1"/>
      <c r="S814" s="1"/>
      <c r="T814" s="1"/>
      <c r="U814" s="1"/>
      <c r="V814" s="1"/>
      <c r="W814" s="1"/>
      <c r="X814" s="1"/>
      <c r="Y814" s="1"/>
      <c r="Z814" s="1"/>
      <c r="AA814" s="1"/>
      <c r="AB814" s="1"/>
      <c r="AC814" s="1"/>
      <c r="AD814" s="1"/>
      <c r="AE814" s="1"/>
      <c r="AF814" s="1"/>
      <c r="AG814" s="7"/>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row>
    <row r="815" spans="1:77" ht="15">
      <c r="A815" s="1"/>
      <c r="B815" s="1"/>
      <c r="C815" s="1"/>
      <c r="D815" s="1"/>
      <c r="E815" s="1"/>
      <c r="F815" s="1"/>
      <c r="G815" s="1"/>
      <c r="H815" s="1"/>
      <c r="I815" s="114"/>
      <c r="J815" s="1"/>
      <c r="K815" s="1"/>
      <c r="L815" s="1"/>
      <c r="M815" s="1"/>
      <c r="N815" s="115"/>
      <c r="O815" s="1"/>
      <c r="P815" s="1"/>
      <c r="Q815" s="1"/>
      <c r="R815" s="1"/>
      <c r="S815" s="1"/>
      <c r="T815" s="1"/>
      <c r="U815" s="1"/>
      <c r="V815" s="1"/>
      <c r="W815" s="1"/>
      <c r="X815" s="1"/>
      <c r="Y815" s="1"/>
      <c r="Z815" s="1"/>
      <c r="AA815" s="1"/>
      <c r="AB815" s="1"/>
      <c r="AC815" s="1"/>
      <c r="AD815" s="1"/>
      <c r="AE815" s="1"/>
      <c r="AF815" s="1"/>
      <c r="AG815" s="7"/>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row>
    <row r="816" spans="1:77" ht="15">
      <c r="A816" s="1"/>
      <c r="B816" s="1"/>
      <c r="C816" s="1"/>
      <c r="D816" s="1"/>
      <c r="E816" s="1"/>
      <c r="F816" s="1"/>
      <c r="G816" s="1"/>
      <c r="H816" s="1"/>
      <c r="I816" s="114"/>
      <c r="J816" s="1"/>
      <c r="K816" s="1"/>
      <c r="L816" s="1"/>
      <c r="M816" s="1"/>
      <c r="N816" s="115"/>
      <c r="O816" s="1"/>
      <c r="P816" s="1"/>
      <c r="Q816" s="1"/>
      <c r="R816" s="1"/>
      <c r="S816" s="1"/>
      <c r="T816" s="1"/>
      <c r="U816" s="1"/>
      <c r="V816" s="1"/>
      <c r="W816" s="1"/>
      <c r="X816" s="1"/>
      <c r="Y816" s="1"/>
      <c r="Z816" s="1"/>
      <c r="AA816" s="1"/>
      <c r="AB816" s="1"/>
      <c r="AC816" s="1"/>
      <c r="AD816" s="1"/>
      <c r="AE816" s="1"/>
      <c r="AF816" s="1"/>
      <c r="AG816" s="7"/>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row>
    <row r="817" spans="1:77" ht="15">
      <c r="A817" s="1"/>
      <c r="B817" s="1"/>
      <c r="C817" s="1"/>
      <c r="D817" s="1"/>
      <c r="E817" s="1"/>
      <c r="F817" s="1"/>
      <c r="G817" s="1"/>
      <c r="H817" s="1"/>
      <c r="I817" s="114"/>
      <c r="J817" s="1"/>
      <c r="K817" s="1"/>
      <c r="L817" s="1"/>
      <c r="M817" s="1"/>
      <c r="N817" s="115"/>
      <c r="O817" s="1"/>
      <c r="P817" s="1"/>
      <c r="Q817" s="1"/>
      <c r="R817" s="1"/>
      <c r="S817" s="1"/>
      <c r="T817" s="1"/>
      <c r="U817" s="1"/>
      <c r="V817" s="1"/>
      <c r="W817" s="1"/>
      <c r="X817" s="1"/>
      <c r="Y817" s="1"/>
      <c r="Z817" s="1"/>
      <c r="AA817" s="1"/>
      <c r="AB817" s="1"/>
      <c r="AC817" s="1"/>
      <c r="AD817" s="1"/>
      <c r="AE817" s="1"/>
      <c r="AF817" s="1"/>
      <c r="AG817" s="7"/>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row>
    <row r="818" spans="1:77" ht="15">
      <c r="A818" s="1"/>
      <c r="B818" s="1"/>
      <c r="C818" s="1"/>
      <c r="D818" s="1"/>
      <c r="E818" s="1"/>
      <c r="F818" s="1"/>
      <c r="G818" s="1"/>
      <c r="H818" s="1"/>
      <c r="I818" s="114"/>
      <c r="J818" s="1"/>
      <c r="K818" s="1"/>
      <c r="L818" s="1"/>
      <c r="M818" s="1"/>
      <c r="N818" s="115"/>
      <c r="O818" s="1"/>
      <c r="P818" s="1"/>
      <c r="Q818" s="1"/>
      <c r="R818" s="1"/>
      <c r="S818" s="1"/>
      <c r="T818" s="1"/>
      <c r="U818" s="1"/>
      <c r="V818" s="1"/>
      <c r="W818" s="1"/>
      <c r="X818" s="1"/>
      <c r="Y818" s="1"/>
      <c r="Z818" s="1"/>
      <c r="AA818" s="1"/>
      <c r="AB818" s="1"/>
      <c r="AC818" s="1"/>
      <c r="AD818" s="1"/>
      <c r="AE818" s="1"/>
      <c r="AF818" s="1"/>
      <c r="AG818" s="7"/>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row>
    <row r="819" spans="1:77" ht="15">
      <c r="A819" s="1"/>
      <c r="B819" s="1"/>
      <c r="C819" s="1"/>
      <c r="D819" s="1"/>
      <c r="E819" s="1"/>
      <c r="F819" s="1"/>
      <c r="G819" s="1"/>
      <c r="H819" s="1"/>
      <c r="I819" s="114"/>
      <c r="J819" s="1"/>
      <c r="K819" s="1"/>
      <c r="L819" s="1"/>
      <c r="M819" s="1"/>
      <c r="N819" s="115"/>
      <c r="O819" s="1"/>
      <c r="P819" s="1"/>
      <c r="Q819" s="1"/>
      <c r="R819" s="1"/>
      <c r="S819" s="1"/>
      <c r="T819" s="1"/>
      <c r="U819" s="1"/>
      <c r="V819" s="1"/>
      <c r="W819" s="1"/>
      <c r="X819" s="1"/>
      <c r="Y819" s="1"/>
      <c r="Z819" s="1"/>
      <c r="AA819" s="1"/>
      <c r="AB819" s="1"/>
      <c r="AC819" s="1"/>
      <c r="AD819" s="1"/>
      <c r="AE819" s="1"/>
      <c r="AF819" s="1"/>
      <c r="AG819" s="7"/>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row>
    <row r="820" spans="1:77" ht="15">
      <c r="A820" s="1"/>
      <c r="B820" s="1"/>
      <c r="C820" s="1"/>
      <c r="D820" s="1"/>
      <c r="E820" s="1"/>
      <c r="F820" s="1"/>
      <c r="G820" s="1"/>
      <c r="H820" s="1"/>
      <c r="I820" s="114"/>
      <c r="J820" s="1"/>
      <c r="K820" s="1"/>
      <c r="L820" s="1"/>
      <c r="M820" s="1"/>
      <c r="N820" s="115"/>
      <c r="O820" s="1"/>
      <c r="P820" s="1"/>
      <c r="Q820" s="1"/>
      <c r="R820" s="1"/>
      <c r="S820" s="1"/>
      <c r="T820" s="1"/>
      <c r="U820" s="1"/>
      <c r="V820" s="1"/>
      <c r="W820" s="1"/>
      <c r="X820" s="1"/>
      <c r="Y820" s="1"/>
      <c r="Z820" s="1"/>
      <c r="AA820" s="1"/>
      <c r="AB820" s="1"/>
      <c r="AC820" s="1"/>
      <c r="AD820" s="1"/>
      <c r="AE820" s="1"/>
      <c r="AF820" s="1"/>
      <c r="AG820" s="7"/>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row>
    <row r="821" spans="1:77" ht="15">
      <c r="A821" s="1"/>
      <c r="B821" s="1"/>
      <c r="C821" s="1"/>
      <c r="D821" s="1"/>
      <c r="E821" s="1"/>
      <c r="F821" s="1"/>
      <c r="G821" s="1"/>
      <c r="H821" s="1"/>
      <c r="I821" s="114"/>
      <c r="J821" s="1"/>
      <c r="K821" s="1"/>
      <c r="L821" s="1"/>
      <c r="M821" s="1"/>
      <c r="N821" s="115"/>
      <c r="O821" s="1"/>
      <c r="P821" s="1"/>
      <c r="Q821" s="1"/>
      <c r="R821" s="1"/>
      <c r="S821" s="1"/>
      <c r="T821" s="1"/>
      <c r="U821" s="1"/>
      <c r="V821" s="1"/>
      <c r="W821" s="1"/>
      <c r="X821" s="1"/>
      <c r="Y821" s="1"/>
      <c r="Z821" s="1"/>
      <c r="AA821" s="1"/>
      <c r="AB821" s="1"/>
      <c r="AC821" s="1"/>
      <c r="AD821" s="1"/>
      <c r="AE821" s="1"/>
      <c r="AF821" s="1"/>
      <c r="AG821" s="7"/>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row>
    <row r="822" spans="1:77" ht="15">
      <c r="A822" s="1"/>
      <c r="B822" s="1"/>
      <c r="C822" s="1"/>
      <c r="D822" s="1"/>
      <c r="E822" s="1"/>
      <c r="F822" s="1"/>
      <c r="G822" s="1"/>
      <c r="H822" s="1"/>
      <c r="I822" s="114"/>
      <c r="J822" s="1"/>
      <c r="K822" s="1"/>
      <c r="L822" s="1"/>
      <c r="M822" s="1"/>
      <c r="N822" s="115"/>
      <c r="O822" s="1"/>
      <c r="P822" s="1"/>
      <c r="Q822" s="1"/>
      <c r="R822" s="1"/>
      <c r="S822" s="1"/>
      <c r="T822" s="1"/>
      <c r="U822" s="1"/>
      <c r="V822" s="1"/>
      <c r="W822" s="1"/>
      <c r="X822" s="1"/>
      <c r="Y822" s="1"/>
      <c r="Z822" s="1"/>
      <c r="AA822" s="1"/>
      <c r="AB822" s="1"/>
      <c r="AC822" s="1"/>
      <c r="AD822" s="1"/>
      <c r="AE822" s="1"/>
      <c r="AF822" s="1"/>
      <c r="AG822" s="7"/>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row>
    <row r="823" spans="1:77" ht="15">
      <c r="A823" s="1"/>
      <c r="B823" s="1"/>
      <c r="C823" s="1"/>
      <c r="D823" s="1"/>
      <c r="E823" s="1"/>
      <c r="F823" s="1"/>
      <c r="G823" s="1"/>
      <c r="H823" s="1"/>
      <c r="I823" s="114"/>
      <c r="J823" s="1"/>
      <c r="K823" s="1"/>
      <c r="L823" s="1"/>
      <c r="M823" s="1"/>
      <c r="N823" s="115"/>
      <c r="O823" s="1"/>
      <c r="P823" s="1"/>
      <c r="Q823" s="1"/>
      <c r="R823" s="1"/>
      <c r="S823" s="1"/>
      <c r="T823" s="1"/>
      <c r="U823" s="1"/>
      <c r="V823" s="1"/>
      <c r="W823" s="1"/>
      <c r="X823" s="1"/>
      <c r="Y823" s="1"/>
      <c r="Z823" s="1"/>
      <c r="AA823" s="1"/>
      <c r="AB823" s="1"/>
      <c r="AC823" s="1"/>
      <c r="AD823" s="1"/>
      <c r="AE823" s="1"/>
      <c r="AF823" s="1"/>
      <c r="AG823" s="7"/>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row>
    <row r="824" spans="1:77" ht="15">
      <c r="A824" s="1"/>
      <c r="B824" s="1"/>
      <c r="C824" s="1"/>
      <c r="D824" s="1"/>
      <c r="E824" s="1"/>
      <c r="F824" s="1"/>
      <c r="G824" s="1"/>
      <c r="H824" s="1"/>
      <c r="I824" s="114"/>
      <c r="J824" s="1"/>
      <c r="K824" s="1"/>
      <c r="L824" s="1"/>
      <c r="M824" s="1"/>
      <c r="N824" s="115"/>
      <c r="O824" s="1"/>
      <c r="P824" s="1"/>
      <c r="Q824" s="1"/>
      <c r="R824" s="1"/>
      <c r="S824" s="1"/>
      <c r="T824" s="1"/>
      <c r="U824" s="1"/>
      <c r="V824" s="1"/>
      <c r="W824" s="1"/>
      <c r="X824" s="1"/>
      <c r="Y824" s="1"/>
      <c r="Z824" s="1"/>
      <c r="AA824" s="1"/>
      <c r="AB824" s="1"/>
      <c r="AC824" s="1"/>
      <c r="AD824" s="1"/>
      <c r="AE824" s="1"/>
      <c r="AF824" s="1"/>
      <c r="AG824" s="7"/>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row>
    <row r="825" spans="1:77" ht="15">
      <c r="A825" s="1"/>
      <c r="B825" s="1"/>
      <c r="C825" s="1"/>
      <c r="D825" s="1"/>
      <c r="E825" s="1"/>
      <c r="F825" s="1"/>
      <c r="G825" s="1"/>
      <c r="H825" s="1"/>
      <c r="I825" s="114"/>
      <c r="J825" s="1"/>
      <c r="K825" s="1"/>
      <c r="L825" s="1"/>
      <c r="M825" s="1"/>
      <c r="N825" s="115"/>
      <c r="O825" s="1"/>
      <c r="P825" s="1"/>
      <c r="Q825" s="1"/>
      <c r="R825" s="1"/>
      <c r="S825" s="1"/>
      <c r="T825" s="1"/>
      <c r="U825" s="1"/>
      <c r="V825" s="1"/>
      <c r="W825" s="1"/>
      <c r="X825" s="1"/>
      <c r="Y825" s="1"/>
      <c r="Z825" s="1"/>
      <c r="AA825" s="1"/>
      <c r="AB825" s="1"/>
      <c r="AC825" s="1"/>
      <c r="AD825" s="1"/>
      <c r="AE825" s="1"/>
      <c r="AF825" s="1"/>
      <c r="AG825" s="7"/>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row>
    <row r="826" spans="1:77" ht="15">
      <c r="A826" s="1"/>
      <c r="B826" s="1"/>
      <c r="C826" s="1"/>
      <c r="D826" s="1"/>
      <c r="E826" s="1"/>
      <c r="F826" s="1"/>
      <c r="G826" s="1"/>
      <c r="H826" s="1"/>
      <c r="I826" s="114"/>
      <c r="J826" s="1"/>
      <c r="K826" s="1"/>
      <c r="L826" s="1"/>
      <c r="M826" s="1"/>
      <c r="N826" s="115"/>
      <c r="O826" s="1"/>
      <c r="P826" s="1"/>
      <c r="Q826" s="1"/>
      <c r="R826" s="1"/>
      <c r="S826" s="1"/>
      <c r="T826" s="1"/>
      <c r="U826" s="1"/>
      <c r="V826" s="1"/>
      <c r="W826" s="1"/>
      <c r="X826" s="1"/>
      <c r="Y826" s="1"/>
      <c r="Z826" s="1"/>
      <c r="AA826" s="1"/>
      <c r="AB826" s="1"/>
      <c r="AC826" s="1"/>
      <c r="AD826" s="1"/>
      <c r="AE826" s="1"/>
      <c r="AF826" s="1"/>
      <c r="AG826" s="7"/>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row>
    <row r="827" spans="1:77" ht="15">
      <c r="A827" s="1"/>
      <c r="B827" s="1"/>
      <c r="C827" s="1"/>
      <c r="D827" s="1"/>
      <c r="E827" s="1"/>
      <c r="F827" s="1"/>
      <c r="G827" s="1"/>
      <c r="H827" s="1"/>
      <c r="I827" s="114"/>
      <c r="J827" s="1"/>
      <c r="K827" s="1"/>
      <c r="L827" s="1"/>
      <c r="M827" s="1"/>
      <c r="N827" s="115"/>
      <c r="O827" s="1"/>
      <c r="P827" s="1"/>
      <c r="Q827" s="1"/>
      <c r="R827" s="1"/>
      <c r="S827" s="1"/>
      <c r="T827" s="1"/>
      <c r="U827" s="1"/>
      <c r="V827" s="1"/>
      <c r="W827" s="1"/>
      <c r="X827" s="1"/>
      <c r="Y827" s="1"/>
      <c r="Z827" s="1"/>
      <c r="AA827" s="1"/>
      <c r="AB827" s="1"/>
      <c r="AC827" s="1"/>
      <c r="AD827" s="1"/>
      <c r="AE827" s="1"/>
      <c r="AF827" s="1"/>
      <c r="AG827" s="7"/>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row>
    <row r="828" spans="1:77" ht="15">
      <c r="A828" s="1"/>
      <c r="B828" s="1"/>
      <c r="C828" s="1"/>
      <c r="D828" s="1"/>
      <c r="E828" s="1"/>
      <c r="F828" s="1"/>
      <c r="G828" s="1"/>
      <c r="H828" s="1"/>
      <c r="I828" s="114"/>
      <c r="J828" s="1"/>
      <c r="K828" s="1"/>
      <c r="L828" s="1"/>
      <c r="M828" s="1"/>
      <c r="N828" s="115"/>
      <c r="O828" s="1"/>
      <c r="P828" s="1"/>
      <c r="Q828" s="1"/>
      <c r="R828" s="1"/>
      <c r="S828" s="1"/>
      <c r="T828" s="1"/>
      <c r="U828" s="1"/>
      <c r="V828" s="1"/>
      <c r="W828" s="1"/>
      <c r="X828" s="1"/>
      <c r="Y828" s="1"/>
      <c r="Z828" s="1"/>
      <c r="AA828" s="1"/>
      <c r="AB828" s="1"/>
      <c r="AC828" s="1"/>
      <c r="AD828" s="1"/>
      <c r="AE828" s="1"/>
      <c r="AF828" s="1"/>
      <c r="AG828" s="7"/>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row>
    <row r="829" spans="1:77" ht="15">
      <c r="A829" s="1"/>
      <c r="B829" s="1"/>
      <c r="C829" s="1"/>
      <c r="D829" s="1"/>
      <c r="E829" s="1"/>
      <c r="F829" s="1"/>
      <c r="G829" s="1"/>
      <c r="H829" s="1"/>
      <c r="I829" s="114"/>
      <c r="J829" s="1"/>
      <c r="K829" s="1"/>
      <c r="L829" s="1"/>
      <c r="M829" s="1"/>
      <c r="N829" s="115"/>
      <c r="O829" s="1"/>
      <c r="P829" s="1"/>
      <c r="Q829" s="1"/>
      <c r="R829" s="1"/>
      <c r="S829" s="1"/>
      <c r="T829" s="1"/>
      <c r="U829" s="1"/>
      <c r="V829" s="1"/>
      <c r="W829" s="1"/>
      <c r="X829" s="1"/>
      <c r="Y829" s="1"/>
      <c r="Z829" s="1"/>
      <c r="AA829" s="1"/>
      <c r="AB829" s="1"/>
      <c r="AC829" s="1"/>
      <c r="AD829" s="1"/>
      <c r="AE829" s="1"/>
      <c r="AF829" s="1"/>
      <c r="AG829" s="7"/>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row>
    <row r="830" spans="1:77" ht="15">
      <c r="A830" s="1"/>
      <c r="B830" s="1"/>
      <c r="C830" s="1"/>
      <c r="D830" s="1"/>
      <c r="E830" s="1"/>
      <c r="F830" s="1"/>
      <c r="G830" s="1"/>
      <c r="H830" s="1"/>
      <c r="I830" s="114"/>
      <c r="J830" s="1"/>
      <c r="K830" s="1"/>
      <c r="L830" s="1"/>
      <c r="M830" s="1"/>
      <c r="N830" s="115"/>
      <c r="O830" s="1"/>
      <c r="P830" s="1"/>
      <c r="Q830" s="1"/>
      <c r="R830" s="1"/>
      <c r="S830" s="1"/>
      <c r="T830" s="1"/>
      <c r="U830" s="1"/>
      <c r="V830" s="1"/>
      <c r="W830" s="1"/>
      <c r="X830" s="1"/>
      <c r="Y830" s="1"/>
      <c r="Z830" s="1"/>
      <c r="AA830" s="1"/>
      <c r="AB830" s="1"/>
      <c r="AC830" s="1"/>
      <c r="AD830" s="1"/>
      <c r="AE830" s="1"/>
      <c r="AF830" s="1"/>
      <c r="AG830" s="7"/>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row>
    <row r="831" spans="1:77" ht="15">
      <c r="A831" s="1"/>
      <c r="B831" s="1"/>
      <c r="C831" s="1"/>
      <c r="D831" s="1"/>
      <c r="E831" s="1"/>
      <c r="F831" s="1"/>
      <c r="G831" s="1"/>
      <c r="H831" s="1"/>
      <c r="I831" s="114"/>
      <c r="J831" s="1"/>
      <c r="K831" s="1"/>
      <c r="L831" s="1"/>
      <c r="M831" s="1"/>
      <c r="N831" s="115"/>
      <c r="O831" s="1"/>
      <c r="P831" s="1"/>
      <c r="Q831" s="1"/>
      <c r="R831" s="1"/>
      <c r="S831" s="1"/>
      <c r="T831" s="1"/>
      <c r="U831" s="1"/>
      <c r="V831" s="1"/>
      <c r="W831" s="1"/>
      <c r="X831" s="1"/>
      <c r="Y831" s="1"/>
      <c r="Z831" s="1"/>
      <c r="AA831" s="1"/>
      <c r="AB831" s="1"/>
      <c r="AC831" s="1"/>
      <c r="AD831" s="1"/>
      <c r="AE831" s="1"/>
      <c r="AF831" s="1"/>
      <c r="AG831" s="7"/>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row>
    <row r="832" spans="1:77" ht="15">
      <c r="A832" s="1"/>
      <c r="B832" s="1"/>
      <c r="C832" s="1"/>
      <c r="D832" s="1"/>
      <c r="E832" s="1"/>
      <c r="F832" s="1"/>
      <c r="G832" s="1"/>
      <c r="H832" s="1"/>
      <c r="I832" s="114"/>
      <c r="J832" s="1"/>
      <c r="K832" s="1"/>
      <c r="L832" s="1"/>
      <c r="M832" s="1"/>
      <c r="N832" s="115"/>
      <c r="O832" s="1"/>
      <c r="P832" s="1"/>
      <c r="Q832" s="1"/>
      <c r="R832" s="1"/>
      <c r="S832" s="1"/>
      <c r="T832" s="1"/>
      <c r="U832" s="1"/>
      <c r="V832" s="1"/>
      <c r="W832" s="1"/>
      <c r="X832" s="1"/>
      <c r="Y832" s="1"/>
      <c r="Z832" s="1"/>
      <c r="AA832" s="1"/>
      <c r="AB832" s="1"/>
      <c r="AC832" s="1"/>
      <c r="AD832" s="1"/>
      <c r="AE832" s="1"/>
      <c r="AF832" s="1"/>
      <c r="AG832" s="7"/>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row>
    <row r="833" spans="1:77" ht="15">
      <c r="A833" s="1"/>
      <c r="B833" s="1"/>
      <c r="C833" s="1"/>
      <c r="D833" s="1"/>
      <c r="E833" s="1"/>
      <c r="F833" s="1"/>
      <c r="G833" s="1"/>
      <c r="H833" s="1"/>
      <c r="I833" s="114"/>
      <c r="J833" s="1"/>
      <c r="K833" s="1"/>
      <c r="L833" s="1"/>
      <c r="M833" s="1"/>
      <c r="N833" s="115"/>
      <c r="O833" s="1"/>
      <c r="P833" s="1"/>
      <c r="Q833" s="1"/>
      <c r="R833" s="1"/>
      <c r="S833" s="1"/>
      <c r="T833" s="1"/>
      <c r="U833" s="1"/>
      <c r="V833" s="1"/>
      <c r="W833" s="1"/>
      <c r="X833" s="1"/>
      <c r="Y833" s="1"/>
      <c r="Z833" s="1"/>
      <c r="AA833" s="1"/>
      <c r="AB833" s="1"/>
      <c r="AC833" s="1"/>
      <c r="AD833" s="1"/>
      <c r="AE833" s="1"/>
      <c r="AF833" s="1"/>
      <c r="AG833" s="7"/>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row>
    <row r="834" spans="1:77" ht="15">
      <c r="A834" s="1"/>
      <c r="B834" s="1"/>
      <c r="C834" s="1"/>
      <c r="D834" s="1"/>
      <c r="E834" s="1"/>
      <c r="F834" s="1"/>
      <c r="G834" s="1"/>
      <c r="H834" s="1"/>
      <c r="I834" s="114"/>
      <c r="J834" s="1"/>
      <c r="K834" s="1"/>
      <c r="L834" s="1"/>
      <c r="M834" s="1"/>
      <c r="N834" s="115"/>
      <c r="O834" s="1"/>
      <c r="P834" s="1"/>
      <c r="Q834" s="1"/>
      <c r="R834" s="1"/>
      <c r="S834" s="1"/>
      <c r="T834" s="1"/>
      <c r="U834" s="1"/>
      <c r="V834" s="1"/>
      <c r="W834" s="1"/>
      <c r="X834" s="1"/>
      <c r="Y834" s="1"/>
      <c r="Z834" s="1"/>
      <c r="AA834" s="1"/>
      <c r="AB834" s="1"/>
      <c r="AC834" s="1"/>
      <c r="AD834" s="1"/>
      <c r="AE834" s="1"/>
      <c r="AF834" s="1"/>
      <c r="AG834" s="7"/>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row>
    <row r="835" spans="1:77" ht="15">
      <c r="A835" s="1"/>
      <c r="B835" s="1"/>
      <c r="C835" s="1"/>
      <c r="D835" s="1"/>
      <c r="E835" s="1"/>
      <c r="F835" s="1"/>
      <c r="G835" s="1"/>
      <c r="H835" s="1"/>
      <c r="I835" s="114"/>
      <c r="J835" s="1"/>
      <c r="K835" s="1"/>
      <c r="L835" s="1"/>
      <c r="M835" s="1"/>
      <c r="N835" s="115"/>
      <c r="O835" s="1"/>
      <c r="P835" s="1"/>
      <c r="Q835" s="1"/>
      <c r="R835" s="1"/>
      <c r="S835" s="1"/>
      <c r="T835" s="1"/>
      <c r="U835" s="1"/>
      <c r="V835" s="1"/>
      <c r="W835" s="1"/>
      <c r="X835" s="1"/>
      <c r="Y835" s="1"/>
      <c r="Z835" s="1"/>
      <c r="AA835" s="1"/>
      <c r="AB835" s="1"/>
      <c r="AC835" s="1"/>
      <c r="AD835" s="1"/>
      <c r="AE835" s="1"/>
      <c r="AF835" s="1"/>
      <c r="AG835" s="7"/>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row>
    <row r="836" spans="1:77" ht="15">
      <c r="A836" s="1"/>
      <c r="B836" s="1"/>
      <c r="C836" s="1"/>
      <c r="D836" s="1"/>
      <c r="E836" s="1"/>
      <c r="F836" s="1"/>
      <c r="G836" s="1"/>
      <c r="H836" s="1"/>
      <c r="I836" s="114"/>
      <c r="J836" s="1"/>
      <c r="K836" s="1"/>
      <c r="L836" s="1"/>
      <c r="M836" s="1"/>
      <c r="N836" s="115"/>
      <c r="O836" s="1"/>
      <c r="P836" s="1"/>
      <c r="Q836" s="1"/>
      <c r="R836" s="1"/>
      <c r="S836" s="1"/>
      <c r="T836" s="1"/>
      <c r="U836" s="1"/>
      <c r="V836" s="1"/>
      <c r="W836" s="1"/>
      <c r="X836" s="1"/>
      <c r="Y836" s="1"/>
      <c r="Z836" s="1"/>
      <c r="AA836" s="1"/>
      <c r="AB836" s="1"/>
      <c r="AC836" s="1"/>
      <c r="AD836" s="1"/>
      <c r="AE836" s="1"/>
      <c r="AF836" s="1"/>
      <c r="AG836" s="7"/>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row>
    <row r="837" spans="1:77" ht="15">
      <c r="A837" s="1"/>
      <c r="B837" s="1"/>
      <c r="C837" s="1"/>
      <c r="D837" s="1"/>
      <c r="E837" s="1"/>
      <c r="F837" s="1"/>
      <c r="G837" s="1"/>
      <c r="H837" s="1"/>
      <c r="I837" s="114"/>
      <c r="J837" s="1"/>
      <c r="K837" s="1"/>
      <c r="L837" s="1"/>
      <c r="M837" s="1"/>
      <c r="N837" s="115"/>
      <c r="O837" s="1"/>
      <c r="P837" s="1"/>
      <c r="Q837" s="1"/>
      <c r="R837" s="1"/>
      <c r="S837" s="1"/>
      <c r="T837" s="1"/>
      <c r="U837" s="1"/>
      <c r="V837" s="1"/>
      <c r="W837" s="1"/>
      <c r="X837" s="1"/>
      <c r="Y837" s="1"/>
      <c r="Z837" s="1"/>
      <c r="AA837" s="1"/>
      <c r="AB837" s="1"/>
      <c r="AC837" s="1"/>
      <c r="AD837" s="1"/>
      <c r="AE837" s="1"/>
      <c r="AF837" s="1"/>
      <c r="AG837" s="7"/>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row>
    <row r="838" spans="1:77" ht="15">
      <c r="A838" s="1"/>
      <c r="B838" s="1"/>
      <c r="C838" s="1"/>
      <c r="D838" s="1"/>
      <c r="E838" s="1"/>
      <c r="F838" s="1"/>
      <c r="G838" s="1"/>
      <c r="H838" s="1"/>
      <c r="I838" s="114"/>
      <c r="J838" s="1"/>
      <c r="K838" s="1"/>
      <c r="L838" s="1"/>
      <c r="M838" s="1"/>
      <c r="N838" s="115"/>
      <c r="O838" s="1"/>
      <c r="P838" s="1"/>
      <c r="Q838" s="1"/>
      <c r="R838" s="1"/>
      <c r="S838" s="1"/>
      <c r="T838" s="1"/>
      <c r="U838" s="1"/>
      <c r="V838" s="1"/>
      <c r="W838" s="1"/>
      <c r="X838" s="1"/>
      <c r="Y838" s="1"/>
      <c r="Z838" s="1"/>
      <c r="AA838" s="1"/>
      <c r="AB838" s="1"/>
      <c r="AC838" s="1"/>
      <c r="AD838" s="1"/>
      <c r="AE838" s="1"/>
      <c r="AF838" s="1"/>
      <c r="AG838" s="7"/>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row>
    <row r="839" spans="1:77" ht="15">
      <c r="A839" s="1"/>
      <c r="B839" s="1"/>
      <c r="C839" s="1"/>
      <c r="D839" s="1"/>
      <c r="E839" s="1"/>
      <c r="F839" s="1"/>
      <c r="G839" s="1"/>
      <c r="H839" s="1"/>
      <c r="I839" s="114"/>
      <c r="J839" s="1"/>
      <c r="K839" s="1"/>
      <c r="L839" s="1"/>
      <c r="M839" s="1"/>
      <c r="N839" s="115"/>
      <c r="O839" s="1"/>
      <c r="P839" s="1"/>
      <c r="Q839" s="1"/>
      <c r="R839" s="1"/>
      <c r="S839" s="1"/>
      <c r="T839" s="1"/>
      <c r="U839" s="1"/>
      <c r="V839" s="1"/>
      <c r="W839" s="1"/>
      <c r="X839" s="1"/>
      <c r="Y839" s="1"/>
      <c r="Z839" s="1"/>
      <c r="AA839" s="1"/>
      <c r="AB839" s="1"/>
      <c r="AC839" s="1"/>
      <c r="AD839" s="1"/>
      <c r="AE839" s="1"/>
      <c r="AF839" s="1"/>
      <c r="AG839" s="7"/>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row>
    <row r="840" spans="1:77" ht="15">
      <c r="A840" s="1"/>
      <c r="B840" s="1"/>
      <c r="C840" s="1"/>
      <c r="D840" s="1"/>
      <c r="E840" s="1"/>
      <c r="F840" s="1"/>
      <c r="G840" s="1"/>
      <c r="H840" s="1"/>
      <c r="I840" s="114"/>
      <c r="J840" s="1"/>
      <c r="K840" s="1"/>
      <c r="L840" s="1"/>
      <c r="M840" s="1"/>
      <c r="N840" s="115"/>
      <c r="O840" s="1"/>
      <c r="P840" s="1"/>
      <c r="Q840" s="1"/>
      <c r="R840" s="1"/>
      <c r="S840" s="1"/>
      <c r="T840" s="1"/>
      <c r="U840" s="1"/>
      <c r="V840" s="1"/>
      <c r="W840" s="1"/>
      <c r="X840" s="1"/>
      <c r="Y840" s="1"/>
      <c r="Z840" s="1"/>
      <c r="AA840" s="1"/>
      <c r="AB840" s="1"/>
      <c r="AC840" s="1"/>
      <c r="AD840" s="1"/>
      <c r="AE840" s="1"/>
      <c r="AF840" s="1"/>
      <c r="AG840" s="7"/>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row>
    <row r="841" spans="1:77" ht="15">
      <c r="A841" s="1"/>
      <c r="B841" s="1"/>
      <c r="C841" s="1"/>
      <c r="D841" s="1"/>
      <c r="E841" s="1"/>
      <c r="F841" s="1"/>
      <c r="G841" s="1"/>
      <c r="H841" s="1"/>
      <c r="I841" s="114"/>
      <c r="J841" s="1"/>
      <c r="K841" s="1"/>
      <c r="L841" s="1"/>
      <c r="M841" s="1"/>
      <c r="N841" s="115"/>
      <c r="O841" s="1"/>
      <c r="P841" s="1"/>
      <c r="Q841" s="1"/>
      <c r="R841" s="1"/>
      <c r="S841" s="1"/>
      <c r="T841" s="1"/>
      <c r="U841" s="1"/>
      <c r="V841" s="1"/>
      <c r="W841" s="1"/>
      <c r="X841" s="1"/>
      <c r="Y841" s="1"/>
      <c r="Z841" s="1"/>
      <c r="AA841" s="1"/>
      <c r="AB841" s="1"/>
      <c r="AC841" s="1"/>
      <c r="AD841" s="1"/>
      <c r="AE841" s="1"/>
      <c r="AF841" s="1"/>
      <c r="AG841" s="7"/>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row>
    <row r="842" spans="1:77" ht="15">
      <c r="A842" s="1"/>
      <c r="B842" s="1"/>
      <c r="C842" s="1"/>
      <c r="D842" s="1"/>
      <c r="E842" s="1"/>
      <c r="F842" s="1"/>
      <c r="G842" s="1"/>
      <c r="H842" s="1"/>
      <c r="I842" s="114"/>
      <c r="J842" s="1"/>
      <c r="K842" s="1"/>
      <c r="L842" s="1"/>
      <c r="M842" s="1"/>
      <c r="N842" s="115"/>
      <c r="O842" s="1"/>
      <c r="P842" s="1"/>
      <c r="Q842" s="1"/>
      <c r="R842" s="1"/>
      <c r="S842" s="1"/>
      <c r="T842" s="1"/>
      <c r="U842" s="1"/>
      <c r="V842" s="1"/>
      <c r="W842" s="1"/>
      <c r="X842" s="1"/>
      <c r="Y842" s="1"/>
      <c r="Z842" s="1"/>
      <c r="AA842" s="1"/>
      <c r="AB842" s="1"/>
      <c r="AC842" s="1"/>
      <c r="AD842" s="1"/>
      <c r="AE842" s="1"/>
      <c r="AF842" s="1"/>
      <c r="AG842" s="7"/>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row>
    <row r="843" spans="1:77" ht="15">
      <c r="A843" s="1"/>
      <c r="B843" s="1"/>
      <c r="C843" s="1"/>
      <c r="D843" s="1"/>
      <c r="E843" s="1"/>
      <c r="F843" s="1"/>
      <c r="G843" s="1"/>
      <c r="H843" s="1"/>
      <c r="I843" s="114"/>
      <c r="J843" s="1"/>
      <c r="K843" s="1"/>
      <c r="L843" s="1"/>
      <c r="M843" s="1"/>
      <c r="N843" s="115"/>
      <c r="O843" s="1"/>
      <c r="P843" s="1"/>
      <c r="Q843" s="1"/>
      <c r="R843" s="1"/>
      <c r="S843" s="1"/>
      <c r="T843" s="1"/>
      <c r="U843" s="1"/>
      <c r="V843" s="1"/>
      <c r="W843" s="1"/>
      <c r="X843" s="1"/>
      <c r="Y843" s="1"/>
      <c r="Z843" s="1"/>
      <c r="AA843" s="1"/>
      <c r="AB843" s="1"/>
      <c r="AC843" s="1"/>
      <c r="AD843" s="1"/>
      <c r="AE843" s="1"/>
      <c r="AF843" s="1"/>
      <c r="AG843" s="7"/>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row>
    <row r="844" spans="1:77" ht="15">
      <c r="A844" s="1"/>
      <c r="B844" s="1"/>
      <c r="C844" s="1"/>
      <c r="D844" s="1"/>
      <c r="E844" s="1"/>
      <c r="F844" s="1"/>
      <c r="G844" s="1"/>
      <c r="H844" s="1"/>
      <c r="I844" s="114"/>
      <c r="J844" s="1"/>
      <c r="K844" s="1"/>
      <c r="L844" s="1"/>
      <c r="M844" s="1"/>
      <c r="N844" s="115"/>
      <c r="O844" s="1"/>
      <c r="P844" s="1"/>
      <c r="Q844" s="1"/>
      <c r="R844" s="1"/>
      <c r="S844" s="1"/>
      <c r="T844" s="1"/>
      <c r="U844" s="1"/>
      <c r="V844" s="1"/>
      <c r="W844" s="1"/>
      <c r="X844" s="1"/>
      <c r="Y844" s="1"/>
      <c r="Z844" s="1"/>
      <c r="AA844" s="1"/>
      <c r="AB844" s="1"/>
      <c r="AC844" s="1"/>
      <c r="AD844" s="1"/>
      <c r="AE844" s="1"/>
      <c r="AF844" s="1"/>
      <c r="AG844" s="7"/>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row>
    <row r="845" spans="1:77" ht="15">
      <c r="A845" s="1"/>
      <c r="B845" s="1"/>
      <c r="C845" s="1"/>
      <c r="D845" s="1"/>
      <c r="E845" s="1"/>
      <c r="F845" s="1"/>
      <c r="G845" s="1"/>
      <c r="H845" s="1"/>
      <c r="I845" s="114"/>
      <c r="J845" s="1"/>
      <c r="K845" s="1"/>
      <c r="L845" s="1"/>
      <c r="M845" s="1"/>
      <c r="N845" s="115"/>
      <c r="O845" s="1"/>
      <c r="P845" s="1"/>
      <c r="Q845" s="1"/>
      <c r="R845" s="1"/>
      <c r="S845" s="1"/>
      <c r="T845" s="1"/>
      <c r="U845" s="1"/>
      <c r="V845" s="1"/>
      <c r="W845" s="1"/>
      <c r="X845" s="1"/>
      <c r="Y845" s="1"/>
      <c r="Z845" s="1"/>
      <c r="AA845" s="1"/>
      <c r="AB845" s="1"/>
      <c r="AC845" s="1"/>
      <c r="AD845" s="1"/>
      <c r="AE845" s="1"/>
      <c r="AF845" s="1"/>
      <c r="AG845" s="7"/>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row>
    <row r="846" spans="1:77" ht="15">
      <c r="A846" s="1"/>
      <c r="B846" s="1"/>
      <c r="C846" s="1"/>
      <c r="D846" s="1"/>
      <c r="E846" s="1"/>
      <c r="F846" s="1"/>
      <c r="G846" s="1"/>
      <c r="H846" s="1"/>
      <c r="I846" s="114"/>
      <c r="J846" s="1"/>
      <c r="K846" s="1"/>
      <c r="L846" s="1"/>
      <c r="M846" s="1"/>
      <c r="N846" s="115"/>
      <c r="O846" s="1"/>
      <c r="P846" s="1"/>
      <c r="Q846" s="1"/>
      <c r="R846" s="1"/>
      <c r="S846" s="1"/>
      <c r="T846" s="1"/>
      <c r="U846" s="1"/>
      <c r="V846" s="1"/>
      <c r="W846" s="1"/>
      <c r="X846" s="1"/>
      <c r="Y846" s="1"/>
      <c r="Z846" s="1"/>
      <c r="AA846" s="1"/>
      <c r="AB846" s="1"/>
      <c r="AC846" s="1"/>
      <c r="AD846" s="1"/>
      <c r="AE846" s="1"/>
      <c r="AF846" s="1"/>
      <c r="AG846" s="7"/>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row>
    <row r="847" spans="1:77" ht="15">
      <c r="A847" s="1"/>
      <c r="B847" s="1"/>
      <c r="C847" s="1"/>
      <c r="D847" s="1"/>
      <c r="E847" s="1"/>
      <c r="F847" s="1"/>
      <c r="G847" s="1"/>
      <c r="H847" s="1"/>
      <c r="I847" s="114"/>
      <c r="J847" s="1"/>
      <c r="K847" s="1"/>
      <c r="L847" s="1"/>
      <c r="M847" s="1"/>
      <c r="N847" s="115"/>
      <c r="O847" s="1"/>
      <c r="P847" s="1"/>
      <c r="Q847" s="1"/>
      <c r="R847" s="1"/>
      <c r="S847" s="1"/>
      <c r="T847" s="1"/>
      <c r="U847" s="1"/>
      <c r="V847" s="1"/>
      <c r="W847" s="1"/>
      <c r="X847" s="1"/>
      <c r="Y847" s="1"/>
      <c r="Z847" s="1"/>
      <c r="AA847" s="1"/>
      <c r="AB847" s="1"/>
      <c r="AC847" s="1"/>
      <c r="AD847" s="1"/>
      <c r="AE847" s="1"/>
      <c r="AF847" s="1"/>
      <c r="AG847" s="7"/>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row>
    <row r="848" spans="1:77" ht="15">
      <c r="A848" s="1"/>
      <c r="B848" s="1"/>
      <c r="C848" s="1"/>
      <c r="D848" s="1"/>
      <c r="E848" s="1"/>
      <c r="F848" s="1"/>
      <c r="G848" s="1"/>
      <c r="H848" s="1"/>
      <c r="I848" s="114"/>
      <c r="J848" s="1"/>
      <c r="K848" s="1"/>
      <c r="L848" s="1"/>
      <c r="M848" s="1"/>
      <c r="N848" s="115"/>
      <c r="O848" s="1"/>
      <c r="P848" s="1"/>
      <c r="Q848" s="1"/>
      <c r="R848" s="1"/>
      <c r="S848" s="1"/>
      <c r="T848" s="1"/>
      <c r="U848" s="1"/>
      <c r="V848" s="1"/>
      <c r="W848" s="1"/>
      <c r="X848" s="1"/>
      <c r="Y848" s="1"/>
      <c r="Z848" s="1"/>
      <c r="AA848" s="1"/>
      <c r="AB848" s="1"/>
      <c r="AC848" s="1"/>
      <c r="AD848" s="1"/>
      <c r="AE848" s="1"/>
      <c r="AF848" s="1"/>
      <c r="AG848" s="7"/>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row>
    <row r="849" spans="1:77" ht="15">
      <c r="A849" s="1"/>
      <c r="B849" s="1"/>
      <c r="C849" s="1"/>
      <c r="D849" s="1"/>
      <c r="E849" s="1"/>
      <c r="F849" s="1"/>
      <c r="G849" s="1"/>
      <c r="H849" s="1"/>
      <c r="I849" s="114"/>
      <c r="J849" s="1"/>
      <c r="K849" s="1"/>
      <c r="L849" s="1"/>
      <c r="M849" s="1"/>
      <c r="N849" s="115"/>
      <c r="O849" s="1"/>
      <c r="P849" s="1"/>
      <c r="Q849" s="1"/>
      <c r="R849" s="1"/>
      <c r="S849" s="1"/>
      <c r="T849" s="1"/>
      <c r="U849" s="1"/>
      <c r="V849" s="1"/>
      <c r="W849" s="1"/>
      <c r="X849" s="1"/>
      <c r="Y849" s="1"/>
      <c r="Z849" s="1"/>
      <c r="AA849" s="1"/>
      <c r="AB849" s="1"/>
      <c r="AC849" s="1"/>
      <c r="AD849" s="1"/>
      <c r="AE849" s="1"/>
      <c r="AF849" s="1"/>
      <c r="AG849" s="7"/>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row>
    <row r="850" spans="1:77" ht="15">
      <c r="A850" s="1"/>
      <c r="B850" s="1"/>
      <c r="C850" s="1"/>
      <c r="D850" s="1"/>
      <c r="E850" s="1"/>
      <c r="F850" s="1"/>
      <c r="G850" s="1"/>
      <c r="H850" s="1"/>
      <c r="I850" s="114"/>
      <c r="J850" s="1"/>
      <c r="K850" s="1"/>
      <c r="L850" s="1"/>
      <c r="M850" s="1"/>
      <c r="N850" s="115"/>
      <c r="O850" s="1"/>
      <c r="P850" s="1"/>
      <c r="Q850" s="1"/>
      <c r="R850" s="1"/>
      <c r="S850" s="1"/>
      <c r="T850" s="1"/>
      <c r="U850" s="1"/>
      <c r="V850" s="1"/>
      <c r="W850" s="1"/>
      <c r="X850" s="1"/>
      <c r="Y850" s="1"/>
      <c r="Z850" s="1"/>
      <c r="AA850" s="1"/>
      <c r="AB850" s="1"/>
      <c r="AC850" s="1"/>
      <c r="AD850" s="1"/>
      <c r="AE850" s="1"/>
      <c r="AF850" s="1"/>
      <c r="AG850" s="7"/>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row>
    <row r="851" spans="1:77" ht="15">
      <c r="A851" s="1"/>
      <c r="B851" s="1"/>
      <c r="C851" s="1"/>
      <c r="D851" s="1"/>
      <c r="E851" s="1"/>
      <c r="F851" s="1"/>
      <c r="G851" s="1"/>
      <c r="H851" s="1"/>
      <c r="I851" s="114"/>
      <c r="J851" s="1"/>
      <c r="K851" s="1"/>
      <c r="L851" s="1"/>
      <c r="M851" s="1"/>
      <c r="N851" s="115"/>
      <c r="O851" s="1"/>
      <c r="P851" s="1"/>
      <c r="Q851" s="1"/>
      <c r="R851" s="1"/>
      <c r="S851" s="1"/>
      <c r="T851" s="1"/>
      <c r="U851" s="1"/>
      <c r="V851" s="1"/>
      <c r="W851" s="1"/>
      <c r="X851" s="1"/>
      <c r="Y851" s="1"/>
      <c r="Z851" s="1"/>
      <c r="AA851" s="1"/>
      <c r="AB851" s="1"/>
      <c r="AC851" s="1"/>
      <c r="AD851" s="1"/>
      <c r="AE851" s="1"/>
      <c r="AF851" s="1"/>
      <c r="AG851" s="7"/>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row>
    <row r="852" spans="1:77" ht="15">
      <c r="A852" s="1"/>
      <c r="B852" s="1"/>
      <c r="C852" s="1"/>
      <c r="D852" s="1"/>
      <c r="E852" s="1"/>
      <c r="F852" s="1"/>
      <c r="G852" s="1"/>
      <c r="H852" s="1"/>
      <c r="I852" s="114"/>
      <c r="J852" s="1"/>
      <c r="K852" s="1"/>
      <c r="L852" s="1"/>
      <c r="M852" s="1"/>
      <c r="N852" s="115"/>
      <c r="O852" s="1"/>
      <c r="P852" s="1"/>
      <c r="Q852" s="1"/>
      <c r="R852" s="1"/>
      <c r="S852" s="1"/>
      <c r="T852" s="1"/>
      <c r="U852" s="1"/>
      <c r="V852" s="1"/>
      <c r="W852" s="1"/>
      <c r="X852" s="1"/>
      <c r="Y852" s="1"/>
      <c r="Z852" s="1"/>
      <c r="AA852" s="1"/>
      <c r="AB852" s="1"/>
      <c r="AC852" s="1"/>
      <c r="AD852" s="1"/>
      <c r="AE852" s="1"/>
      <c r="AF852" s="1"/>
      <c r="AG852" s="7"/>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row>
    <row r="853" spans="1:77" ht="15">
      <c r="A853" s="1"/>
      <c r="B853" s="1"/>
      <c r="C853" s="1"/>
      <c r="D853" s="1"/>
      <c r="E853" s="1"/>
      <c r="F853" s="1"/>
      <c r="G853" s="1"/>
      <c r="H853" s="1"/>
      <c r="I853" s="114"/>
      <c r="J853" s="1"/>
      <c r="K853" s="1"/>
      <c r="L853" s="1"/>
      <c r="M853" s="1"/>
      <c r="N853" s="115"/>
      <c r="O853" s="1"/>
      <c r="P853" s="1"/>
      <c r="Q853" s="1"/>
      <c r="R853" s="1"/>
      <c r="S853" s="1"/>
      <c r="T853" s="1"/>
      <c r="U853" s="1"/>
      <c r="V853" s="1"/>
      <c r="W853" s="1"/>
      <c r="X853" s="1"/>
      <c r="Y853" s="1"/>
      <c r="Z853" s="1"/>
      <c r="AA853" s="1"/>
      <c r="AB853" s="1"/>
      <c r="AC853" s="1"/>
      <c r="AD853" s="1"/>
      <c r="AE853" s="1"/>
      <c r="AF853" s="1"/>
      <c r="AG853" s="7"/>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row>
    <row r="854" spans="1:77" ht="15">
      <c r="A854" s="1"/>
      <c r="B854" s="1"/>
      <c r="C854" s="1"/>
      <c r="D854" s="1"/>
      <c r="E854" s="1"/>
      <c r="F854" s="1"/>
      <c r="G854" s="1"/>
      <c r="H854" s="1"/>
      <c r="I854" s="114"/>
      <c r="J854" s="1"/>
      <c r="K854" s="1"/>
      <c r="L854" s="1"/>
      <c r="M854" s="1"/>
      <c r="N854" s="115"/>
      <c r="O854" s="1"/>
      <c r="P854" s="1"/>
      <c r="Q854" s="1"/>
      <c r="R854" s="1"/>
      <c r="S854" s="1"/>
      <c r="T854" s="1"/>
      <c r="U854" s="1"/>
      <c r="V854" s="1"/>
      <c r="W854" s="1"/>
      <c r="X854" s="1"/>
      <c r="Y854" s="1"/>
      <c r="Z854" s="1"/>
      <c r="AA854" s="1"/>
      <c r="AB854" s="1"/>
      <c r="AC854" s="1"/>
      <c r="AD854" s="1"/>
      <c r="AE854" s="1"/>
      <c r="AF854" s="1"/>
      <c r="AG854" s="7"/>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row>
    <row r="855" spans="1:77" ht="15">
      <c r="A855" s="1"/>
      <c r="B855" s="1"/>
      <c r="C855" s="1"/>
      <c r="D855" s="1"/>
      <c r="E855" s="1"/>
      <c r="F855" s="1"/>
      <c r="G855" s="1"/>
      <c r="H855" s="1"/>
      <c r="I855" s="114"/>
      <c r="J855" s="1"/>
      <c r="K855" s="1"/>
      <c r="L855" s="1"/>
      <c r="M855" s="1"/>
      <c r="N855" s="115"/>
      <c r="O855" s="1"/>
      <c r="P855" s="1"/>
      <c r="Q855" s="1"/>
      <c r="R855" s="1"/>
      <c r="S855" s="1"/>
      <c r="T855" s="1"/>
      <c r="U855" s="1"/>
      <c r="V855" s="1"/>
      <c r="W855" s="1"/>
      <c r="X855" s="1"/>
      <c r="Y855" s="1"/>
      <c r="Z855" s="1"/>
      <c r="AA855" s="1"/>
      <c r="AB855" s="1"/>
      <c r="AC855" s="1"/>
      <c r="AD855" s="1"/>
      <c r="AE855" s="1"/>
      <c r="AF855" s="1"/>
      <c r="AG855" s="7"/>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row>
    <row r="856" spans="1:77" ht="15">
      <c r="A856" s="1"/>
      <c r="B856" s="1"/>
      <c r="C856" s="1"/>
      <c r="D856" s="1"/>
      <c r="E856" s="1"/>
      <c r="F856" s="1"/>
      <c r="G856" s="1"/>
      <c r="H856" s="1"/>
      <c r="I856" s="114"/>
      <c r="J856" s="1"/>
      <c r="K856" s="1"/>
      <c r="L856" s="1"/>
      <c r="M856" s="1"/>
      <c r="N856" s="115"/>
      <c r="O856" s="1"/>
      <c r="P856" s="1"/>
      <c r="Q856" s="1"/>
      <c r="R856" s="1"/>
      <c r="S856" s="1"/>
      <c r="T856" s="1"/>
      <c r="U856" s="1"/>
      <c r="V856" s="1"/>
      <c r="W856" s="1"/>
      <c r="X856" s="1"/>
      <c r="Y856" s="1"/>
      <c r="Z856" s="1"/>
      <c r="AA856" s="1"/>
      <c r="AB856" s="1"/>
      <c r="AC856" s="1"/>
      <c r="AD856" s="1"/>
      <c r="AE856" s="1"/>
      <c r="AF856" s="1"/>
      <c r="AG856" s="7"/>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row>
    <row r="857" spans="1:77" ht="15">
      <c r="A857" s="1"/>
      <c r="B857" s="1"/>
      <c r="C857" s="1"/>
      <c r="D857" s="1"/>
      <c r="E857" s="1"/>
      <c r="F857" s="1"/>
      <c r="G857" s="1"/>
      <c r="H857" s="1"/>
      <c r="I857" s="114"/>
      <c r="J857" s="1"/>
      <c r="K857" s="1"/>
      <c r="L857" s="1"/>
      <c r="M857" s="1"/>
      <c r="N857" s="115"/>
      <c r="O857" s="1"/>
      <c r="P857" s="1"/>
      <c r="Q857" s="1"/>
      <c r="R857" s="1"/>
      <c r="S857" s="1"/>
      <c r="T857" s="1"/>
      <c r="U857" s="1"/>
      <c r="V857" s="1"/>
      <c r="W857" s="1"/>
      <c r="X857" s="1"/>
      <c r="Y857" s="1"/>
      <c r="Z857" s="1"/>
      <c r="AA857" s="1"/>
      <c r="AB857" s="1"/>
      <c r="AC857" s="1"/>
      <c r="AD857" s="1"/>
      <c r="AE857" s="1"/>
      <c r="AF857" s="1"/>
      <c r="AG857" s="7"/>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row>
    <row r="858" spans="1:77" ht="15">
      <c r="A858" s="1"/>
      <c r="B858" s="1"/>
      <c r="C858" s="1"/>
      <c r="D858" s="1"/>
      <c r="E858" s="1"/>
      <c r="F858" s="1"/>
      <c r="G858" s="1"/>
      <c r="H858" s="1"/>
      <c r="I858" s="114"/>
      <c r="J858" s="1"/>
      <c r="K858" s="1"/>
      <c r="L858" s="1"/>
      <c r="M858" s="1"/>
      <c r="N858" s="115"/>
      <c r="O858" s="1"/>
      <c r="P858" s="1"/>
      <c r="Q858" s="1"/>
      <c r="R858" s="1"/>
      <c r="S858" s="1"/>
      <c r="T858" s="1"/>
      <c r="U858" s="1"/>
      <c r="V858" s="1"/>
      <c r="W858" s="1"/>
      <c r="X858" s="1"/>
      <c r="Y858" s="1"/>
      <c r="Z858" s="1"/>
      <c r="AA858" s="1"/>
      <c r="AB858" s="1"/>
      <c r="AC858" s="1"/>
      <c r="AD858" s="1"/>
      <c r="AE858" s="1"/>
      <c r="AF858" s="1"/>
      <c r="AG858" s="7"/>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row>
    <row r="859" spans="1:77" ht="15">
      <c r="A859" s="1"/>
      <c r="B859" s="1"/>
      <c r="C859" s="1"/>
      <c r="D859" s="1"/>
      <c r="E859" s="1"/>
      <c r="F859" s="1"/>
      <c r="G859" s="1"/>
      <c r="H859" s="1"/>
      <c r="I859" s="114"/>
      <c r="J859" s="1"/>
      <c r="K859" s="1"/>
      <c r="L859" s="1"/>
      <c r="M859" s="1"/>
      <c r="N859" s="115"/>
      <c r="O859" s="1"/>
      <c r="P859" s="1"/>
      <c r="Q859" s="1"/>
      <c r="R859" s="1"/>
      <c r="S859" s="1"/>
      <c r="T859" s="1"/>
      <c r="U859" s="1"/>
      <c r="V859" s="1"/>
      <c r="W859" s="1"/>
      <c r="X859" s="1"/>
      <c r="Y859" s="1"/>
      <c r="Z859" s="1"/>
      <c r="AA859" s="1"/>
      <c r="AB859" s="1"/>
      <c r="AC859" s="1"/>
      <c r="AD859" s="1"/>
      <c r="AE859" s="1"/>
      <c r="AF859" s="1"/>
      <c r="AG859" s="7"/>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row>
    <row r="860" spans="1:77" ht="15">
      <c r="A860" s="1"/>
      <c r="B860" s="1"/>
      <c r="C860" s="1"/>
      <c r="D860" s="1"/>
      <c r="E860" s="1"/>
      <c r="F860" s="1"/>
      <c r="G860" s="1"/>
      <c r="H860" s="1"/>
      <c r="I860" s="114"/>
      <c r="J860" s="1"/>
      <c r="K860" s="1"/>
      <c r="L860" s="1"/>
      <c r="M860" s="1"/>
      <c r="N860" s="115"/>
      <c r="O860" s="1"/>
      <c r="P860" s="1"/>
      <c r="Q860" s="1"/>
      <c r="R860" s="1"/>
      <c r="S860" s="1"/>
      <c r="T860" s="1"/>
      <c r="U860" s="1"/>
      <c r="V860" s="1"/>
      <c r="W860" s="1"/>
      <c r="X860" s="1"/>
      <c r="Y860" s="1"/>
      <c r="Z860" s="1"/>
      <c r="AA860" s="1"/>
      <c r="AB860" s="1"/>
      <c r="AC860" s="1"/>
      <c r="AD860" s="1"/>
      <c r="AE860" s="1"/>
      <c r="AF860" s="1"/>
      <c r="AG860" s="7"/>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row>
    <row r="861" spans="1:77" ht="15">
      <c r="A861" s="1"/>
      <c r="B861" s="1"/>
      <c r="C861" s="1"/>
      <c r="D861" s="1"/>
      <c r="E861" s="1"/>
      <c r="F861" s="1"/>
      <c r="G861" s="1"/>
      <c r="H861" s="1"/>
      <c r="I861" s="114"/>
      <c r="J861" s="1"/>
      <c r="K861" s="1"/>
      <c r="L861" s="1"/>
      <c r="M861" s="1"/>
      <c r="N861" s="115"/>
      <c r="O861" s="1"/>
      <c r="P861" s="1"/>
      <c r="Q861" s="1"/>
      <c r="R861" s="1"/>
      <c r="S861" s="1"/>
      <c r="T861" s="1"/>
      <c r="U861" s="1"/>
      <c r="V861" s="1"/>
      <c r="W861" s="1"/>
      <c r="X861" s="1"/>
      <c r="Y861" s="1"/>
      <c r="Z861" s="1"/>
      <c r="AA861" s="1"/>
      <c r="AB861" s="1"/>
      <c r="AC861" s="1"/>
      <c r="AD861" s="1"/>
      <c r="AE861" s="1"/>
      <c r="AF861" s="1"/>
      <c r="AG861" s="7"/>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row>
    <row r="862" spans="1:77" ht="15">
      <c r="A862" s="1"/>
      <c r="B862" s="1"/>
      <c r="C862" s="1"/>
      <c r="D862" s="1"/>
      <c r="E862" s="1"/>
      <c r="F862" s="1"/>
      <c r="G862" s="1"/>
      <c r="H862" s="1"/>
      <c r="I862" s="114"/>
      <c r="J862" s="1"/>
      <c r="K862" s="1"/>
      <c r="L862" s="1"/>
      <c r="M862" s="1"/>
      <c r="N862" s="115"/>
      <c r="O862" s="1"/>
      <c r="P862" s="1"/>
      <c r="Q862" s="1"/>
      <c r="R862" s="1"/>
      <c r="S862" s="1"/>
      <c r="T862" s="1"/>
      <c r="U862" s="1"/>
      <c r="V862" s="1"/>
      <c r="W862" s="1"/>
      <c r="X862" s="1"/>
      <c r="Y862" s="1"/>
      <c r="Z862" s="1"/>
      <c r="AA862" s="1"/>
      <c r="AB862" s="1"/>
      <c r="AC862" s="1"/>
      <c r="AD862" s="1"/>
      <c r="AE862" s="1"/>
      <c r="AF862" s="1"/>
      <c r="AG862" s="7"/>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row>
    <row r="863" spans="1:77" ht="15">
      <c r="A863" s="1"/>
      <c r="B863" s="1"/>
      <c r="C863" s="1"/>
      <c r="D863" s="1"/>
      <c r="E863" s="1"/>
      <c r="F863" s="1"/>
      <c r="G863" s="1"/>
      <c r="H863" s="1"/>
      <c r="I863" s="114"/>
      <c r="J863" s="1"/>
      <c r="K863" s="1"/>
      <c r="L863" s="1"/>
      <c r="M863" s="1"/>
      <c r="N863" s="115"/>
      <c r="O863" s="1"/>
      <c r="P863" s="1"/>
      <c r="Q863" s="1"/>
      <c r="R863" s="1"/>
      <c r="S863" s="1"/>
      <c r="T863" s="1"/>
      <c r="U863" s="1"/>
      <c r="V863" s="1"/>
      <c r="W863" s="1"/>
      <c r="X863" s="1"/>
      <c r="Y863" s="1"/>
      <c r="Z863" s="1"/>
      <c r="AA863" s="1"/>
      <c r="AB863" s="1"/>
      <c r="AC863" s="1"/>
      <c r="AD863" s="1"/>
      <c r="AE863" s="1"/>
      <c r="AF863" s="1"/>
      <c r="AG863" s="7"/>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row>
    <row r="864" spans="1:77" ht="15">
      <c r="A864" s="1"/>
      <c r="B864" s="1"/>
      <c r="C864" s="1"/>
      <c r="D864" s="1"/>
      <c r="E864" s="1"/>
      <c r="F864" s="1"/>
      <c r="G864" s="1"/>
      <c r="H864" s="1"/>
      <c r="I864" s="114"/>
      <c r="J864" s="1"/>
      <c r="K864" s="1"/>
      <c r="L864" s="1"/>
      <c r="M864" s="1"/>
      <c r="N864" s="115"/>
      <c r="O864" s="1"/>
      <c r="P864" s="1"/>
      <c r="Q864" s="1"/>
      <c r="R864" s="1"/>
      <c r="S864" s="1"/>
      <c r="T864" s="1"/>
      <c r="U864" s="1"/>
      <c r="V864" s="1"/>
      <c r="W864" s="1"/>
      <c r="X864" s="1"/>
      <c r="Y864" s="1"/>
      <c r="Z864" s="1"/>
      <c r="AA864" s="1"/>
      <c r="AB864" s="1"/>
      <c r="AC864" s="1"/>
      <c r="AD864" s="1"/>
      <c r="AE864" s="1"/>
      <c r="AF864" s="1"/>
      <c r="AG864" s="7"/>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row>
    <row r="865" spans="1:77" ht="15">
      <c r="A865" s="1"/>
      <c r="B865" s="1"/>
      <c r="C865" s="1"/>
      <c r="D865" s="1"/>
      <c r="E865" s="1"/>
      <c r="F865" s="1"/>
      <c r="G865" s="1"/>
      <c r="H865" s="1"/>
      <c r="I865" s="114"/>
      <c r="J865" s="1"/>
      <c r="K865" s="1"/>
      <c r="L865" s="1"/>
      <c r="M865" s="1"/>
      <c r="N865" s="115"/>
      <c r="O865" s="1"/>
      <c r="P865" s="1"/>
      <c r="Q865" s="1"/>
      <c r="R865" s="1"/>
      <c r="S865" s="1"/>
      <c r="T865" s="1"/>
      <c r="U865" s="1"/>
      <c r="V865" s="1"/>
      <c r="W865" s="1"/>
      <c r="X865" s="1"/>
      <c r="Y865" s="1"/>
      <c r="Z865" s="1"/>
      <c r="AA865" s="1"/>
      <c r="AB865" s="1"/>
      <c r="AC865" s="1"/>
      <c r="AD865" s="1"/>
      <c r="AE865" s="1"/>
      <c r="AF865" s="1"/>
      <c r="AG865" s="7"/>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row>
    <row r="866" spans="1:77" ht="15">
      <c r="A866" s="1"/>
      <c r="B866" s="1"/>
      <c r="C866" s="1"/>
      <c r="D866" s="1"/>
      <c r="E866" s="1"/>
      <c r="F866" s="1"/>
      <c r="G866" s="1"/>
      <c r="H866" s="1"/>
      <c r="I866" s="114"/>
      <c r="J866" s="1"/>
      <c r="K866" s="1"/>
      <c r="L866" s="1"/>
      <c r="M866" s="1"/>
      <c r="N866" s="115"/>
      <c r="O866" s="1"/>
      <c r="P866" s="1"/>
      <c r="Q866" s="1"/>
      <c r="R866" s="1"/>
      <c r="S866" s="1"/>
      <c r="T866" s="1"/>
      <c r="U866" s="1"/>
      <c r="V866" s="1"/>
      <c r="W866" s="1"/>
      <c r="X866" s="1"/>
      <c r="Y866" s="1"/>
      <c r="Z866" s="1"/>
      <c r="AA866" s="1"/>
      <c r="AB866" s="1"/>
      <c r="AC866" s="1"/>
      <c r="AD866" s="1"/>
      <c r="AE866" s="1"/>
      <c r="AF866" s="1"/>
      <c r="AG866" s="7"/>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row>
    <row r="867" spans="1:77" ht="15">
      <c r="A867" s="1"/>
      <c r="B867" s="1"/>
      <c r="C867" s="1"/>
      <c r="D867" s="1"/>
      <c r="E867" s="1"/>
      <c r="F867" s="1"/>
      <c r="G867" s="1"/>
      <c r="H867" s="1"/>
      <c r="I867" s="114"/>
      <c r="J867" s="1"/>
      <c r="K867" s="1"/>
      <c r="L867" s="1"/>
      <c r="M867" s="1"/>
      <c r="N867" s="115"/>
      <c r="O867" s="1"/>
      <c r="P867" s="1"/>
      <c r="Q867" s="1"/>
      <c r="R867" s="1"/>
      <c r="S867" s="1"/>
      <c r="T867" s="1"/>
      <c r="U867" s="1"/>
      <c r="V867" s="1"/>
      <c r="W867" s="1"/>
      <c r="X867" s="1"/>
      <c r="Y867" s="1"/>
      <c r="Z867" s="1"/>
      <c r="AA867" s="1"/>
      <c r="AB867" s="1"/>
      <c r="AC867" s="1"/>
      <c r="AD867" s="1"/>
      <c r="AE867" s="1"/>
      <c r="AF867" s="1"/>
      <c r="AG867" s="7"/>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row>
    <row r="868" spans="1:77" ht="15">
      <c r="A868" s="1"/>
      <c r="B868" s="1"/>
      <c r="C868" s="1"/>
      <c r="D868" s="1"/>
      <c r="E868" s="1"/>
      <c r="F868" s="1"/>
      <c r="G868" s="1"/>
      <c r="H868" s="1"/>
      <c r="I868" s="114"/>
      <c r="J868" s="1"/>
      <c r="K868" s="1"/>
      <c r="L868" s="1"/>
      <c r="M868" s="1"/>
      <c r="N868" s="115"/>
      <c r="O868" s="1"/>
      <c r="P868" s="1"/>
      <c r="Q868" s="1"/>
      <c r="R868" s="1"/>
      <c r="S868" s="1"/>
      <c r="T868" s="1"/>
      <c r="U868" s="1"/>
      <c r="V868" s="1"/>
      <c r="W868" s="1"/>
      <c r="X868" s="1"/>
      <c r="Y868" s="1"/>
      <c r="Z868" s="1"/>
      <c r="AA868" s="1"/>
      <c r="AB868" s="1"/>
      <c r="AC868" s="1"/>
      <c r="AD868" s="1"/>
      <c r="AE868" s="1"/>
      <c r="AF868" s="1"/>
      <c r="AG868" s="7"/>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row>
    <row r="869" spans="1:77" ht="15">
      <c r="A869" s="1"/>
      <c r="B869" s="1"/>
      <c r="C869" s="1"/>
      <c r="D869" s="1"/>
      <c r="E869" s="1"/>
      <c r="F869" s="1"/>
      <c r="G869" s="1"/>
      <c r="H869" s="1"/>
      <c r="I869" s="114"/>
      <c r="J869" s="1"/>
      <c r="K869" s="1"/>
      <c r="L869" s="1"/>
      <c r="M869" s="1"/>
      <c r="N869" s="115"/>
      <c r="O869" s="1"/>
      <c r="P869" s="1"/>
      <c r="Q869" s="1"/>
      <c r="R869" s="1"/>
      <c r="S869" s="1"/>
      <c r="T869" s="1"/>
      <c r="U869" s="1"/>
      <c r="V869" s="1"/>
      <c r="W869" s="1"/>
      <c r="X869" s="1"/>
      <c r="Y869" s="1"/>
      <c r="Z869" s="1"/>
      <c r="AA869" s="1"/>
      <c r="AB869" s="1"/>
      <c r="AC869" s="1"/>
      <c r="AD869" s="1"/>
      <c r="AE869" s="1"/>
      <c r="AF869" s="1"/>
      <c r="AG869" s="7"/>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row>
    <row r="870" spans="1:77" ht="15">
      <c r="A870" s="1"/>
      <c r="B870" s="1"/>
      <c r="C870" s="1"/>
      <c r="D870" s="1"/>
      <c r="E870" s="1"/>
      <c r="F870" s="1"/>
      <c r="G870" s="1"/>
      <c r="H870" s="1"/>
      <c r="I870" s="114"/>
      <c r="J870" s="1"/>
      <c r="K870" s="1"/>
      <c r="L870" s="1"/>
      <c r="M870" s="1"/>
      <c r="N870" s="115"/>
      <c r="O870" s="1"/>
      <c r="P870" s="1"/>
      <c r="Q870" s="1"/>
      <c r="R870" s="1"/>
      <c r="S870" s="1"/>
      <c r="T870" s="1"/>
      <c r="U870" s="1"/>
      <c r="V870" s="1"/>
      <c r="W870" s="1"/>
      <c r="X870" s="1"/>
      <c r="Y870" s="1"/>
      <c r="Z870" s="1"/>
      <c r="AA870" s="1"/>
      <c r="AB870" s="1"/>
      <c r="AC870" s="1"/>
      <c r="AD870" s="1"/>
      <c r="AE870" s="1"/>
      <c r="AF870" s="1"/>
      <c r="AG870" s="7"/>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row>
    <row r="871" spans="1:77" ht="15">
      <c r="A871" s="1"/>
      <c r="B871" s="1"/>
      <c r="C871" s="1"/>
      <c r="D871" s="1"/>
      <c r="E871" s="1"/>
      <c r="F871" s="1"/>
      <c r="G871" s="1"/>
      <c r="H871" s="1"/>
      <c r="I871" s="114"/>
      <c r="J871" s="1"/>
      <c r="K871" s="1"/>
      <c r="L871" s="1"/>
      <c r="M871" s="1"/>
      <c r="N871" s="115"/>
      <c r="O871" s="1"/>
      <c r="P871" s="1"/>
      <c r="Q871" s="1"/>
      <c r="R871" s="1"/>
      <c r="S871" s="1"/>
      <c r="T871" s="1"/>
      <c r="U871" s="1"/>
      <c r="V871" s="1"/>
      <c r="W871" s="1"/>
      <c r="X871" s="1"/>
      <c r="Y871" s="1"/>
      <c r="Z871" s="1"/>
      <c r="AA871" s="1"/>
      <c r="AB871" s="1"/>
      <c r="AC871" s="1"/>
      <c r="AD871" s="1"/>
      <c r="AE871" s="1"/>
      <c r="AF871" s="1"/>
      <c r="AG871" s="7"/>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row>
    <row r="872" spans="1:77" ht="15">
      <c r="A872" s="1"/>
      <c r="B872" s="1"/>
      <c r="C872" s="1"/>
      <c r="D872" s="1"/>
      <c r="E872" s="1"/>
      <c r="F872" s="1"/>
      <c r="G872" s="1"/>
      <c r="H872" s="1"/>
      <c r="I872" s="114"/>
      <c r="J872" s="1"/>
      <c r="K872" s="1"/>
      <c r="L872" s="1"/>
      <c r="M872" s="1"/>
      <c r="N872" s="115"/>
      <c r="O872" s="1"/>
      <c r="P872" s="1"/>
      <c r="Q872" s="1"/>
      <c r="R872" s="1"/>
      <c r="S872" s="1"/>
      <c r="T872" s="1"/>
      <c r="U872" s="1"/>
      <c r="V872" s="1"/>
      <c r="W872" s="1"/>
      <c r="X872" s="1"/>
      <c r="Y872" s="1"/>
      <c r="Z872" s="1"/>
      <c r="AA872" s="1"/>
      <c r="AB872" s="1"/>
      <c r="AC872" s="1"/>
      <c r="AD872" s="1"/>
      <c r="AE872" s="1"/>
      <c r="AF872" s="1"/>
      <c r="AG872" s="7"/>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row>
    <row r="873" spans="1:77" ht="15">
      <c r="A873" s="1"/>
      <c r="B873" s="1"/>
      <c r="C873" s="1"/>
      <c r="D873" s="1"/>
      <c r="E873" s="1"/>
      <c r="F873" s="1"/>
      <c r="G873" s="1"/>
      <c r="H873" s="1"/>
      <c r="I873" s="114"/>
      <c r="J873" s="1"/>
      <c r="K873" s="1"/>
      <c r="L873" s="1"/>
      <c r="M873" s="1"/>
      <c r="N873" s="115"/>
      <c r="O873" s="1"/>
      <c r="P873" s="1"/>
      <c r="Q873" s="1"/>
      <c r="R873" s="1"/>
      <c r="S873" s="1"/>
      <c r="T873" s="1"/>
      <c r="U873" s="1"/>
      <c r="V873" s="1"/>
      <c r="W873" s="1"/>
      <c r="X873" s="1"/>
      <c r="Y873" s="1"/>
      <c r="Z873" s="1"/>
      <c r="AA873" s="1"/>
      <c r="AB873" s="1"/>
      <c r="AC873" s="1"/>
      <c r="AD873" s="1"/>
      <c r="AE873" s="1"/>
      <c r="AF873" s="1"/>
      <c r="AG873" s="7"/>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row>
    <row r="874" spans="1:77" ht="15">
      <c r="A874" s="1"/>
      <c r="B874" s="1"/>
      <c r="C874" s="1"/>
      <c r="D874" s="1"/>
      <c r="E874" s="1"/>
      <c r="F874" s="1"/>
      <c r="G874" s="1"/>
      <c r="H874" s="1"/>
      <c r="I874" s="114"/>
      <c r="J874" s="1"/>
      <c r="K874" s="1"/>
      <c r="L874" s="1"/>
      <c r="M874" s="1"/>
      <c r="N874" s="115"/>
      <c r="O874" s="1"/>
      <c r="P874" s="1"/>
      <c r="Q874" s="1"/>
      <c r="R874" s="1"/>
      <c r="S874" s="1"/>
      <c r="T874" s="1"/>
      <c r="U874" s="1"/>
      <c r="V874" s="1"/>
      <c r="W874" s="1"/>
      <c r="X874" s="1"/>
      <c r="Y874" s="1"/>
      <c r="Z874" s="1"/>
      <c r="AA874" s="1"/>
      <c r="AB874" s="1"/>
      <c r="AC874" s="1"/>
      <c r="AD874" s="1"/>
      <c r="AE874" s="1"/>
      <c r="AF874" s="1"/>
      <c r="AG874" s="7"/>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row>
    <row r="875" spans="1:77" ht="15">
      <c r="A875" s="1"/>
      <c r="B875" s="1"/>
      <c r="C875" s="1"/>
      <c r="D875" s="1"/>
      <c r="E875" s="1"/>
      <c r="F875" s="1"/>
      <c r="G875" s="1"/>
      <c r="H875" s="1"/>
      <c r="I875" s="114"/>
      <c r="J875" s="1"/>
      <c r="K875" s="1"/>
      <c r="L875" s="1"/>
      <c r="M875" s="1"/>
      <c r="N875" s="115"/>
      <c r="O875" s="1"/>
      <c r="P875" s="1"/>
      <c r="Q875" s="1"/>
      <c r="R875" s="1"/>
      <c r="S875" s="1"/>
      <c r="T875" s="1"/>
      <c r="U875" s="1"/>
      <c r="V875" s="1"/>
      <c r="W875" s="1"/>
      <c r="X875" s="1"/>
      <c r="Y875" s="1"/>
      <c r="Z875" s="1"/>
      <c r="AA875" s="1"/>
      <c r="AB875" s="1"/>
      <c r="AC875" s="1"/>
      <c r="AD875" s="1"/>
      <c r="AE875" s="1"/>
      <c r="AF875" s="1"/>
      <c r="AG875" s="7"/>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row>
    <row r="876" spans="1:77" ht="15">
      <c r="A876" s="1"/>
      <c r="B876" s="1"/>
      <c r="C876" s="1"/>
      <c r="D876" s="1"/>
      <c r="E876" s="1"/>
      <c r="F876" s="1"/>
      <c r="G876" s="1"/>
      <c r="H876" s="1"/>
      <c r="I876" s="114"/>
      <c r="J876" s="1"/>
      <c r="K876" s="1"/>
      <c r="L876" s="1"/>
      <c r="M876" s="1"/>
      <c r="N876" s="115"/>
      <c r="O876" s="1"/>
      <c r="P876" s="1"/>
      <c r="Q876" s="1"/>
      <c r="R876" s="1"/>
      <c r="S876" s="1"/>
      <c r="T876" s="1"/>
      <c r="U876" s="1"/>
      <c r="V876" s="1"/>
      <c r="W876" s="1"/>
      <c r="X876" s="1"/>
      <c r="Y876" s="1"/>
      <c r="Z876" s="1"/>
      <c r="AA876" s="1"/>
      <c r="AB876" s="1"/>
      <c r="AC876" s="1"/>
      <c r="AD876" s="1"/>
      <c r="AE876" s="1"/>
      <c r="AF876" s="1"/>
      <c r="AG876" s="7"/>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row>
    <row r="877" spans="1:77" ht="15">
      <c r="A877" s="1"/>
      <c r="B877" s="1"/>
      <c r="C877" s="1"/>
      <c r="D877" s="1"/>
      <c r="E877" s="1"/>
      <c r="F877" s="1"/>
      <c r="G877" s="1"/>
      <c r="H877" s="1"/>
      <c r="I877" s="114"/>
      <c r="J877" s="1"/>
      <c r="K877" s="1"/>
      <c r="L877" s="1"/>
      <c r="M877" s="1"/>
      <c r="N877" s="115"/>
      <c r="O877" s="1"/>
      <c r="P877" s="1"/>
      <c r="Q877" s="1"/>
      <c r="R877" s="1"/>
      <c r="S877" s="1"/>
      <c r="T877" s="1"/>
      <c r="U877" s="1"/>
      <c r="V877" s="1"/>
      <c r="W877" s="1"/>
      <c r="X877" s="1"/>
      <c r="Y877" s="1"/>
      <c r="Z877" s="1"/>
      <c r="AA877" s="1"/>
      <c r="AB877" s="1"/>
      <c r="AC877" s="1"/>
      <c r="AD877" s="1"/>
      <c r="AE877" s="1"/>
      <c r="AF877" s="1"/>
      <c r="AG877" s="7"/>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row>
    <row r="878" spans="1:77" ht="15">
      <c r="A878" s="1"/>
      <c r="B878" s="1"/>
      <c r="C878" s="1"/>
      <c r="D878" s="1"/>
      <c r="E878" s="1"/>
      <c r="F878" s="1"/>
      <c r="G878" s="1"/>
      <c r="H878" s="1"/>
      <c r="I878" s="114"/>
      <c r="J878" s="1"/>
      <c r="K878" s="1"/>
      <c r="L878" s="1"/>
      <c r="M878" s="1"/>
      <c r="N878" s="115"/>
      <c r="O878" s="1"/>
      <c r="P878" s="1"/>
      <c r="Q878" s="1"/>
      <c r="R878" s="1"/>
      <c r="S878" s="1"/>
      <c r="T878" s="1"/>
      <c r="U878" s="1"/>
      <c r="V878" s="1"/>
      <c r="W878" s="1"/>
      <c r="X878" s="1"/>
      <c r="Y878" s="1"/>
      <c r="Z878" s="1"/>
      <c r="AA878" s="1"/>
      <c r="AB878" s="1"/>
      <c r="AC878" s="1"/>
      <c r="AD878" s="1"/>
      <c r="AE878" s="1"/>
      <c r="AF878" s="1"/>
      <c r="AG878" s="7"/>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row>
    <row r="879" spans="1:77" ht="15">
      <c r="A879" s="1"/>
      <c r="B879" s="1"/>
      <c r="C879" s="1"/>
      <c r="D879" s="1"/>
      <c r="E879" s="1"/>
      <c r="F879" s="1"/>
      <c r="G879" s="1"/>
      <c r="H879" s="1"/>
      <c r="I879" s="114"/>
      <c r="J879" s="1"/>
      <c r="K879" s="1"/>
      <c r="L879" s="1"/>
      <c r="M879" s="1"/>
      <c r="N879" s="115"/>
      <c r="O879" s="1"/>
      <c r="P879" s="1"/>
      <c r="Q879" s="1"/>
      <c r="R879" s="1"/>
      <c r="S879" s="1"/>
      <c r="T879" s="1"/>
      <c r="U879" s="1"/>
      <c r="V879" s="1"/>
      <c r="W879" s="1"/>
      <c r="X879" s="1"/>
      <c r="Y879" s="1"/>
      <c r="Z879" s="1"/>
      <c r="AA879" s="1"/>
      <c r="AB879" s="1"/>
      <c r="AC879" s="1"/>
      <c r="AD879" s="1"/>
      <c r="AE879" s="1"/>
      <c r="AF879" s="1"/>
      <c r="AG879" s="7"/>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row>
    <row r="880" spans="1:77" ht="15">
      <c r="A880" s="1"/>
      <c r="B880" s="1"/>
      <c r="C880" s="1"/>
      <c r="D880" s="1"/>
      <c r="E880" s="1"/>
      <c r="F880" s="1"/>
      <c r="G880" s="1"/>
      <c r="H880" s="1"/>
      <c r="I880" s="114"/>
      <c r="J880" s="1"/>
      <c r="K880" s="1"/>
      <c r="L880" s="1"/>
      <c r="M880" s="1"/>
      <c r="N880" s="115"/>
      <c r="O880" s="1"/>
      <c r="P880" s="1"/>
      <c r="Q880" s="1"/>
      <c r="R880" s="1"/>
      <c r="S880" s="1"/>
      <c r="T880" s="1"/>
      <c r="U880" s="1"/>
      <c r="V880" s="1"/>
      <c r="W880" s="1"/>
      <c r="X880" s="1"/>
      <c r="Y880" s="1"/>
      <c r="Z880" s="1"/>
      <c r="AA880" s="1"/>
      <c r="AB880" s="1"/>
      <c r="AC880" s="1"/>
      <c r="AD880" s="1"/>
      <c r="AE880" s="1"/>
      <c r="AF880" s="1"/>
      <c r="AG880" s="7"/>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row>
    <row r="881" spans="1:77" ht="15">
      <c r="A881" s="1"/>
      <c r="B881" s="1"/>
      <c r="C881" s="1"/>
      <c r="D881" s="1"/>
      <c r="E881" s="1"/>
      <c r="F881" s="1"/>
      <c r="G881" s="1"/>
      <c r="H881" s="1"/>
      <c r="I881" s="114"/>
      <c r="J881" s="1"/>
      <c r="K881" s="1"/>
      <c r="L881" s="1"/>
      <c r="M881" s="1"/>
      <c r="N881" s="115"/>
      <c r="O881" s="1"/>
      <c r="P881" s="1"/>
      <c r="Q881" s="1"/>
      <c r="R881" s="1"/>
      <c r="S881" s="1"/>
      <c r="T881" s="1"/>
      <c r="U881" s="1"/>
      <c r="V881" s="1"/>
      <c r="W881" s="1"/>
      <c r="X881" s="1"/>
      <c r="Y881" s="1"/>
      <c r="Z881" s="1"/>
      <c r="AA881" s="1"/>
      <c r="AB881" s="1"/>
      <c r="AC881" s="1"/>
      <c r="AD881" s="1"/>
      <c r="AE881" s="1"/>
      <c r="AF881" s="1"/>
      <c r="AG881" s="7"/>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row>
    <row r="882" spans="1:77" ht="15">
      <c r="A882" s="1"/>
      <c r="B882" s="1"/>
      <c r="C882" s="1"/>
      <c r="D882" s="1"/>
      <c r="E882" s="1"/>
      <c r="F882" s="1"/>
      <c r="G882" s="1"/>
      <c r="H882" s="1"/>
      <c r="I882" s="114"/>
      <c r="J882" s="1"/>
      <c r="K882" s="1"/>
      <c r="L882" s="1"/>
      <c r="M882" s="1"/>
      <c r="N882" s="115"/>
      <c r="O882" s="1"/>
      <c r="P882" s="1"/>
      <c r="Q882" s="1"/>
      <c r="R882" s="1"/>
      <c r="S882" s="1"/>
      <c r="T882" s="1"/>
      <c r="U882" s="1"/>
      <c r="V882" s="1"/>
      <c r="W882" s="1"/>
      <c r="X882" s="1"/>
      <c r="Y882" s="1"/>
      <c r="Z882" s="1"/>
      <c r="AA882" s="1"/>
      <c r="AB882" s="1"/>
      <c r="AC882" s="1"/>
      <c r="AD882" s="1"/>
      <c r="AE882" s="1"/>
      <c r="AF882" s="1"/>
      <c r="AG882" s="7"/>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row>
    <row r="883" spans="1:77" ht="15">
      <c r="A883" s="1"/>
      <c r="B883" s="1"/>
      <c r="C883" s="1"/>
      <c r="D883" s="1"/>
      <c r="E883" s="1"/>
      <c r="F883" s="1"/>
      <c r="G883" s="1"/>
      <c r="H883" s="1"/>
      <c r="I883" s="114"/>
      <c r="J883" s="1"/>
      <c r="K883" s="1"/>
      <c r="L883" s="1"/>
      <c r="M883" s="1"/>
      <c r="N883" s="115"/>
      <c r="O883" s="1"/>
      <c r="P883" s="1"/>
      <c r="Q883" s="1"/>
      <c r="R883" s="1"/>
      <c r="S883" s="1"/>
      <c r="T883" s="1"/>
      <c r="U883" s="1"/>
      <c r="V883" s="1"/>
      <c r="W883" s="1"/>
      <c r="X883" s="1"/>
      <c r="Y883" s="1"/>
      <c r="Z883" s="1"/>
      <c r="AA883" s="1"/>
      <c r="AB883" s="1"/>
      <c r="AC883" s="1"/>
      <c r="AD883" s="1"/>
      <c r="AE883" s="1"/>
      <c r="AF883" s="1"/>
      <c r="AG883" s="7"/>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row>
    <row r="884" spans="1:77" ht="15">
      <c r="A884" s="1"/>
      <c r="B884" s="1"/>
      <c r="C884" s="1"/>
      <c r="D884" s="1"/>
      <c r="E884" s="1"/>
      <c r="F884" s="1"/>
      <c r="G884" s="1"/>
      <c r="H884" s="1"/>
      <c r="I884" s="114"/>
      <c r="J884" s="1"/>
      <c r="K884" s="1"/>
      <c r="L884" s="1"/>
      <c r="M884" s="1"/>
      <c r="N884" s="115"/>
      <c r="O884" s="1"/>
      <c r="P884" s="1"/>
      <c r="Q884" s="1"/>
      <c r="R884" s="1"/>
      <c r="S884" s="1"/>
      <c r="T884" s="1"/>
      <c r="U884" s="1"/>
      <c r="V884" s="1"/>
      <c r="W884" s="1"/>
      <c r="X884" s="1"/>
      <c r="Y884" s="1"/>
      <c r="Z884" s="1"/>
      <c r="AA884" s="1"/>
      <c r="AB884" s="1"/>
      <c r="AC884" s="1"/>
      <c r="AD884" s="1"/>
      <c r="AE884" s="1"/>
      <c r="AF884" s="1"/>
      <c r="AG884" s="7"/>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row>
    <row r="885" spans="1:77" ht="15">
      <c r="A885" s="1"/>
      <c r="B885" s="1"/>
      <c r="C885" s="1"/>
      <c r="D885" s="1"/>
      <c r="E885" s="1"/>
      <c r="F885" s="1"/>
      <c r="G885" s="1"/>
      <c r="H885" s="1"/>
      <c r="I885" s="114"/>
      <c r="J885" s="1"/>
      <c r="K885" s="1"/>
      <c r="L885" s="1"/>
      <c r="M885" s="1"/>
      <c r="N885" s="115"/>
      <c r="O885" s="1"/>
      <c r="P885" s="1"/>
      <c r="Q885" s="1"/>
      <c r="R885" s="1"/>
      <c r="S885" s="1"/>
      <c r="T885" s="1"/>
      <c r="U885" s="1"/>
      <c r="V885" s="1"/>
      <c r="W885" s="1"/>
      <c r="X885" s="1"/>
      <c r="Y885" s="1"/>
      <c r="Z885" s="1"/>
      <c r="AA885" s="1"/>
      <c r="AB885" s="1"/>
      <c r="AC885" s="1"/>
      <c r="AD885" s="1"/>
      <c r="AE885" s="1"/>
      <c r="AF885" s="1"/>
      <c r="AG885" s="7"/>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row>
    <row r="886" spans="1:77" ht="15">
      <c r="A886" s="1"/>
      <c r="B886" s="1"/>
      <c r="C886" s="1"/>
      <c r="D886" s="1"/>
      <c r="E886" s="1"/>
      <c r="F886" s="1"/>
      <c r="G886" s="1"/>
      <c r="H886" s="1"/>
      <c r="I886" s="114"/>
      <c r="J886" s="1"/>
      <c r="K886" s="1"/>
      <c r="L886" s="1"/>
      <c r="M886" s="1"/>
      <c r="N886" s="115"/>
      <c r="O886" s="1"/>
      <c r="P886" s="1"/>
      <c r="Q886" s="1"/>
      <c r="R886" s="1"/>
      <c r="S886" s="1"/>
      <c r="T886" s="1"/>
      <c r="U886" s="1"/>
      <c r="V886" s="1"/>
      <c r="W886" s="1"/>
      <c r="X886" s="1"/>
      <c r="Y886" s="1"/>
      <c r="Z886" s="1"/>
      <c r="AA886" s="1"/>
      <c r="AB886" s="1"/>
      <c r="AC886" s="1"/>
      <c r="AD886" s="1"/>
      <c r="AE886" s="1"/>
      <c r="AF886" s="1"/>
      <c r="AG886" s="7"/>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row>
    <row r="887" spans="1:77" ht="15">
      <c r="A887" s="1"/>
      <c r="B887" s="1"/>
      <c r="C887" s="1"/>
      <c r="D887" s="1"/>
      <c r="E887" s="1"/>
      <c r="F887" s="1"/>
      <c r="G887" s="1"/>
      <c r="H887" s="1"/>
      <c r="I887" s="114"/>
      <c r="J887" s="1"/>
      <c r="K887" s="1"/>
      <c r="L887" s="1"/>
      <c r="M887" s="1"/>
      <c r="N887" s="115"/>
      <c r="O887" s="1"/>
      <c r="P887" s="1"/>
      <c r="Q887" s="1"/>
      <c r="R887" s="1"/>
      <c r="S887" s="1"/>
      <c r="T887" s="1"/>
      <c r="U887" s="1"/>
      <c r="V887" s="1"/>
      <c r="W887" s="1"/>
      <c r="X887" s="1"/>
      <c r="Y887" s="1"/>
      <c r="Z887" s="1"/>
      <c r="AA887" s="1"/>
      <c r="AB887" s="1"/>
      <c r="AC887" s="1"/>
      <c r="AD887" s="1"/>
      <c r="AE887" s="1"/>
      <c r="AF887" s="1"/>
      <c r="AG887" s="7"/>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row>
    <row r="888" spans="1:77" ht="15">
      <c r="A888" s="1"/>
      <c r="B888" s="1"/>
      <c r="C888" s="1"/>
      <c r="D888" s="1"/>
      <c r="E888" s="1"/>
      <c r="F888" s="1"/>
      <c r="G888" s="1"/>
      <c r="H888" s="1"/>
      <c r="I888" s="114"/>
      <c r="J888" s="1"/>
      <c r="K888" s="1"/>
      <c r="L888" s="1"/>
      <c r="M888" s="1"/>
      <c r="N888" s="115"/>
      <c r="O888" s="1"/>
      <c r="P888" s="1"/>
      <c r="Q888" s="1"/>
      <c r="R888" s="1"/>
      <c r="S888" s="1"/>
      <c r="T888" s="1"/>
      <c r="U888" s="1"/>
      <c r="V888" s="1"/>
      <c r="W888" s="1"/>
      <c r="X888" s="1"/>
      <c r="Y888" s="1"/>
      <c r="Z888" s="1"/>
      <c r="AA888" s="1"/>
      <c r="AB888" s="1"/>
      <c r="AC888" s="1"/>
      <c r="AD888" s="1"/>
      <c r="AE888" s="1"/>
      <c r="AF888" s="1"/>
      <c r="AG888" s="7"/>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row>
    <row r="889" spans="1:77" ht="15">
      <c r="A889" s="1"/>
      <c r="B889" s="1"/>
      <c r="C889" s="1"/>
      <c r="D889" s="1"/>
      <c r="E889" s="1"/>
      <c r="F889" s="1"/>
      <c r="G889" s="1"/>
      <c r="H889" s="1"/>
      <c r="I889" s="114"/>
      <c r="J889" s="1"/>
      <c r="K889" s="1"/>
      <c r="L889" s="1"/>
      <c r="M889" s="1"/>
      <c r="N889" s="115"/>
      <c r="O889" s="1"/>
      <c r="P889" s="1"/>
      <c r="Q889" s="1"/>
      <c r="R889" s="1"/>
      <c r="S889" s="1"/>
      <c r="T889" s="1"/>
      <c r="U889" s="1"/>
      <c r="V889" s="1"/>
      <c r="W889" s="1"/>
      <c r="X889" s="1"/>
      <c r="Y889" s="1"/>
      <c r="Z889" s="1"/>
      <c r="AA889" s="1"/>
      <c r="AB889" s="1"/>
      <c r="AC889" s="1"/>
      <c r="AD889" s="1"/>
      <c r="AE889" s="1"/>
      <c r="AF889" s="1"/>
      <c r="AG889" s="7"/>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row>
    <row r="890" spans="1:77" ht="15">
      <c r="A890" s="1"/>
      <c r="B890" s="1"/>
      <c r="C890" s="1"/>
      <c r="D890" s="1"/>
      <c r="E890" s="1"/>
      <c r="F890" s="1"/>
      <c r="G890" s="1"/>
      <c r="H890" s="1"/>
      <c r="I890" s="114"/>
      <c r="J890" s="1"/>
      <c r="K890" s="1"/>
      <c r="L890" s="1"/>
      <c r="M890" s="1"/>
      <c r="N890" s="115"/>
      <c r="O890" s="1"/>
      <c r="P890" s="1"/>
      <c r="Q890" s="1"/>
      <c r="R890" s="1"/>
      <c r="S890" s="1"/>
      <c r="T890" s="1"/>
      <c r="U890" s="1"/>
      <c r="V890" s="1"/>
      <c r="W890" s="1"/>
      <c r="X890" s="1"/>
      <c r="Y890" s="1"/>
      <c r="Z890" s="1"/>
      <c r="AA890" s="1"/>
      <c r="AB890" s="1"/>
      <c r="AC890" s="1"/>
      <c r="AD890" s="1"/>
      <c r="AE890" s="1"/>
      <c r="AF890" s="1"/>
      <c r="AG890" s="7"/>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row>
    <row r="891" spans="1:77" ht="15">
      <c r="A891" s="1"/>
      <c r="B891" s="1"/>
      <c r="C891" s="1"/>
      <c r="D891" s="1"/>
      <c r="E891" s="1"/>
      <c r="F891" s="1"/>
      <c r="G891" s="1"/>
      <c r="H891" s="1"/>
      <c r="I891" s="114"/>
      <c r="J891" s="1"/>
      <c r="K891" s="1"/>
      <c r="L891" s="1"/>
      <c r="M891" s="1"/>
      <c r="N891" s="115"/>
      <c r="O891" s="1"/>
      <c r="P891" s="1"/>
      <c r="Q891" s="1"/>
      <c r="R891" s="1"/>
      <c r="S891" s="1"/>
      <c r="T891" s="1"/>
      <c r="U891" s="1"/>
      <c r="V891" s="1"/>
      <c r="W891" s="1"/>
      <c r="X891" s="1"/>
      <c r="Y891" s="1"/>
      <c r="Z891" s="1"/>
      <c r="AA891" s="1"/>
      <c r="AB891" s="1"/>
      <c r="AC891" s="1"/>
      <c r="AD891" s="1"/>
      <c r="AE891" s="1"/>
      <c r="AF891" s="1"/>
      <c r="AG891" s="7"/>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row>
    <row r="892" spans="1:77" ht="15">
      <c r="A892" s="1"/>
      <c r="B892" s="1"/>
      <c r="C892" s="1"/>
      <c r="D892" s="1"/>
      <c r="E892" s="1"/>
      <c r="F892" s="1"/>
      <c r="G892" s="1"/>
      <c r="H892" s="1"/>
      <c r="I892" s="114"/>
      <c r="J892" s="1"/>
      <c r="K892" s="1"/>
      <c r="L892" s="1"/>
      <c r="M892" s="1"/>
      <c r="N892" s="115"/>
      <c r="O892" s="1"/>
      <c r="P892" s="1"/>
      <c r="Q892" s="1"/>
      <c r="R892" s="1"/>
      <c r="S892" s="1"/>
      <c r="T892" s="1"/>
      <c r="U892" s="1"/>
      <c r="V892" s="1"/>
      <c r="W892" s="1"/>
      <c r="X892" s="1"/>
      <c r="Y892" s="1"/>
      <c r="Z892" s="1"/>
      <c r="AA892" s="1"/>
      <c r="AB892" s="1"/>
      <c r="AC892" s="1"/>
      <c r="AD892" s="1"/>
      <c r="AE892" s="1"/>
      <c r="AF892" s="1"/>
      <c r="AG892" s="7"/>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row>
    <row r="893" spans="1:77" ht="15">
      <c r="A893" s="1"/>
      <c r="B893" s="1"/>
      <c r="C893" s="1"/>
      <c r="D893" s="1"/>
      <c r="E893" s="1"/>
      <c r="F893" s="1"/>
      <c r="G893" s="1"/>
      <c r="H893" s="1"/>
      <c r="I893" s="114"/>
      <c r="J893" s="1"/>
      <c r="K893" s="1"/>
      <c r="L893" s="1"/>
      <c r="M893" s="1"/>
      <c r="N893" s="115"/>
      <c r="O893" s="1"/>
      <c r="P893" s="1"/>
      <c r="Q893" s="1"/>
      <c r="R893" s="1"/>
      <c r="S893" s="1"/>
      <c r="T893" s="1"/>
      <c r="U893" s="1"/>
      <c r="V893" s="1"/>
      <c r="W893" s="1"/>
      <c r="X893" s="1"/>
      <c r="Y893" s="1"/>
      <c r="Z893" s="1"/>
      <c r="AA893" s="1"/>
      <c r="AB893" s="1"/>
      <c r="AC893" s="1"/>
      <c r="AD893" s="1"/>
      <c r="AE893" s="1"/>
      <c r="AF893" s="1"/>
      <c r="AG893" s="7"/>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row>
    <row r="894" spans="1:77" ht="15">
      <c r="A894" s="1"/>
      <c r="B894" s="1"/>
      <c r="C894" s="1"/>
      <c r="D894" s="1"/>
      <c r="E894" s="1"/>
      <c r="F894" s="1"/>
      <c r="G894" s="1"/>
      <c r="H894" s="1"/>
      <c r="I894" s="114"/>
      <c r="J894" s="1"/>
      <c r="K894" s="1"/>
      <c r="L894" s="1"/>
      <c r="M894" s="1"/>
      <c r="N894" s="115"/>
      <c r="O894" s="1"/>
      <c r="P894" s="1"/>
      <c r="Q894" s="1"/>
      <c r="R894" s="1"/>
      <c r="S894" s="1"/>
      <c r="T894" s="1"/>
      <c r="U894" s="1"/>
      <c r="V894" s="1"/>
      <c r="W894" s="1"/>
      <c r="X894" s="1"/>
      <c r="Y894" s="1"/>
      <c r="Z894" s="1"/>
      <c r="AA894" s="1"/>
      <c r="AB894" s="1"/>
      <c r="AC894" s="1"/>
      <c r="AD894" s="1"/>
      <c r="AE894" s="1"/>
      <c r="AF894" s="1"/>
      <c r="AG894" s="7"/>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row>
    <row r="895" spans="1:77" ht="15">
      <c r="A895" s="1"/>
      <c r="B895" s="1"/>
      <c r="C895" s="1"/>
      <c r="D895" s="1"/>
      <c r="E895" s="1"/>
      <c r="F895" s="1"/>
      <c r="G895" s="1"/>
      <c r="H895" s="1"/>
      <c r="I895" s="114"/>
      <c r="J895" s="1"/>
      <c r="K895" s="1"/>
      <c r="L895" s="1"/>
      <c r="M895" s="1"/>
      <c r="N895" s="115"/>
      <c r="O895" s="1"/>
      <c r="P895" s="1"/>
      <c r="Q895" s="1"/>
      <c r="R895" s="1"/>
      <c r="S895" s="1"/>
      <c r="T895" s="1"/>
      <c r="U895" s="1"/>
      <c r="V895" s="1"/>
      <c r="W895" s="1"/>
      <c r="X895" s="1"/>
      <c r="Y895" s="1"/>
      <c r="Z895" s="1"/>
      <c r="AA895" s="1"/>
      <c r="AB895" s="1"/>
      <c r="AC895" s="1"/>
      <c r="AD895" s="1"/>
      <c r="AE895" s="1"/>
      <c r="AF895" s="1"/>
      <c r="AG895" s="7"/>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row>
    <row r="896" spans="1:77" ht="15">
      <c r="A896" s="1"/>
      <c r="B896" s="1"/>
      <c r="C896" s="1"/>
      <c r="D896" s="1"/>
      <c r="E896" s="1"/>
      <c r="F896" s="1"/>
      <c r="G896" s="1"/>
      <c r="H896" s="1"/>
      <c r="I896" s="114"/>
      <c r="J896" s="1"/>
      <c r="K896" s="1"/>
      <c r="L896" s="1"/>
      <c r="M896" s="1"/>
      <c r="N896" s="115"/>
      <c r="O896" s="1"/>
      <c r="P896" s="1"/>
      <c r="Q896" s="1"/>
      <c r="R896" s="1"/>
      <c r="S896" s="1"/>
      <c r="T896" s="1"/>
      <c r="U896" s="1"/>
      <c r="V896" s="1"/>
      <c r="W896" s="1"/>
      <c r="X896" s="1"/>
      <c r="Y896" s="1"/>
      <c r="Z896" s="1"/>
      <c r="AA896" s="1"/>
      <c r="AB896" s="1"/>
      <c r="AC896" s="1"/>
      <c r="AD896" s="1"/>
      <c r="AE896" s="1"/>
      <c r="AF896" s="1"/>
      <c r="AG896" s="7"/>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row>
    <row r="897" spans="1:77" ht="15">
      <c r="A897" s="1"/>
      <c r="B897" s="1"/>
      <c r="C897" s="1"/>
      <c r="D897" s="1"/>
      <c r="E897" s="1"/>
      <c r="F897" s="1"/>
      <c r="G897" s="1"/>
      <c r="H897" s="1"/>
      <c r="I897" s="114"/>
      <c r="J897" s="1"/>
      <c r="K897" s="1"/>
      <c r="L897" s="1"/>
      <c r="M897" s="1"/>
      <c r="N897" s="115"/>
      <c r="O897" s="1"/>
      <c r="P897" s="1"/>
      <c r="Q897" s="1"/>
      <c r="R897" s="1"/>
      <c r="S897" s="1"/>
      <c r="T897" s="1"/>
      <c r="U897" s="1"/>
      <c r="V897" s="1"/>
      <c r="W897" s="1"/>
      <c r="X897" s="1"/>
      <c r="Y897" s="1"/>
      <c r="Z897" s="1"/>
      <c r="AA897" s="1"/>
      <c r="AB897" s="1"/>
      <c r="AC897" s="1"/>
      <c r="AD897" s="1"/>
      <c r="AE897" s="1"/>
      <c r="AF897" s="1"/>
      <c r="AG897" s="7"/>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row>
    <row r="898" spans="1:77" ht="15">
      <c r="A898" s="1"/>
      <c r="B898" s="1"/>
      <c r="C898" s="1"/>
      <c r="D898" s="1"/>
      <c r="E898" s="1"/>
      <c r="F898" s="1"/>
      <c r="G898" s="1"/>
      <c r="H898" s="1"/>
      <c r="I898" s="114"/>
      <c r="J898" s="1"/>
      <c r="K898" s="1"/>
      <c r="L898" s="1"/>
      <c r="M898" s="1"/>
      <c r="N898" s="115"/>
      <c r="O898" s="1"/>
      <c r="P898" s="1"/>
      <c r="Q898" s="1"/>
      <c r="R898" s="1"/>
      <c r="S898" s="1"/>
      <c r="T898" s="1"/>
      <c r="U898" s="1"/>
      <c r="V898" s="1"/>
      <c r="W898" s="1"/>
      <c r="X898" s="1"/>
      <c r="Y898" s="1"/>
      <c r="Z898" s="1"/>
      <c r="AA898" s="1"/>
      <c r="AB898" s="1"/>
      <c r="AC898" s="1"/>
      <c r="AD898" s="1"/>
      <c r="AE898" s="1"/>
      <c r="AF898" s="1"/>
      <c r="AG898" s="7"/>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row>
    <row r="899" spans="1:77" ht="15">
      <c r="A899" s="1"/>
      <c r="B899" s="1"/>
      <c r="C899" s="1"/>
      <c r="D899" s="1"/>
      <c r="E899" s="1"/>
      <c r="F899" s="1"/>
      <c r="G899" s="1"/>
      <c r="H899" s="1"/>
      <c r="I899" s="114"/>
      <c r="J899" s="1"/>
      <c r="K899" s="1"/>
      <c r="L899" s="1"/>
      <c r="M899" s="1"/>
      <c r="N899" s="115"/>
      <c r="O899" s="1"/>
      <c r="P899" s="1"/>
      <c r="Q899" s="1"/>
      <c r="R899" s="1"/>
      <c r="S899" s="1"/>
      <c r="T899" s="1"/>
      <c r="U899" s="1"/>
      <c r="V899" s="1"/>
      <c r="W899" s="1"/>
      <c r="X899" s="1"/>
      <c r="Y899" s="1"/>
      <c r="Z899" s="1"/>
      <c r="AA899" s="1"/>
      <c r="AB899" s="1"/>
      <c r="AC899" s="1"/>
      <c r="AD899" s="1"/>
      <c r="AE899" s="1"/>
      <c r="AF899" s="1"/>
      <c r="AG899" s="7"/>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row>
    <row r="900" spans="1:77" ht="15">
      <c r="A900" s="1"/>
      <c r="B900" s="1"/>
      <c r="C900" s="1"/>
      <c r="D900" s="1"/>
      <c r="E900" s="1"/>
      <c r="F900" s="1"/>
      <c r="G900" s="1"/>
      <c r="H900" s="1"/>
      <c r="I900" s="114"/>
      <c r="J900" s="1"/>
      <c r="K900" s="1"/>
      <c r="L900" s="1"/>
      <c r="M900" s="1"/>
      <c r="N900" s="115"/>
      <c r="O900" s="1"/>
      <c r="P900" s="1"/>
      <c r="Q900" s="1"/>
      <c r="R900" s="1"/>
      <c r="S900" s="1"/>
      <c r="T900" s="1"/>
      <c r="U900" s="1"/>
      <c r="V900" s="1"/>
      <c r="W900" s="1"/>
      <c r="X900" s="1"/>
      <c r="Y900" s="1"/>
      <c r="Z900" s="1"/>
      <c r="AA900" s="1"/>
      <c r="AB900" s="1"/>
      <c r="AC900" s="1"/>
      <c r="AD900" s="1"/>
      <c r="AE900" s="1"/>
      <c r="AF900" s="1"/>
      <c r="AG900" s="7"/>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row>
    <row r="901" spans="1:77" ht="15">
      <c r="A901" s="1"/>
      <c r="B901" s="1"/>
      <c r="C901" s="1"/>
      <c r="D901" s="1"/>
      <c r="E901" s="1"/>
      <c r="F901" s="1"/>
      <c r="G901" s="1"/>
      <c r="H901" s="1"/>
      <c r="I901" s="114"/>
      <c r="J901" s="1"/>
      <c r="K901" s="1"/>
      <c r="L901" s="1"/>
      <c r="M901" s="1"/>
      <c r="N901" s="115"/>
      <c r="O901" s="1"/>
      <c r="P901" s="1"/>
      <c r="Q901" s="1"/>
      <c r="R901" s="1"/>
      <c r="S901" s="1"/>
      <c r="T901" s="1"/>
      <c r="U901" s="1"/>
      <c r="V901" s="1"/>
      <c r="W901" s="1"/>
      <c r="X901" s="1"/>
      <c r="Y901" s="1"/>
      <c r="Z901" s="1"/>
      <c r="AA901" s="1"/>
      <c r="AB901" s="1"/>
      <c r="AC901" s="1"/>
      <c r="AD901" s="1"/>
      <c r="AE901" s="1"/>
      <c r="AF901" s="1"/>
      <c r="AG901" s="7"/>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row>
    <row r="902" spans="1:77" ht="15">
      <c r="A902" s="1"/>
      <c r="B902" s="1"/>
      <c r="C902" s="1"/>
      <c r="D902" s="1"/>
      <c r="E902" s="1"/>
      <c r="F902" s="1"/>
      <c r="G902" s="1"/>
      <c r="H902" s="1"/>
      <c r="I902" s="114"/>
      <c r="J902" s="1"/>
      <c r="K902" s="1"/>
      <c r="L902" s="1"/>
      <c r="M902" s="1"/>
      <c r="N902" s="115"/>
      <c r="O902" s="1"/>
      <c r="P902" s="1"/>
      <c r="Q902" s="1"/>
      <c r="R902" s="1"/>
      <c r="S902" s="1"/>
      <c r="T902" s="1"/>
      <c r="U902" s="1"/>
      <c r="V902" s="1"/>
      <c r="W902" s="1"/>
      <c r="X902" s="1"/>
      <c r="Y902" s="1"/>
      <c r="Z902" s="1"/>
      <c r="AA902" s="1"/>
      <c r="AB902" s="1"/>
      <c r="AC902" s="1"/>
      <c r="AD902" s="1"/>
      <c r="AE902" s="1"/>
      <c r="AF902" s="1"/>
      <c r="AG902" s="7"/>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row>
    <row r="903" spans="1:77" ht="15">
      <c r="A903" s="1"/>
      <c r="B903" s="1"/>
      <c r="C903" s="1"/>
      <c r="D903" s="1"/>
      <c r="E903" s="1"/>
      <c r="F903" s="1"/>
      <c r="G903" s="1"/>
      <c r="H903" s="1"/>
      <c r="I903" s="114"/>
      <c r="J903" s="1"/>
      <c r="K903" s="1"/>
      <c r="L903" s="1"/>
      <c r="M903" s="1"/>
      <c r="N903" s="115"/>
      <c r="O903" s="1"/>
      <c r="P903" s="1"/>
      <c r="Q903" s="1"/>
      <c r="R903" s="1"/>
      <c r="S903" s="1"/>
      <c r="T903" s="1"/>
      <c r="U903" s="1"/>
      <c r="V903" s="1"/>
      <c r="W903" s="1"/>
      <c r="X903" s="1"/>
      <c r="Y903" s="1"/>
      <c r="Z903" s="1"/>
      <c r="AA903" s="1"/>
      <c r="AB903" s="1"/>
      <c r="AC903" s="1"/>
      <c r="AD903" s="1"/>
      <c r="AE903" s="1"/>
      <c r="AF903" s="1"/>
      <c r="AG903" s="7"/>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row>
    <row r="904" spans="1:77" ht="15">
      <c r="A904" s="1"/>
      <c r="B904" s="1"/>
      <c r="C904" s="1"/>
      <c r="D904" s="1"/>
      <c r="E904" s="1"/>
      <c r="F904" s="1"/>
      <c r="G904" s="1"/>
      <c r="H904" s="1"/>
      <c r="I904" s="114"/>
      <c r="J904" s="1"/>
      <c r="K904" s="1"/>
      <c r="L904" s="1"/>
      <c r="M904" s="1"/>
      <c r="N904" s="115"/>
      <c r="O904" s="1"/>
      <c r="P904" s="1"/>
      <c r="Q904" s="1"/>
      <c r="R904" s="1"/>
      <c r="S904" s="1"/>
      <c r="T904" s="1"/>
      <c r="U904" s="1"/>
      <c r="V904" s="1"/>
      <c r="W904" s="1"/>
      <c r="X904" s="1"/>
      <c r="Y904" s="1"/>
      <c r="Z904" s="1"/>
      <c r="AA904" s="1"/>
      <c r="AB904" s="1"/>
      <c r="AC904" s="1"/>
      <c r="AD904" s="1"/>
      <c r="AE904" s="1"/>
      <c r="AF904" s="1"/>
      <c r="AG904" s="7"/>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row>
    <row r="905" spans="1:77" ht="15">
      <c r="A905" s="1"/>
      <c r="B905" s="1"/>
      <c r="C905" s="1"/>
      <c r="D905" s="1"/>
      <c r="E905" s="1"/>
      <c r="F905" s="1"/>
      <c r="G905" s="1"/>
      <c r="H905" s="1"/>
      <c r="I905" s="114"/>
      <c r="J905" s="1"/>
      <c r="K905" s="1"/>
      <c r="L905" s="1"/>
      <c r="M905" s="1"/>
      <c r="N905" s="115"/>
      <c r="O905" s="1"/>
      <c r="P905" s="1"/>
      <c r="Q905" s="1"/>
      <c r="R905" s="1"/>
      <c r="S905" s="1"/>
      <c r="T905" s="1"/>
      <c r="U905" s="1"/>
      <c r="V905" s="1"/>
      <c r="W905" s="1"/>
      <c r="X905" s="1"/>
      <c r="Y905" s="1"/>
      <c r="Z905" s="1"/>
      <c r="AA905" s="1"/>
      <c r="AB905" s="1"/>
      <c r="AC905" s="1"/>
      <c r="AD905" s="1"/>
      <c r="AE905" s="1"/>
      <c r="AF905" s="1"/>
      <c r="AG905" s="7"/>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row>
    <row r="906" spans="1:77" ht="15">
      <c r="A906" s="1"/>
      <c r="B906" s="1"/>
      <c r="C906" s="1"/>
      <c r="D906" s="1"/>
      <c r="E906" s="1"/>
      <c r="F906" s="1"/>
      <c r="G906" s="1"/>
      <c r="H906" s="1"/>
      <c r="I906" s="114"/>
      <c r="J906" s="1"/>
      <c r="K906" s="1"/>
      <c r="L906" s="1"/>
      <c r="M906" s="1"/>
      <c r="N906" s="115"/>
      <c r="O906" s="1"/>
      <c r="P906" s="1"/>
      <c r="Q906" s="1"/>
      <c r="R906" s="1"/>
      <c r="S906" s="1"/>
      <c r="T906" s="1"/>
      <c r="U906" s="1"/>
      <c r="V906" s="1"/>
      <c r="W906" s="1"/>
      <c r="X906" s="1"/>
      <c r="Y906" s="1"/>
      <c r="Z906" s="1"/>
      <c r="AA906" s="1"/>
      <c r="AB906" s="1"/>
      <c r="AC906" s="1"/>
      <c r="AD906" s="1"/>
      <c r="AE906" s="1"/>
      <c r="AF906" s="1"/>
      <c r="AG906" s="7"/>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row>
    <row r="907" spans="1:77" ht="15">
      <c r="A907" s="1"/>
      <c r="B907" s="1"/>
      <c r="C907" s="1"/>
      <c r="D907" s="1"/>
      <c r="E907" s="1"/>
      <c r="F907" s="1"/>
      <c r="G907" s="1"/>
      <c r="H907" s="1"/>
      <c r="I907" s="114"/>
      <c r="J907" s="1"/>
      <c r="K907" s="1"/>
      <c r="L907" s="1"/>
      <c r="M907" s="1"/>
      <c r="N907" s="115"/>
      <c r="O907" s="1"/>
      <c r="P907" s="1"/>
      <c r="Q907" s="1"/>
      <c r="R907" s="1"/>
      <c r="S907" s="1"/>
      <c r="T907" s="1"/>
      <c r="U907" s="1"/>
      <c r="V907" s="1"/>
      <c r="W907" s="1"/>
      <c r="X907" s="1"/>
      <c r="Y907" s="1"/>
      <c r="Z907" s="1"/>
      <c r="AA907" s="1"/>
      <c r="AB907" s="1"/>
      <c r="AC907" s="1"/>
      <c r="AD907" s="1"/>
      <c r="AE907" s="1"/>
      <c r="AF907" s="1"/>
      <c r="AG907" s="7"/>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row>
    <row r="908" spans="1:77" ht="15">
      <c r="A908" s="1"/>
      <c r="B908" s="1"/>
      <c r="C908" s="1"/>
      <c r="D908" s="1"/>
      <c r="E908" s="1"/>
      <c r="F908" s="1"/>
      <c r="G908" s="1"/>
      <c r="H908" s="1"/>
      <c r="I908" s="114"/>
      <c r="J908" s="1"/>
      <c r="K908" s="1"/>
      <c r="L908" s="1"/>
      <c r="M908" s="1"/>
      <c r="N908" s="115"/>
      <c r="O908" s="1"/>
      <c r="P908" s="1"/>
      <c r="Q908" s="1"/>
      <c r="R908" s="1"/>
      <c r="S908" s="1"/>
      <c r="T908" s="1"/>
      <c r="U908" s="1"/>
      <c r="V908" s="1"/>
      <c r="W908" s="1"/>
      <c r="X908" s="1"/>
      <c r="Y908" s="1"/>
      <c r="Z908" s="1"/>
      <c r="AA908" s="1"/>
      <c r="AB908" s="1"/>
      <c r="AC908" s="1"/>
      <c r="AD908" s="1"/>
      <c r="AE908" s="1"/>
      <c r="AF908" s="1"/>
      <c r="AG908" s="7"/>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row>
    <row r="909" spans="1:77" ht="15">
      <c r="A909" s="1"/>
      <c r="B909" s="1"/>
      <c r="C909" s="1"/>
      <c r="D909" s="1"/>
      <c r="E909" s="1"/>
      <c r="F909" s="1"/>
      <c r="G909" s="1"/>
      <c r="H909" s="1"/>
      <c r="I909" s="114"/>
      <c r="J909" s="1"/>
      <c r="K909" s="1"/>
      <c r="L909" s="1"/>
      <c r="M909" s="1"/>
      <c r="N909" s="115"/>
      <c r="O909" s="1"/>
      <c r="P909" s="1"/>
      <c r="Q909" s="1"/>
      <c r="R909" s="1"/>
      <c r="S909" s="1"/>
      <c r="T909" s="1"/>
      <c r="U909" s="1"/>
      <c r="V909" s="1"/>
      <c r="W909" s="1"/>
      <c r="X909" s="1"/>
      <c r="Y909" s="1"/>
      <c r="Z909" s="1"/>
      <c r="AA909" s="1"/>
      <c r="AB909" s="1"/>
      <c r="AC909" s="1"/>
      <c r="AD909" s="1"/>
      <c r="AE909" s="1"/>
      <c r="AF909" s="1"/>
      <c r="AG909" s="7"/>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row>
    <row r="910" spans="1:77" ht="15">
      <c r="A910" s="1"/>
      <c r="B910" s="1"/>
      <c r="C910" s="1"/>
      <c r="D910" s="1"/>
      <c r="E910" s="1"/>
      <c r="F910" s="1"/>
      <c r="G910" s="1"/>
      <c r="H910" s="1"/>
      <c r="I910" s="114"/>
      <c r="J910" s="1"/>
      <c r="K910" s="1"/>
      <c r="L910" s="1"/>
      <c r="M910" s="1"/>
      <c r="N910" s="115"/>
      <c r="O910" s="1"/>
      <c r="P910" s="1"/>
      <c r="Q910" s="1"/>
      <c r="R910" s="1"/>
      <c r="S910" s="1"/>
      <c r="T910" s="1"/>
      <c r="U910" s="1"/>
      <c r="V910" s="1"/>
      <c r="W910" s="1"/>
      <c r="X910" s="1"/>
      <c r="Y910" s="1"/>
      <c r="Z910" s="1"/>
      <c r="AA910" s="1"/>
      <c r="AB910" s="1"/>
      <c r="AC910" s="1"/>
      <c r="AD910" s="1"/>
      <c r="AE910" s="1"/>
      <c r="AF910" s="1"/>
      <c r="AG910" s="7"/>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row>
    <row r="911" spans="1:77" ht="15">
      <c r="A911" s="1"/>
      <c r="B911" s="1"/>
      <c r="C911" s="1"/>
      <c r="D911" s="1"/>
      <c r="E911" s="1"/>
      <c r="F911" s="1"/>
      <c r="G911" s="1"/>
      <c r="H911" s="1"/>
      <c r="I911" s="114"/>
      <c r="J911" s="1"/>
      <c r="K911" s="1"/>
      <c r="L911" s="1"/>
      <c r="M911" s="1"/>
      <c r="N911" s="115"/>
      <c r="O911" s="1"/>
      <c r="P911" s="1"/>
      <c r="Q911" s="1"/>
      <c r="R911" s="1"/>
      <c r="S911" s="1"/>
      <c r="T911" s="1"/>
      <c r="U911" s="1"/>
      <c r="V911" s="1"/>
      <c r="W911" s="1"/>
      <c r="X911" s="1"/>
      <c r="Y911" s="1"/>
      <c r="Z911" s="1"/>
      <c r="AA911" s="1"/>
      <c r="AB911" s="1"/>
      <c r="AC911" s="1"/>
      <c r="AD911" s="1"/>
      <c r="AE911" s="1"/>
      <c r="AF911" s="1"/>
      <c r="AG911" s="7"/>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row>
    <row r="912" spans="1:77" ht="15">
      <c r="A912" s="1"/>
      <c r="B912" s="1"/>
      <c r="C912" s="1"/>
      <c r="D912" s="1"/>
      <c r="E912" s="1"/>
      <c r="F912" s="1"/>
      <c r="G912" s="1"/>
      <c r="H912" s="1"/>
      <c r="I912" s="114"/>
      <c r="J912" s="1"/>
      <c r="K912" s="1"/>
      <c r="L912" s="1"/>
      <c r="M912" s="1"/>
      <c r="N912" s="115"/>
      <c r="O912" s="1"/>
      <c r="P912" s="1"/>
      <c r="Q912" s="1"/>
      <c r="R912" s="1"/>
      <c r="S912" s="1"/>
      <c r="T912" s="1"/>
      <c r="U912" s="1"/>
      <c r="V912" s="1"/>
      <c r="W912" s="1"/>
      <c r="X912" s="1"/>
      <c r="Y912" s="1"/>
      <c r="Z912" s="1"/>
      <c r="AA912" s="1"/>
      <c r="AB912" s="1"/>
      <c r="AC912" s="1"/>
      <c r="AD912" s="1"/>
      <c r="AE912" s="1"/>
      <c r="AF912" s="1"/>
      <c r="AG912" s="7"/>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row>
    <row r="913" spans="1:77" ht="15">
      <c r="A913" s="1"/>
      <c r="B913" s="1"/>
      <c r="C913" s="1"/>
      <c r="D913" s="1"/>
      <c r="E913" s="1"/>
      <c r="F913" s="1"/>
      <c r="G913" s="1"/>
      <c r="H913" s="1"/>
      <c r="I913" s="114"/>
      <c r="J913" s="1"/>
      <c r="K913" s="1"/>
      <c r="L913" s="1"/>
      <c r="M913" s="1"/>
      <c r="N913" s="115"/>
      <c r="O913" s="1"/>
      <c r="P913" s="1"/>
      <c r="Q913" s="1"/>
      <c r="R913" s="1"/>
      <c r="S913" s="1"/>
      <c r="T913" s="1"/>
      <c r="U913" s="1"/>
      <c r="V913" s="1"/>
      <c r="W913" s="1"/>
      <c r="X913" s="1"/>
      <c r="Y913" s="1"/>
      <c r="Z913" s="1"/>
      <c r="AA913" s="1"/>
      <c r="AB913" s="1"/>
      <c r="AC913" s="1"/>
      <c r="AD913" s="1"/>
      <c r="AE913" s="1"/>
      <c r="AF913" s="1"/>
      <c r="AG913" s="7"/>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row>
    <row r="914" spans="1:77" ht="15">
      <c r="A914" s="1"/>
      <c r="B914" s="1"/>
      <c r="C914" s="1"/>
      <c r="D914" s="1"/>
      <c r="E914" s="1"/>
      <c r="F914" s="1"/>
      <c r="G914" s="1"/>
      <c r="H914" s="1"/>
      <c r="I914" s="114"/>
      <c r="J914" s="1"/>
      <c r="K914" s="1"/>
      <c r="L914" s="1"/>
      <c r="M914" s="1"/>
      <c r="N914" s="115"/>
      <c r="O914" s="1"/>
      <c r="P914" s="1"/>
      <c r="Q914" s="1"/>
      <c r="R914" s="1"/>
      <c r="S914" s="1"/>
      <c r="T914" s="1"/>
      <c r="U914" s="1"/>
      <c r="V914" s="1"/>
      <c r="W914" s="1"/>
      <c r="X914" s="1"/>
      <c r="Y914" s="1"/>
      <c r="Z914" s="1"/>
      <c r="AA914" s="1"/>
      <c r="AB914" s="1"/>
      <c r="AC914" s="1"/>
      <c r="AD914" s="1"/>
      <c r="AE914" s="1"/>
      <c r="AF914" s="1"/>
      <c r="AG914" s="7"/>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row>
    <row r="915" spans="1:77" ht="15">
      <c r="A915" s="1"/>
      <c r="B915" s="1"/>
      <c r="C915" s="1"/>
      <c r="D915" s="1"/>
      <c r="E915" s="1"/>
      <c r="F915" s="1"/>
      <c r="G915" s="1"/>
      <c r="H915" s="1"/>
      <c r="I915" s="114"/>
      <c r="J915" s="1"/>
      <c r="K915" s="1"/>
      <c r="L915" s="1"/>
      <c r="M915" s="1"/>
      <c r="N915" s="115"/>
      <c r="O915" s="1"/>
      <c r="P915" s="1"/>
      <c r="Q915" s="1"/>
      <c r="R915" s="1"/>
      <c r="S915" s="1"/>
      <c r="T915" s="1"/>
      <c r="U915" s="1"/>
      <c r="V915" s="1"/>
      <c r="W915" s="1"/>
      <c r="X915" s="1"/>
      <c r="Y915" s="1"/>
      <c r="Z915" s="1"/>
      <c r="AA915" s="1"/>
      <c r="AB915" s="1"/>
      <c r="AC915" s="1"/>
      <c r="AD915" s="1"/>
      <c r="AE915" s="1"/>
      <c r="AF915" s="1"/>
      <c r="AG915" s="7"/>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row>
    <row r="916" spans="1:77" ht="15">
      <c r="A916" s="1"/>
      <c r="B916" s="1"/>
      <c r="C916" s="1"/>
      <c r="D916" s="1"/>
      <c r="E916" s="1"/>
      <c r="F916" s="1"/>
      <c r="G916" s="1"/>
      <c r="H916" s="1"/>
      <c r="I916" s="114"/>
      <c r="J916" s="1"/>
      <c r="K916" s="1"/>
      <c r="L916" s="1"/>
      <c r="M916" s="1"/>
      <c r="N916" s="115"/>
      <c r="O916" s="1"/>
      <c r="P916" s="1"/>
      <c r="Q916" s="1"/>
      <c r="R916" s="1"/>
      <c r="S916" s="1"/>
      <c r="T916" s="1"/>
      <c r="U916" s="1"/>
      <c r="V916" s="1"/>
      <c r="W916" s="1"/>
      <c r="X916" s="1"/>
      <c r="Y916" s="1"/>
      <c r="Z916" s="1"/>
      <c r="AA916" s="1"/>
      <c r="AB916" s="1"/>
      <c r="AC916" s="1"/>
      <c r="AD916" s="1"/>
      <c r="AE916" s="1"/>
      <c r="AF916" s="1"/>
      <c r="AG916" s="7"/>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row>
    <row r="917" spans="1:77" ht="15">
      <c r="A917" s="1"/>
      <c r="B917" s="1"/>
      <c r="C917" s="1"/>
      <c r="D917" s="1"/>
      <c r="E917" s="1"/>
      <c r="F917" s="1"/>
      <c r="G917" s="1"/>
      <c r="H917" s="1"/>
      <c r="I917" s="114"/>
      <c r="J917" s="1"/>
      <c r="K917" s="1"/>
      <c r="L917" s="1"/>
      <c r="M917" s="1"/>
      <c r="N917" s="115"/>
      <c r="O917" s="1"/>
      <c r="P917" s="1"/>
      <c r="Q917" s="1"/>
      <c r="R917" s="1"/>
      <c r="S917" s="1"/>
      <c r="T917" s="1"/>
      <c r="U917" s="1"/>
      <c r="V917" s="1"/>
      <c r="W917" s="1"/>
      <c r="X917" s="1"/>
      <c r="Y917" s="1"/>
      <c r="Z917" s="1"/>
      <c r="AA917" s="1"/>
      <c r="AB917" s="1"/>
      <c r="AC917" s="1"/>
      <c r="AD917" s="1"/>
      <c r="AE917" s="1"/>
      <c r="AF917" s="1"/>
      <c r="AG917" s="7"/>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row>
    <row r="918" spans="1:77" ht="15">
      <c r="A918" s="1"/>
      <c r="B918" s="1"/>
      <c r="C918" s="1"/>
      <c r="D918" s="1"/>
      <c r="E918" s="1"/>
      <c r="F918" s="1"/>
      <c r="G918" s="1"/>
      <c r="H918" s="1"/>
      <c r="I918" s="114"/>
      <c r="J918" s="1"/>
      <c r="K918" s="1"/>
      <c r="L918" s="1"/>
      <c r="M918" s="1"/>
      <c r="N918" s="115"/>
      <c r="O918" s="1"/>
      <c r="P918" s="1"/>
      <c r="Q918" s="1"/>
      <c r="R918" s="1"/>
      <c r="S918" s="1"/>
      <c r="T918" s="1"/>
      <c r="U918" s="1"/>
      <c r="V918" s="1"/>
      <c r="W918" s="1"/>
      <c r="X918" s="1"/>
      <c r="Y918" s="1"/>
      <c r="Z918" s="1"/>
      <c r="AA918" s="1"/>
      <c r="AB918" s="1"/>
      <c r="AC918" s="1"/>
      <c r="AD918" s="1"/>
      <c r="AE918" s="1"/>
      <c r="AF918" s="1"/>
      <c r="AG918" s="7"/>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row>
    <row r="919" spans="1:77" ht="15">
      <c r="A919" s="1"/>
      <c r="B919" s="1"/>
      <c r="C919" s="1"/>
      <c r="D919" s="1"/>
      <c r="E919" s="1"/>
      <c r="F919" s="1"/>
      <c r="G919" s="1"/>
      <c r="H919" s="1"/>
      <c r="I919" s="114"/>
      <c r="J919" s="1"/>
      <c r="K919" s="1"/>
      <c r="L919" s="1"/>
      <c r="M919" s="1"/>
      <c r="N919" s="115"/>
      <c r="O919" s="1"/>
      <c r="P919" s="1"/>
      <c r="Q919" s="1"/>
      <c r="R919" s="1"/>
      <c r="S919" s="1"/>
      <c r="T919" s="1"/>
      <c r="U919" s="1"/>
      <c r="V919" s="1"/>
      <c r="W919" s="1"/>
      <c r="X919" s="1"/>
      <c r="Y919" s="1"/>
      <c r="Z919" s="1"/>
      <c r="AA919" s="1"/>
      <c r="AB919" s="1"/>
      <c r="AC919" s="1"/>
      <c r="AD919" s="1"/>
      <c r="AE919" s="1"/>
      <c r="AF919" s="1"/>
      <c r="AG919" s="7"/>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row>
    <row r="920" spans="1:77" ht="15">
      <c r="A920" s="1"/>
      <c r="B920" s="1"/>
      <c r="C920" s="1"/>
      <c r="D920" s="1"/>
      <c r="E920" s="1"/>
      <c r="F920" s="1"/>
      <c r="G920" s="1"/>
      <c r="H920" s="1"/>
      <c r="I920" s="114"/>
      <c r="J920" s="1"/>
      <c r="K920" s="1"/>
      <c r="L920" s="1"/>
      <c r="M920" s="1"/>
      <c r="N920" s="115"/>
      <c r="O920" s="1"/>
      <c r="P920" s="1"/>
      <c r="Q920" s="1"/>
      <c r="R920" s="1"/>
      <c r="S920" s="1"/>
      <c r="T920" s="1"/>
      <c r="U920" s="1"/>
      <c r="V920" s="1"/>
      <c r="W920" s="1"/>
      <c r="X920" s="1"/>
      <c r="Y920" s="1"/>
      <c r="Z920" s="1"/>
      <c r="AA920" s="1"/>
      <c r="AB920" s="1"/>
      <c r="AC920" s="1"/>
      <c r="AD920" s="1"/>
      <c r="AE920" s="1"/>
      <c r="AF920" s="1"/>
      <c r="AG920" s="7"/>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row>
    <row r="921" spans="1:77" ht="15">
      <c r="A921" s="1"/>
      <c r="B921" s="1"/>
      <c r="C921" s="1"/>
      <c r="D921" s="1"/>
      <c r="E921" s="1"/>
      <c r="F921" s="1"/>
      <c r="G921" s="1"/>
      <c r="H921" s="1"/>
      <c r="I921" s="114"/>
      <c r="J921" s="1"/>
      <c r="K921" s="1"/>
      <c r="L921" s="1"/>
      <c r="M921" s="1"/>
      <c r="N921" s="115"/>
      <c r="O921" s="1"/>
      <c r="P921" s="1"/>
      <c r="Q921" s="1"/>
      <c r="R921" s="1"/>
      <c r="S921" s="1"/>
      <c r="T921" s="1"/>
      <c r="U921" s="1"/>
      <c r="V921" s="1"/>
      <c r="W921" s="1"/>
      <c r="X921" s="1"/>
      <c r="Y921" s="1"/>
      <c r="Z921" s="1"/>
      <c r="AA921" s="1"/>
      <c r="AB921" s="1"/>
      <c r="AC921" s="1"/>
      <c r="AD921" s="1"/>
      <c r="AE921" s="1"/>
      <c r="AF921" s="1"/>
      <c r="AG921" s="7"/>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row>
    <row r="922" spans="1:77" ht="15">
      <c r="A922" s="1"/>
      <c r="B922" s="1"/>
      <c r="C922" s="1"/>
      <c r="D922" s="1"/>
      <c r="E922" s="1"/>
      <c r="F922" s="1"/>
      <c r="G922" s="1"/>
      <c r="H922" s="1"/>
      <c r="I922" s="114"/>
      <c r="J922" s="1"/>
      <c r="K922" s="1"/>
      <c r="L922" s="1"/>
      <c r="M922" s="1"/>
      <c r="N922" s="115"/>
      <c r="O922" s="1"/>
      <c r="P922" s="1"/>
      <c r="Q922" s="1"/>
      <c r="R922" s="1"/>
      <c r="S922" s="1"/>
      <c r="T922" s="1"/>
      <c r="U922" s="1"/>
      <c r="V922" s="1"/>
      <c r="W922" s="1"/>
      <c r="X922" s="1"/>
      <c r="Y922" s="1"/>
      <c r="Z922" s="1"/>
      <c r="AA922" s="1"/>
      <c r="AB922" s="1"/>
      <c r="AC922" s="1"/>
      <c r="AD922" s="1"/>
      <c r="AE922" s="1"/>
      <c r="AF922" s="1"/>
      <c r="AG922" s="7"/>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row>
    <row r="923" spans="1:77" ht="15">
      <c r="A923" s="1"/>
      <c r="B923" s="1"/>
      <c r="C923" s="1"/>
      <c r="D923" s="1"/>
      <c r="E923" s="1"/>
      <c r="F923" s="1"/>
      <c r="G923" s="1"/>
      <c r="H923" s="1"/>
      <c r="I923" s="114"/>
      <c r="J923" s="1"/>
      <c r="K923" s="1"/>
      <c r="L923" s="1"/>
      <c r="M923" s="1"/>
      <c r="N923" s="115"/>
      <c r="O923" s="1"/>
      <c r="P923" s="1"/>
      <c r="Q923" s="1"/>
      <c r="R923" s="1"/>
      <c r="S923" s="1"/>
      <c r="T923" s="1"/>
      <c r="U923" s="1"/>
      <c r="V923" s="1"/>
      <c r="W923" s="1"/>
      <c r="X923" s="1"/>
      <c r="Y923" s="1"/>
      <c r="Z923" s="1"/>
      <c r="AA923" s="1"/>
      <c r="AB923" s="1"/>
      <c r="AC923" s="1"/>
      <c r="AD923" s="1"/>
      <c r="AE923" s="1"/>
      <c r="AF923" s="1"/>
      <c r="AG923" s="7"/>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row>
    <row r="924" spans="1:77" ht="15">
      <c r="A924" s="1"/>
      <c r="B924" s="1"/>
      <c r="C924" s="1"/>
      <c r="D924" s="1"/>
      <c r="E924" s="1"/>
      <c r="F924" s="1"/>
      <c r="G924" s="1"/>
      <c r="H924" s="1"/>
      <c r="I924" s="114"/>
      <c r="J924" s="1"/>
      <c r="K924" s="1"/>
      <c r="L924" s="1"/>
      <c r="M924" s="1"/>
      <c r="N924" s="115"/>
      <c r="O924" s="1"/>
      <c r="P924" s="1"/>
      <c r="Q924" s="1"/>
      <c r="R924" s="1"/>
      <c r="S924" s="1"/>
      <c r="T924" s="1"/>
      <c r="U924" s="1"/>
      <c r="V924" s="1"/>
      <c r="W924" s="1"/>
      <c r="X924" s="1"/>
      <c r="Y924" s="1"/>
      <c r="Z924" s="1"/>
      <c r="AA924" s="1"/>
      <c r="AB924" s="1"/>
      <c r="AC924" s="1"/>
      <c r="AD924" s="1"/>
      <c r="AE924" s="1"/>
      <c r="AF924" s="1"/>
      <c r="AG924" s="7"/>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row>
    <row r="925" spans="1:77" ht="15">
      <c r="A925" s="1"/>
      <c r="B925" s="1"/>
      <c r="C925" s="1"/>
      <c r="D925" s="1"/>
      <c r="E925" s="1"/>
      <c r="F925" s="1"/>
      <c r="G925" s="1"/>
      <c r="H925" s="1"/>
      <c r="I925" s="114"/>
      <c r="J925" s="1"/>
      <c r="K925" s="1"/>
      <c r="L925" s="1"/>
      <c r="M925" s="1"/>
      <c r="N925" s="115"/>
      <c r="O925" s="1"/>
      <c r="P925" s="1"/>
      <c r="Q925" s="1"/>
      <c r="R925" s="1"/>
      <c r="S925" s="1"/>
      <c r="T925" s="1"/>
      <c r="U925" s="1"/>
      <c r="V925" s="1"/>
      <c r="W925" s="1"/>
      <c r="X925" s="1"/>
      <c r="Y925" s="1"/>
      <c r="Z925" s="1"/>
      <c r="AA925" s="1"/>
      <c r="AB925" s="1"/>
      <c r="AC925" s="1"/>
      <c r="AD925" s="1"/>
      <c r="AE925" s="1"/>
      <c r="AF925" s="1"/>
      <c r="AG925" s="7"/>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row>
    <row r="926" spans="1:77" ht="15">
      <c r="A926" s="1"/>
      <c r="B926" s="1"/>
      <c r="C926" s="1"/>
      <c r="D926" s="1"/>
      <c r="E926" s="1"/>
      <c r="F926" s="1"/>
      <c r="G926" s="1"/>
      <c r="H926" s="1"/>
      <c r="I926" s="114"/>
      <c r="J926" s="1"/>
      <c r="K926" s="1"/>
      <c r="L926" s="1"/>
      <c r="M926" s="1"/>
      <c r="N926" s="115"/>
      <c r="O926" s="1"/>
      <c r="P926" s="1"/>
      <c r="Q926" s="1"/>
      <c r="R926" s="1"/>
      <c r="S926" s="1"/>
      <c r="T926" s="1"/>
      <c r="U926" s="1"/>
      <c r="V926" s="1"/>
      <c r="W926" s="1"/>
      <c r="X926" s="1"/>
      <c r="Y926" s="1"/>
      <c r="Z926" s="1"/>
      <c r="AA926" s="1"/>
      <c r="AB926" s="1"/>
      <c r="AC926" s="1"/>
      <c r="AD926" s="1"/>
      <c r="AE926" s="1"/>
      <c r="AF926" s="1"/>
      <c r="AG926" s="7"/>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row>
    <row r="927" spans="1:77" ht="15">
      <c r="A927" s="1"/>
      <c r="B927" s="1"/>
      <c r="C927" s="1"/>
      <c r="D927" s="1"/>
      <c r="E927" s="1"/>
      <c r="F927" s="1"/>
      <c r="G927" s="1"/>
      <c r="H927" s="1"/>
      <c r="I927" s="114"/>
      <c r="J927" s="1"/>
      <c r="K927" s="1"/>
      <c r="L927" s="1"/>
      <c r="M927" s="1"/>
      <c r="N927" s="115"/>
      <c r="O927" s="1"/>
      <c r="P927" s="1"/>
      <c r="Q927" s="1"/>
      <c r="R927" s="1"/>
      <c r="S927" s="1"/>
      <c r="T927" s="1"/>
      <c r="U927" s="1"/>
      <c r="V927" s="1"/>
      <c r="W927" s="1"/>
      <c r="X927" s="1"/>
      <c r="Y927" s="1"/>
      <c r="Z927" s="1"/>
      <c r="AA927" s="1"/>
      <c r="AB927" s="1"/>
      <c r="AC927" s="1"/>
      <c r="AD927" s="1"/>
      <c r="AE927" s="1"/>
      <c r="AF927" s="1"/>
      <c r="AG927" s="7"/>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row>
    <row r="928" spans="1:77" ht="15">
      <c r="A928" s="1"/>
      <c r="B928" s="1"/>
      <c r="C928" s="1"/>
      <c r="D928" s="1"/>
      <c r="E928" s="1"/>
      <c r="F928" s="1"/>
      <c r="G928" s="1"/>
      <c r="H928" s="1"/>
      <c r="I928" s="114"/>
      <c r="J928" s="1"/>
      <c r="K928" s="1"/>
      <c r="L928" s="1"/>
      <c r="M928" s="1"/>
      <c r="N928" s="115"/>
      <c r="O928" s="1"/>
      <c r="P928" s="1"/>
      <c r="Q928" s="1"/>
      <c r="R928" s="1"/>
      <c r="S928" s="1"/>
      <c r="T928" s="1"/>
      <c r="U928" s="1"/>
      <c r="V928" s="1"/>
      <c r="W928" s="1"/>
      <c r="X928" s="1"/>
      <c r="Y928" s="1"/>
      <c r="Z928" s="1"/>
      <c r="AA928" s="1"/>
      <c r="AB928" s="1"/>
      <c r="AC928" s="1"/>
      <c r="AD928" s="1"/>
      <c r="AE928" s="1"/>
      <c r="AF928" s="1"/>
      <c r="AG928" s="7"/>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row>
    <row r="929" spans="1:77" ht="15">
      <c r="A929" s="1"/>
      <c r="B929" s="1"/>
      <c r="C929" s="1"/>
      <c r="D929" s="1"/>
      <c r="E929" s="1"/>
      <c r="F929" s="1"/>
      <c r="G929" s="1"/>
      <c r="H929" s="1"/>
      <c r="I929" s="114"/>
      <c r="J929" s="1"/>
      <c r="K929" s="1"/>
      <c r="L929" s="1"/>
      <c r="M929" s="1"/>
      <c r="N929" s="115"/>
      <c r="O929" s="1"/>
      <c r="P929" s="1"/>
      <c r="Q929" s="1"/>
      <c r="R929" s="1"/>
      <c r="S929" s="1"/>
      <c r="T929" s="1"/>
      <c r="U929" s="1"/>
      <c r="V929" s="1"/>
      <c r="W929" s="1"/>
      <c r="X929" s="1"/>
      <c r="Y929" s="1"/>
      <c r="Z929" s="1"/>
      <c r="AA929" s="1"/>
      <c r="AB929" s="1"/>
      <c r="AC929" s="1"/>
      <c r="AD929" s="1"/>
      <c r="AE929" s="1"/>
      <c r="AF929" s="1"/>
      <c r="AG929" s="7"/>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row>
    <row r="930" spans="1:77" ht="15">
      <c r="A930" s="1"/>
      <c r="B930" s="1"/>
      <c r="C930" s="1"/>
      <c r="D930" s="1"/>
      <c r="E930" s="1"/>
      <c r="F930" s="1"/>
      <c r="G930" s="1"/>
      <c r="H930" s="1"/>
      <c r="I930" s="114"/>
      <c r="J930" s="1"/>
      <c r="K930" s="1"/>
      <c r="L930" s="1"/>
      <c r="M930" s="1"/>
      <c r="N930" s="115"/>
      <c r="O930" s="1"/>
      <c r="P930" s="1"/>
      <c r="Q930" s="1"/>
      <c r="R930" s="1"/>
      <c r="S930" s="1"/>
      <c r="T930" s="1"/>
      <c r="U930" s="1"/>
      <c r="V930" s="1"/>
      <c r="W930" s="1"/>
      <c r="X930" s="1"/>
      <c r="Y930" s="1"/>
      <c r="Z930" s="1"/>
      <c r="AA930" s="1"/>
      <c r="AB930" s="1"/>
      <c r="AC930" s="1"/>
      <c r="AD930" s="1"/>
      <c r="AE930" s="1"/>
      <c r="AF930" s="1"/>
      <c r="AG930" s="7"/>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row>
    <row r="931" spans="1:77" ht="15">
      <c r="A931" s="1"/>
      <c r="B931" s="1"/>
      <c r="C931" s="1"/>
      <c r="D931" s="1"/>
      <c r="E931" s="1"/>
      <c r="F931" s="1"/>
      <c r="G931" s="1"/>
      <c r="H931" s="1"/>
      <c r="I931" s="114"/>
      <c r="J931" s="1"/>
      <c r="K931" s="1"/>
      <c r="L931" s="1"/>
      <c r="M931" s="1"/>
      <c r="N931" s="115"/>
      <c r="O931" s="1"/>
      <c r="P931" s="1"/>
      <c r="Q931" s="1"/>
      <c r="R931" s="1"/>
      <c r="S931" s="1"/>
      <c r="T931" s="1"/>
      <c r="U931" s="1"/>
      <c r="V931" s="1"/>
      <c r="W931" s="1"/>
      <c r="X931" s="1"/>
      <c r="Y931" s="1"/>
      <c r="Z931" s="1"/>
      <c r="AA931" s="1"/>
      <c r="AB931" s="1"/>
      <c r="AC931" s="1"/>
      <c r="AD931" s="1"/>
      <c r="AE931" s="1"/>
      <c r="AF931" s="1"/>
      <c r="AG931" s="7"/>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row>
    <row r="932" spans="1:77" ht="15">
      <c r="A932" s="1"/>
      <c r="B932" s="1"/>
      <c r="C932" s="1"/>
      <c r="D932" s="1"/>
      <c r="E932" s="1"/>
      <c r="F932" s="1"/>
      <c r="G932" s="1"/>
      <c r="H932" s="1"/>
      <c r="I932" s="114"/>
      <c r="J932" s="1"/>
      <c r="K932" s="1"/>
      <c r="L932" s="1"/>
      <c r="M932" s="1"/>
      <c r="N932" s="115"/>
      <c r="O932" s="1"/>
      <c r="P932" s="1"/>
      <c r="Q932" s="1"/>
      <c r="R932" s="1"/>
      <c r="S932" s="1"/>
      <c r="T932" s="1"/>
      <c r="U932" s="1"/>
      <c r="V932" s="1"/>
      <c r="W932" s="1"/>
      <c r="X932" s="1"/>
      <c r="Y932" s="1"/>
      <c r="Z932" s="1"/>
      <c r="AA932" s="1"/>
      <c r="AB932" s="1"/>
      <c r="AC932" s="1"/>
      <c r="AD932" s="1"/>
      <c r="AE932" s="1"/>
      <c r="AF932" s="1"/>
      <c r="AG932" s="7"/>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row>
    <row r="933" spans="1:77" ht="15">
      <c r="A933" s="1"/>
      <c r="B933" s="1"/>
      <c r="C933" s="1"/>
      <c r="D933" s="1"/>
      <c r="E933" s="1"/>
      <c r="F933" s="1"/>
      <c r="G933" s="1"/>
      <c r="H933" s="1"/>
      <c r="I933" s="114"/>
      <c r="J933" s="1"/>
      <c r="K933" s="1"/>
      <c r="L933" s="1"/>
      <c r="M933" s="1"/>
      <c r="N933" s="115"/>
      <c r="O933" s="1"/>
      <c r="P933" s="1"/>
      <c r="Q933" s="1"/>
      <c r="R933" s="1"/>
      <c r="S933" s="1"/>
      <c r="T933" s="1"/>
      <c r="U933" s="1"/>
      <c r="V933" s="1"/>
      <c r="W933" s="1"/>
      <c r="X933" s="1"/>
      <c r="Y933" s="1"/>
      <c r="Z933" s="1"/>
      <c r="AA933" s="1"/>
      <c r="AB933" s="1"/>
      <c r="AC933" s="1"/>
      <c r="AD933" s="1"/>
      <c r="AE933" s="1"/>
      <c r="AF933" s="1"/>
      <c r="AG933" s="7"/>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row>
    <row r="934" spans="1:77" ht="15">
      <c r="A934" s="1"/>
      <c r="B934" s="1"/>
      <c r="C934" s="1"/>
      <c r="D934" s="1"/>
      <c r="E934" s="1"/>
      <c r="F934" s="1"/>
      <c r="G934" s="1"/>
      <c r="H934" s="1"/>
      <c r="I934" s="114"/>
      <c r="J934" s="1"/>
      <c r="K934" s="1"/>
      <c r="L934" s="1"/>
      <c r="M934" s="1"/>
      <c r="N934" s="115"/>
      <c r="O934" s="1"/>
      <c r="P934" s="1"/>
      <c r="Q934" s="1"/>
      <c r="R934" s="1"/>
      <c r="S934" s="1"/>
      <c r="T934" s="1"/>
      <c r="U934" s="1"/>
      <c r="V934" s="1"/>
      <c r="W934" s="1"/>
      <c r="X934" s="1"/>
      <c r="Y934" s="1"/>
      <c r="Z934" s="1"/>
      <c r="AA934" s="1"/>
      <c r="AB934" s="1"/>
      <c r="AC934" s="1"/>
      <c r="AD934" s="1"/>
      <c r="AE934" s="1"/>
      <c r="AF934" s="1"/>
      <c r="AG934" s="7"/>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row>
    <row r="935" spans="1:77" ht="15">
      <c r="A935" s="1"/>
      <c r="B935" s="1"/>
      <c r="C935" s="1"/>
      <c r="D935" s="1"/>
      <c r="E935" s="1"/>
      <c r="F935" s="1"/>
      <c r="G935" s="1"/>
      <c r="H935" s="1"/>
      <c r="I935" s="114"/>
      <c r="J935" s="1"/>
      <c r="K935" s="1"/>
      <c r="L935" s="1"/>
      <c r="M935" s="1"/>
      <c r="N935" s="115"/>
      <c r="O935" s="1"/>
      <c r="P935" s="1"/>
      <c r="Q935" s="1"/>
      <c r="R935" s="1"/>
      <c r="S935" s="1"/>
      <c r="T935" s="1"/>
      <c r="U935" s="1"/>
      <c r="V935" s="1"/>
      <c r="W935" s="1"/>
      <c r="X935" s="1"/>
      <c r="Y935" s="1"/>
      <c r="Z935" s="1"/>
      <c r="AA935" s="1"/>
      <c r="AB935" s="1"/>
      <c r="AC935" s="1"/>
      <c r="AD935" s="1"/>
      <c r="AE935" s="1"/>
      <c r="AF935" s="1"/>
      <c r="AG935" s="7"/>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row>
    <row r="936" spans="1:77" ht="15">
      <c r="A936" s="1"/>
      <c r="B936" s="1"/>
      <c r="C936" s="1"/>
      <c r="D936" s="1"/>
      <c r="E936" s="1"/>
      <c r="F936" s="1"/>
      <c r="G936" s="1"/>
      <c r="H936" s="1"/>
      <c r="I936" s="114"/>
      <c r="J936" s="1"/>
      <c r="K936" s="1"/>
      <c r="L936" s="1"/>
      <c r="M936" s="1"/>
      <c r="N936" s="115"/>
      <c r="O936" s="1"/>
      <c r="P936" s="1"/>
      <c r="Q936" s="1"/>
      <c r="R936" s="1"/>
      <c r="S936" s="1"/>
      <c r="T936" s="1"/>
      <c r="U936" s="1"/>
      <c r="V936" s="1"/>
      <c r="W936" s="1"/>
      <c r="X936" s="1"/>
      <c r="Y936" s="1"/>
      <c r="Z936" s="1"/>
      <c r="AA936" s="1"/>
      <c r="AB936" s="1"/>
      <c r="AC936" s="1"/>
      <c r="AD936" s="1"/>
      <c r="AE936" s="1"/>
      <c r="AF936" s="1"/>
      <c r="AG936" s="7"/>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row>
    <row r="937" spans="1:77" ht="15">
      <c r="A937" s="1"/>
      <c r="B937" s="1"/>
      <c r="C937" s="1"/>
      <c r="D937" s="1"/>
      <c r="E937" s="1"/>
      <c r="F937" s="1"/>
      <c r="G937" s="1"/>
      <c r="H937" s="1"/>
      <c r="I937" s="114"/>
      <c r="J937" s="1"/>
      <c r="K937" s="1"/>
      <c r="L937" s="1"/>
      <c r="M937" s="1"/>
      <c r="N937" s="115"/>
      <c r="O937" s="1"/>
      <c r="P937" s="1"/>
      <c r="Q937" s="1"/>
      <c r="R937" s="1"/>
      <c r="S937" s="1"/>
      <c r="T937" s="1"/>
      <c r="U937" s="1"/>
      <c r="V937" s="1"/>
      <c r="W937" s="1"/>
      <c r="X937" s="1"/>
      <c r="Y937" s="1"/>
      <c r="Z937" s="1"/>
      <c r="AA937" s="1"/>
      <c r="AB937" s="1"/>
      <c r="AC937" s="1"/>
      <c r="AD937" s="1"/>
      <c r="AE937" s="1"/>
      <c r="AF937" s="1"/>
      <c r="AG937" s="7"/>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row>
    <row r="938" spans="1:77" ht="15">
      <c r="A938" s="1"/>
      <c r="B938" s="1"/>
      <c r="C938" s="1"/>
      <c r="D938" s="1"/>
      <c r="E938" s="1"/>
      <c r="F938" s="1"/>
      <c r="G938" s="1"/>
      <c r="H938" s="1"/>
      <c r="I938" s="114"/>
      <c r="J938" s="1"/>
      <c r="K938" s="1"/>
      <c r="L938" s="1"/>
      <c r="M938" s="1"/>
      <c r="N938" s="115"/>
      <c r="O938" s="1"/>
      <c r="P938" s="1"/>
      <c r="Q938" s="1"/>
      <c r="R938" s="1"/>
      <c r="S938" s="1"/>
      <c r="T938" s="1"/>
      <c r="U938" s="1"/>
      <c r="V938" s="1"/>
      <c r="W938" s="1"/>
      <c r="X938" s="1"/>
      <c r="Y938" s="1"/>
      <c r="Z938" s="1"/>
      <c r="AA938" s="1"/>
      <c r="AB938" s="1"/>
      <c r="AC938" s="1"/>
      <c r="AD938" s="1"/>
      <c r="AE938" s="1"/>
      <c r="AF938" s="1"/>
      <c r="AG938" s="7"/>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row>
    <row r="939" spans="1:77" ht="15">
      <c r="A939" s="1"/>
      <c r="B939" s="1"/>
      <c r="C939" s="1"/>
      <c r="D939" s="1"/>
      <c r="E939" s="1"/>
      <c r="F939" s="1"/>
      <c r="G939" s="1"/>
      <c r="H939" s="1"/>
      <c r="I939" s="114"/>
      <c r="J939" s="1"/>
      <c r="K939" s="1"/>
      <c r="L939" s="1"/>
      <c r="M939" s="1"/>
      <c r="N939" s="115"/>
      <c r="O939" s="1"/>
      <c r="P939" s="1"/>
      <c r="Q939" s="1"/>
      <c r="R939" s="1"/>
      <c r="S939" s="1"/>
      <c r="T939" s="1"/>
      <c r="U939" s="1"/>
      <c r="V939" s="1"/>
      <c r="W939" s="1"/>
      <c r="X939" s="1"/>
      <c r="Y939" s="1"/>
      <c r="Z939" s="1"/>
      <c r="AA939" s="1"/>
      <c r="AB939" s="1"/>
      <c r="AC939" s="1"/>
      <c r="AD939" s="1"/>
      <c r="AE939" s="1"/>
      <c r="AF939" s="1"/>
      <c r="AG939" s="7"/>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row>
    <row r="940" spans="1:77" ht="15">
      <c r="A940" s="1"/>
      <c r="B940" s="1"/>
      <c r="C940" s="1"/>
      <c r="D940" s="1"/>
      <c r="E940" s="1"/>
      <c r="F940" s="1"/>
      <c r="G940" s="1"/>
      <c r="H940" s="1"/>
      <c r="I940" s="114"/>
      <c r="J940" s="1"/>
      <c r="K940" s="1"/>
      <c r="L940" s="1"/>
      <c r="M940" s="1"/>
      <c r="N940" s="115"/>
      <c r="O940" s="1"/>
      <c r="P940" s="1"/>
      <c r="Q940" s="1"/>
      <c r="R940" s="1"/>
      <c r="S940" s="1"/>
      <c r="T940" s="1"/>
      <c r="U940" s="1"/>
      <c r="V940" s="1"/>
      <c r="W940" s="1"/>
      <c r="X940" s="1"/>
      <c r="Y940" s="1"/>
      <c r="Z940" s="1"/>
      <c r="AA940" s="1"/>
      <c r="AB940" s="1"/>
      <c r="AC940" s="1"/>
      <c r="AD940" s="1"/>
      <c r="AE940" s="1"/>
      <c r="AF940" s="1"/>
      <c r="AG940" s="7"/>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row>
    <row r="941" spans="1:77" ht="15">
      <c r="A941" s="1"/>
      <c r="B941" s="1"/>
      <c r="C941" s="1"/>
      <c r="D941" s="1"/>
      <c r="E941" s="1"/>
      <c r="F941" s="1"/>
      <c r="G941" s="1"/>
      <c r="H941" s="1"/>
      <c r="I941" s="114"/>
      <c r="J941" s="1"/>
      <c r="K941" s="1"/>
      <c r="L941" s="1"/>
      <c r="M941" s="1"/>
      <c r="N941" s="115"/>
      <c r="O941" s="1"/>
      <c r="P941" s="1"/>
      <c r="Q941" s="1"/>
      <c r="R941" s="1"/>
      <c r="S941" s="1"/>
      <c r="T941" s="1"/>
      <c r="U941" s="1"/>
      <c r="V941" s="1"/>
      <c r="W941" s="1"/>
      <c r="X941" s="1"/>
      <c r="Y941" s="1"/>
      <c r="Z941" s="1"/>
      <c r="AA941" s="1"/>
      <c r="AB941" s="1"/>
      <c r="AC941" s="1"/>
      <c r="AD941" s="1"/>
      <c r="AE941" s="1"/>
      <c r="AF941" s="1"/>
      <c r="AG941" s="7"/>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row>
    <row r="942" spans="1:77" ht="15">
      <c r="A942" s="1"/>
      <c r="B942" s="1"/>
      <c r="C942" s="1"/>
      <c r="D942" s="1"/>
      <c r="E942" s="1"/>
      <c r="F942" s="1"/>
      <c r="G942" s="1"/>
      <c r="H942" s="1"/>
      <c r="I942" s="114"/>
      <c r="J942" s="1"/>
      <c r="K942" s="1"/>
      <c r="L942" s="1"/>
      <c r="M942" s="1"/>
      <c r="N942" s="115"/>
      <c r="O942" s="1"/>
      <c r="P942" s="1"/>
      <c r="Q942" s="1"/>
      <c r="R942" s="1"/>
      <c r="S942" s="1"/>
      <c r="T942" s="1"/>
      <c r="U942" s="1"/>
      <c r="V942" s="1"/>
      <c r="W942" s="1"/>
      <c r="X942" s="1"/>
      <c r="Y942" s="1"/>
      <c r="Z942" s="1"/>
      <c r="AA942" s="1"/>
      <c r="AB942" s="1"/>
      <c r="AC942" s="1"/>
      <c r="AD942" s="1"/>
      <c r="AE942" s="1"/>
      <c r="AF942" s="1"/>
      <c r="AG942" s="7"/>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row>
    <row r="943" spans="1:77" ht="15">
      <c r="A943" s="1"/>
      <c r="B943" s="1"/>
      <c r="C943" s="1"/>
      <c r="D943" s="1"/>
      <c r="E943" s="1"/>
      <c r="F943" s="1"/>
      <c r="G943" s="1"/>
      <c r="H943" s="1"/>
      <c r="I943" s="114"/>
      <c r="J943" s="1"/>
      <c r="K943" s="1"/>
      <c r="L943" s="1"/>
      <c r="M943" s="1"/>
      <c r="N943" s="115"/>
      <c r="O943" s="1"/>
      <c r="P943" s="1"/>
      <c r="Q943" s="1"/>
      <c r="R943" s="1"/>
      <c r="S943" s="1"/>
      <c r="T943" s="1"/>
      <c r="U943" s="1"/>
      <c r="V943" s="1"/>
      <c r="W943" s="1"/>
      <c r="X943" s="1"/>
      <c r="Y943" s="1"/>
      <c r="Z943" s="1"/>
      <c r="AA943" s="1"/>
      <c r="AB943" s="1"/>
      <c r="AC943" s="1"/>
      <c r="AD943" s="1"/>
      <c r="AE943" s="1"/>
      <c r="AF943" s="1"/>
      <c r="AG943" s="7"/>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row>
    <row r="944" spans="1:77" ht="15">
      <c r="A944" s="1"/>
      <c r="B944" s="1"/>
      <c r="C944" s="1"/>
      <c r="D944" s="1"/>
      <c r="E944" s="1"/>
      <c r="F944" s="1"/>
      <c r="G944" s="1"/>
      <c r="H944" s="1"/>
      <c r="I944" s="114"/>
      <c r="J944" s="1"/>
      <c r="K944" s="1"/>
      <c r="L944" s="1"/>
      <c r="M944" s="1"/>
      <c r="N944" s="115"/>
      <c r="O944" s="1"/>
      <c r="P944" s="1"/>
      <c r="Q944" s="1"/>
      <c r="R944" s="1"/>
      <c r="S944" s="1"/>
      <c r="T944" s="1"/>
      <c r="U944" s="1"/>
      <c r="V944" s="1"/>
      <c r="W944" s="1"/>
      <c r="X944" s="1"/>
      <c r="Y944" s="1"/>
      <c r="Z944" s="1"/>
      <c r="AA944" s="1"/>
      <c r="AB944" s="1"/>
      <c r="AC944" s="1"/>
      <c r="AD944" s="1"/>
      <c r="AE944" s="1"/>
      <c r="AF944" s="1"/>
      <c r="AG944" s="7"/>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row>
    <row r="945" spans="1:77" ht="15">
      <c r="A945" s="1"/>
      <c r="B945" s="1"/>
      <c r="C945" s="1"/>
      <c r="D945" s="1"/>
      <c r="E945" s="1"/>
      <c r="F945" s="1"/>
      <c r="G945" s="1"/>
      <c r="H945" s="1"/>
      <c r="I945" s="114"/>
      <c r="J945" s="1"/>
      <c r="K945" s="1"/>
      <c r="L945" s="1"/>
      <c r="M945" s="1"/>
      <c r="N945" s="115"/>
      <c r="O945" s="1"/>
      <c r="P945" s="1"/>
      <c r="Q945" s="1"/>
      <c r="R945" s="1"/>
      <c r="S945" s="1"/>
      <c r="T945" s="1"/>
      <c r="U945" s="1"/>
      <c r="V945" s="1"/>
      <c r="W945" s="1"/>
      <c r="X945" s="1"/>
      <c r="Y945" s="1"/>
      <c r="Z945" s="1"/>
      <c r="AA945" s="1"/>
      <c r="AB945" s="1"/>
      <c r="AC945" s="1"/>
      <c r="AD945" s="1"/>
      <c r="AE945" s="1"/>
      <c r="AF945" s="1"/>
      <c r="AG945" s="7"/>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row>
    <row r="946" spans="1:77" ht="15">
      <c r="A946" s="1"/>
      <c r="B946" s="1"/>
      <c r="C946" s="1"/>
      <c r="D946" s="1"/>
      <c r="E946" s="1"/>
      <c r="F946" s="1"/>
      <c r="G946" s="1"/>
      <c r="H946" s="1"/>
      <c r="I946" s="114"/>
      <c r="J946" s="1"/>
      <c r="K946" s="1"/>
      <c r="L946" s="1"/>
      <c r="M946" s="1"/>
      <c r="N946" s="115"/>
      <c r="O946" s="1"/>
      <c r="P946" s="1"/>
      <c r="Q946" s="1"/>
      <c r="R946" s="1"/>
      <c r="S946" s="1"/>
      <c r="T946" s="1"/>
      <c r="U946" s="1"/>
      <c r="V946" s="1"/>
      <c r="W946" s="1"/>
      <c r="X946" s="1"/>
      <c r="Y946" s="1"/>
      <c r="Z946" s="1"/>
      <c r="AA946" s="1"/>
      <c r="AB946" s="1"/>
      <c r="AC946" s="1"/>
      <c r="AD946" s="1"/>
      <c r="AE946" s="1"/>
      <c r="AF946" s="1"/>
      <c r="AG946" s="7"/>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row>
    <row r="947" spans="1:77" ht="15">
      <c r="A947" s="1"/>
      <c r="B947" s="1"/>
      <c r="C947" s="1"/>
      <c r="D947" s="1"/>
      <c r="E947" s="1"/>
      <c r="F947" s="1"/>
      <c r="G947" s="1"/>
      <c r="H947" s="1"/>
      <c r="I947" s="114"/>
      <c r="J947" s="1"/>
      <c r="K947" s="1"/>
      <c r="L947" s="1"/>
      <c r="M947" s="1"/>
      <c r="N947" s="115"/>
      <c r="O947" s="1"/>
      <c r="P947" s="1"/>
      <c r="Q947" s="1"/>
      <c r="R947" s="1"/>
      <c r="S947" s="1"/>
      <c r="T947" s="1"/>
      <c r="U947" s="1"/>
      <c r="V947" s="1"/>
      <c r="W947" s="1"/>
      <c r="X947" s="1"/>
      <c r="Y947" s="1"/>
      <c r="Z947" s="1"/>
      <c r="AA947" s="1"/>
      <c r="AB947" s="1"/>
      <c r="AC947" s="1"/>
      <c r="AD947" s="1"/>
      <c r="AE947" s="1"/>
      <c r="AF947" s="1"/>
      <c r="AG947" s="7"/>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row>
    <row r="948" spans="1:77" ht="15">
      <c r="A948" s="1"/>
      <c r="B948" s="1"/>
      <c r="C948" s="1"/>
      <c r="D948" s="1"/>
      <c r="E948" s="1"/>
      <c r="F948" s="1"/>
      <c r="G948" s="1"/>
      <c r="H948" s="1"/>
      <c r="I948" s="114"/>
      <c r="J948" s="1"/>
      <c r="K948" s="1"/>
      <c r="L948" s="1"/>
      <c r="M948" s="1"/>
      <c r="N948" s="115"/>
      <c r="O948" s="1"/>
      <c r="P948" s="1"/>
      <c r="Q948" s="1"/>
      <c r="R948" s="1"/>
      <c r="S948" s="1"/>
      <c r="T948" s="1"/>
      <c r="U948" s="1"/>
      <c r="V948" s="1"/>
      <c r="W948" s="1"/>
      <c r="X948" s="1"/>
      <c r="Y948" s="1"/>
      <c r="Z948" s="1"/>
      <c r="AA948" s="1"/>
      <c r="AB948" s="1"/>
      <c r="AC948" s="1"/>
      <c r="AD948" s="1"/>
      <c r="AE948" s="1"/>
      <c r="AF948" s="1"/>
      <c r="AG948" s="7"/>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row>
    <row r="949" spans="1:77" ht="15">
      <c r="A949" s="1"/>
      <c r="B949" s="1"/>
      <c r="C949" s="1"/>
      <c r="D949" s="1"/>
      <c r="E949" s="1"/>
      <c r="F949" s="1"/>
      <c r="G949" s="1"/>
      <c r="H949" s="1"/>
      <c r="I949" s="114"/>
      <c r="J949" s="1"/>
      <c r="K949" s="1"/>
      <c r="L949" s="1"/>
      <c r="M949" s="1"/>
      <c r="N949" s="115"/>
      <c r="O949" s="1"/>
      <c r="P949" s="1"/>
      <c r="Q949" s="1"/>
      <c r="R949" s="1"/>
      <c r="S949" s="1"/>
      <c r="T949" s="1"/>
      <c r="U949" s="1"/>
      <c r="V949" s="1"/>
      <c r="W949" s="1"/>
      <c r="X949" s="1"/>
      <c r="Y949" s="1"/>
      <c r="Z949" s="1"/>
      <c r="AA949" s="1"/>
      <c r="AB949" s="1"/>
      <c r="AC949" s="1"/>
      <c r="AD949" s="1"/>
      <c r="AE949" s="1"/>
      <c r="AF949" s="1"/>
      <c r="AG949" s="7"/>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row>
    <row r="950" spans="1:77" ht="15">
      <c r="A950" s="1"/>
      <c r="B950" s="1"/>
      <c r="C950" s="1"/>
      <c r="D950" s="1"/>
      <c r="E950" s="1"/>
      <c r="F950" s="1"/>
      <c r="G950" s="1"/>
      <c r="H950" s="1"/>
      <c r="I950" s="114"/>
      <c r="J950" s="1"/>
      <c r="K950" s="1"/>
      <c r="L950" s="1"/>
      <c r="M950" s="1"/>
      <c r="N950" s="115"/>
      <c r="O950" s="1"/>
      <c r="P950" s="1"/>
      <c r="Q950" s="1"/>
      <c r="R950" s="1"/>
      <c r="S950" s="1"/>
      <c r="T950" s="1"/>
      <c r="U950" s="1"/>
      <c r="V950" s="1"/>
      <c r="W950" s="1"/>
      <c r="X950" s="1"/>
      <c r="Y950" s="1"/>
      <c r="Z950" s="1"/>
      <c r="AA950" s="1"/>
      <c r="AB950" s="1"/>
      <c r="AC950" s="1"/>
      <c r="AD950" s="1"/>
      <c r="AE950" s="1"/>
      <c r="AF950" s="1"/>
      <c r="AG950" s="7"/>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row>
    <row r="951" spans="1:77" ht="15">
      <c r="A951" s="1"/>
      <c r="B951" s="1"/>
      <c r="C951" s="1"/>
      <c r="D951" s="1"/>
      <c r="E951" s="1"/>
      <c r="F951" s="1"/>
      <c r="G951" s="1"/>
      <c r="H951" s="1"/>
      <c r="I951" s="114"/>
      <c r="J951" s="1"/>
      <c r="K951" s="1"/>
      <c r="L951" s="1"/>
      <c r="M951" s="1"/>
      <c r="N951" s="115"/>
      <c r="O951" s="1"/>
      <c r="P951" s="1"/>
      <c r="Q951" s="1"/>
      <c r="R951" s="1"/>
      <c r="S951" s="1"/>
      <c r="T951" s="1"/>
      <c r="U951" s="1"/>
      <c r="V951" s="1"/>
      <c r="W951" s="1"/>
      <c r="X951" s="1"/>
      <c r="Y951" s="1"/>
      <c r="Z951" s="1"/>
      <c r="AA951" s="1"/>
      <c r="AB951" s="1"/>
      <c r="AC951" s="1"/>
      <c r="AD951" s="1"/>
      <c r="AE951" s="1"/>
      <c r="AF951" s="1"/>
      <c r="AG951" s="7"/>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row>
    <row r="952" spans="1:77" ht="15">
      <c r="A952" s="1"/>
      <c r="B952" s="1"/>
      <c r="C952" s="1"/>
      <c r="D952" s="1"/>
      <c r="E952" s="1"/>
      <c r="F952" s="1"/>
      <c r="G952" s="1"/>
      <c r="H952" s="1"/>
      <c r="I952" s="114"/>
      <c r="J952" s="1"/>
      <c r="K952" s="1"/>
      <c r="L952" s="1"/>
      <c r="M952" s="1"/>
      <c r="N952" s="115"/>
      <c r="O952" s="1"/>
      <c r="P952" s="1"/>
      <c r="Q952" s="1"/>
      <c r="R952" s="1"/>
      <c r="S952" s="1"/>
      <c r="T952" s="1"/>
      <c r="U952" s="1"/>
      <c r="V952" s="1"/>
      <c r="W952" s="1"/>
      <c r="X952" s="1"/>
      <c r="Y952" s="1"/>
      <c r="Z952" s="1"/>
      <c r="AA952" s="1"/>
      <c r="AB952" s="1"/>
      <c r="AC952" s="1"/>
      <c r="AD952" s="1"/>
      <c r="AE952" s="1"/>
      <c r="AF952" s="1"/>
      <c r="AG952" s="7"/>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row>
    <row r="953" spans="1:77" ht="15">
      <c r="A953" s="1"/>
      <c r="B953" s="1"/>
      <c r="C953" s="1"/>
      <c r="D953" s="1"/>
      <c r="E953" s="1"/>
      <c r="F953" s="1"/>
      <c r="G953" s="1"/>
      <c r="H953" s="1"/>
      <c r="I953" s="114"/>
      <c r="J953" s="1"/>
      <c r="K953" s="1"/>
      <c r="L953" s="1"/>
      <c r="M953" s="1"/>
      <c r="N953" s="115"/>
      <c r="O953" s="1"/>
      <c r="P953" s="1"/>
      <c r="Q953" s="1"/>
      <c r="R953" s="1"/>
      <c r="S953" s="1"/>
      <c r="T953" s="1"/>
      <c r="U953" s="1"/>
      <c r="V953" s="1"/>
      <c r="W953" s="1"/>
      <c r="X953" s="1"/>
      <c r="Y953" s="1"/>
      <c r="Z953" s="1"/>
      <c r="AA953" s="1"/>
      <c r="AB953" s="1"/>
      <c r="AC953" s="1"/>
      <c r="AD953" s="1"/>
      <c r="AE953" s="1"/>
      <c r="AF953" s="1"/>
      <c r="AG953" s="7"/>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row>
    <row r="954" spans="1:77" ht="15">
      <c r="A954" s="1"/>
      <c r="B954" s="1"/>
      <c r="C954" s="1"/>
      <c r="D954" s="1"/>
      <c r="E954" s="1"/>
      <c r="F954" s="1"/>
      <c r="G954" s="1"/>
      <c r="H954" s="1"/>
      <c r="I954" s="114"/>
      <c r="J954" s="1"/>
      <c r="K954" s="1"/>
      <c r="L954" s="1"/>
      <c r="M954" s="1"/>
      <c r="N954" s="115"/>
      <c r="O954" s="1"/>
      <c r="P954" s="1"/>
      <c r="Q954" s="1"/>
      <c r="R954" s="1"/>
      <c r="S954" s="1"/>
      <c r="T954" s="1"/>
      <c r="U954" s="1"/>
      <c r="V954" s="1"/>
      <c r="W954" s="1"/>
      <c r="X954" s="1"/>
      <c r="Y954" s="1"/>
      <c r="Z954" s="1"/>
      <c r="AA954" s="1"/>
      <c r="AB954" s="1"/>
      <c r="AC954" s="1"/>
      <c r="AD954" s="1"/>
      <c r="AE954" s="1"/>
      <c r="AF954" s="1"/>
      <c r="AG954" s="7"/>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row>
    <row r="955" spans="1:77" ht="15">
      <c r="A955" s="1"/>
      <c r="B955" s="1"/>
      <c r="C955" s="1"/>
      <c r="D955" s="1"/>
      <c r="E955" s="1"/>
      <c r="F955" s="1"/>
      <c r="G955" s="1"/>
      <c r="H955" s="1"/>
      <c r="I955" s="114"/>
      <c r="J955" s="1"/>
      <c r="K955" s="1"/>
      <c r="L955" s="1"/>
      <c r="M955" s="1"/>
      <c r="N955" s="115"/>
      <c r="O955" s="1"/>
      <c r="P955" s="1"/>
      <c r="Q955" s="1"/>
      <c r="R955" s="1"/>
      <c r="S955" s="1"/>
      <c r="T955" s="1"/>
      <c r="U955" s="1"/>
      <c r="V955" s="1"/>
      <c r="W955" s="1"/>
      <c r="X955" s="1"/>
      <c r="Y955" s="1"/>
      <c r="Z955" s="1"/>
      <c r="AA955" s="1"/>
      <c r="AB955" s="1"/>
      <c r="AC955" s="1"/>
      <c r="AD955" s="1"/>
      <c r="AE955" s="1"/>
      <c r="AF955" s="1"/>
      <c r="AG955" s="7"/>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row>
    <row r="956" spans="1:77" ht="15">
      <c r="A956" s="1"/>
      <c r="B956" s="1"/>
      <c r="C956" s="1"/>
      <c r="D956" s="1"/>
      <c r="E956" s="1"/>
      <c r="F956" s="1"/>
      <c r="G956" s="1"/>
      <c r="H956" s="1"/>
      <c r="I956" s="114"/>
      <c r="J956" s="1"/>
      <c r="K956" s="1"/>
      <c r="L956" s="1"/>
      <c r="M956" s="1"/>
      <c r="N956" s="115"/>
      <c r="O956" s="1"/>
      <c r="P956" s="1"/>
      <c r="Q956" s="1"/>
      <c r="R956" s="1"/>
      <c r="S956" s="1"/>
      <c r="T956" s="1"/>
      <c r="U956" s="1"/>
      <c r="V956" s="1"/>
      <c r="W956" s="1"/>
      <c r="X956" s="1"/>
      <c r="Y956" s="1"/>
      <c r="Z956" s="1"/>
      <c r="AA956" s="1"/>
      <c r="AB956" s="1"/>
      <c r="AC956" s="1"/>
      <c r="AD956" s="1"/>
      <c r="AE956" s="1"/>
      <c r="AF956" s="1"/>
      <c r="AG956" s="7"/>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row>
    <row r="957" spans="1:77" ht="15">
      <c r="A957" s="1"/>
      <c r="B957" s="1"/>
      <c r="C957" s="1"/>
      <c r="D957" s="1"/>
      <c r="E957" s="1"/>
      <c r="F957" s="1"/>
      <c r="G957" s="1"/>
      <c r="H957" s="1"/>
      <c r="I957" s="114"/>
      <c r="J957" s="1"/>
      <c r="K957" s="1"/>
      <c r="L957" s="1"/>
      <c r="M957" s="1"/>
      <c r="N957" s="115"/>
      <c r="O957" s="1"/>
      <c r="P957" s="1"/>
      <c r="Q957" s="1"/>
      <c r="R957" s="1"/>
      <c r="S957" s="1"/>
      <c r="T957" s="1"/>
      <c r="U957" s="1"/>
      <c r="V957" s="1"/>
      <c r="W957" s="1"/>
      <c r="X957" s="1"/>
      <c r="Y957" s="1"/>
      <c r="Z957" s="1"/>
      <c r="AA957" s="1"/>
      <c r="AB957" s="1"/>
      <c r="AC957" s="1"/>
      <c r="AD957" s="1"/>
      <c r="AE957" s="1"/>
      <c r="AF957" s="1"/>
      <c r="AG957" s="7"/>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row>
    <row r="958" spans="1:77" ht="15">
      <c r="A958" s="1"/>
      <c r="B958" s="1"/>
      <c r="C958" s="1"/>
      <c r="D958" s="1"/>
      <c r="E958" s="1"/>
      <c r="F958" s="1"/>
      <c r="G958" s="1"/>
      <c r="H958" s="1"/>
      <c r="I958" s="114"/>
      <c r="J958" s="1"/>
      <c r="K958" s="1"/>
      <c r="L958" s="1"/>
      <c r="M958" s="1"/>
      <c r="N958" s="115"/>
      <c r="O958" s="1"/>
      <c r="P958" s="1"/>
      <c r="Q958" s="1"/>
      <c r="R958" s="1"/>
      <c r="S958" s="1"/>
      <c r="T958" s="1"/>
      <c r="U958" s="1"/>
      <c r="V958" s="1"/>
      <c r="W958" s="1"/>
      <c r="X958" s="1"/>
      <c r="Y958" s="1"/>
      <c r="Z958" s="1"/>
      <c r="AA958" s="1"/>
      <c r="AB958" s="1"/>
      <c r="AC958" s="1"/>
      <c r="AD958" s="1"/>
      <c r="AE958" s="1"/>
      <c r="AF958" s="1"/>
      <c r="AG958" s="7"/>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row>
    <row r="959" spans="1:77" ht="15">
      <c r="A959" s="1"/>
      <c r="B959" s="1"/>
      <c r="C959" s="1"/>
      <c r="D959" s="1"/>
      <c r="E959" s="1"/>
      <c r="F959" s="1"/>
      <c r="G959" s="1"/>
      <c r="H959" s="1"/>
      <c r="I959" s="114"/>
      <c r="J959" s="1"/>
      <c r="K959" s="1"/>
      <c r="L959" s="1"/>
      <c r="M959" s="1"/>
      <c r="N959" s="115"/>
      <c r="O959" s="1"/>
      <c r="P959" s="1"/>
      <c r="Q959" s="1"/>
      <c r="R959" s="1"/>
      <c r="S959" s="1"/>
      <c r="T959" s="1"/>
      <c r="U959" s="1"/>
      <c r="V959" s="1"/>
      <c r="W959" s="1"/>
      <c r="X959" s="1"/>
      <c r="Y959" s="1"/>
      <c r="Z959" s="1"/>
      <c r="AA959" s="1"/>
      <c r="AB959" s="1"/>
      <c r="AC959" s="1"/>
      <c r="AD959" s="1"/>
      <c r="AE959" s="1"/>
      <c r="AF959" s="1"/>
      <c r="AG959" s="7"/>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row>
    <row r="960" spans="1:77" ht="15">
      <c r="A960" s="1"/>
      <c r="B960" s="1"/>
      <c r="C960" s="1"/>
      <c r="D960" s="1"/>
      <c r="E960" s="1"/>
      <c r="F960" s="1"/>
      <c r="G960" s="1"/>
      <c r="H960" s="1"/>
      <c r="I960" s="114"/>
      <c r="J960" s="1"/>
      <c r="K960" s="1"/>
      <c r="L960" s="1"/>
      <c r="M960" s="1"/>
      <c r="N960" s="115"/>
      <c r="O960" s="1"/>
      <c r="P960" s="1"/>
      <c r="Q960" s="1"/>
      <c r="R960" s="1"/>
      <c r="S960" s="1"/>
      <c r="T960" s="1"/>
      <c r="U960" s="1"/>
      <c r="V960" s="1"/>
      <c r="W960" s="1"/>
      <c r="X960" s="1"/>
      <c r="Y960" s="1"/>
      <c r="Z960" s="1"/>
      <c r="AA960" s="1"/>
      <c r="AB960" s="1"/>
      <c r="AC960" s="1"/>
      <c r="AD960" s="1"/>
      <c r="AE960" s="1"/>
      <c r="AF960" s="1"/>
      <c r="AG960" s="7"/>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row>
    <row r="961" spans="1:77" ht="15">
      <c r="A961" s="1"/>
      <c r="B961" s="1"/>
      <c r="C961" s="1"/>
      <c r="D961" s="1"/>
      <c r="E961" s="1"/>
      <c r="F961" s="1"/>
      <c r="G961" s="1"/>
      <c r="H961" s="1"/>
      <c r="I961" s="114"/>
      <c r="J961" s="1"/>
      <c r="K961" s="1"/>
      <c r="L961" s="1"/>
      <c r="M961" s="1"/>
      <c r="N961" s="115"/>
      <c r="O961" s="1"/>
      <c r="P961" s="1"/>
      <c r="Q961" s="1"/>
      <c r="R961" s="1"/>
      <c r="S961" s="1"/>
      <c r="T961" s="1"/>
      <c r="U961" s="1"/>
      <c r="V961" s="1"/>
      <c r="W961" s="1"/>
      <c r="X961" s="1"/>
      <c r="Y961" s="1"/>
      <c r="Z961" s="1"/>
      <c r="AA961" s="1"/>
      <c r="AB961" s="1"/>
      <c r="AC961" s="1"/>
      <c r="AD961" s="1"/>
      <c r="AE961" s="1"/>
      <c r="AF961" s="1"/>
      <c r="AG961" s="7"/>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row>
    <row r="962" spans="1:77" ht="15">
      <c r="A962" s="1"/>
      <c r="B962" s="1"/>
      <c r="C962" s="1"/>
      <c r="D962" s="1"/>
      <c r="E962" s="1"/>
      <c r="F962" s="1"/>
      <c r="G962" s="1"/>
      <c r="H962" s="1"/>
      <c r="I962" s="114"/>
      <c r="J962" s="1"/>
      <c r="K962" s="1"/>
      <c r="L962" s="1"/>
      <c r="M962" s="1"/>
      <c r="N962" s="115"/>
      <c r="O962" s="1"/>
      <c r="P962" s="1"/>
      <c r="Q962" s="1"/>
      <c r="R962" s="1"/>
      <c r="S962" s="1"/>
      <c r="T962" s="1"/>
      <c r="U962" s="1"/>
      <c r="V962" s="1"/>
      <c r="W962" s="1"/>
      <c r="X962" s="1"/>
      <c r="Y962" s="1"/>
      <c r="Z962" s="1"/>
      <c r="AA962" s="1"/>
      <c r="AB962" s="1"/>
      <c r="AC962" s="1"/>
      <c r="AD962" s="1"/>
      <c r="AE962" s="1"/>
      <c r="AF962" s="1"/>
      <c r="AG962" s="7"/>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row>
    <row r="963" spans="1:77" ht="15">
      <c r="A963" s="1"/>
      <c r="B963" s="1"/>
      <c r="C963" s="1"/>
      <c r="D963" s="1"/>
      <c r="E963" s="1"/>
      <c r="F963" s="1"/>
      <c r="G963" s="1"/>
      <c r="H963" s="1"/>
      <c r="I963" s="114"/>
      <c r="J963" s="1"/>
      <c r="K963" s="1"/>
      <c r="L963" s="1"/>
      <c r="M963" s="1"/>
      <c r="N963" s="115"/>
      <c r="O963" s="1"/>
      <c r="P963" s="1"/>
      <c r="Q963" s="1"/>
      <c r="R963" s="1"/>
      <c r="S963" s="1"/>
      <c r="T963" s="1"/>
      <c r="U963" s="1"/>
      <c r="V963" s="1"/>
      <c r="W963" s="1"/>
      <c r="X963" s="1"/>
      <c r="Y963" s="1"/>
      <c r="Z963" s="1"/>
      <c r="AA963" s="1"/>
      <c r="AB963" s="1"/>
      <c r="AC963" s="1"/>
      <c r="AD963" s="1"/>
      <c r="AE963" s="1"/>
      <c r="AF963" s="1"/>
      <c r="AG963" s="7"/>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row>
    <row r="964" spans="1:77" ht="15">
      <c r="A964" s="1"/>
      <c r="B964" s="1"/>
      <c r="C964" s="1"/>
      <c r="D964" s="1"/>
      <c r="E964" s="1"/>
      <c r="F964" s="1"/>
      <c r="G964" s="1"/>
      <c r="H964" s="1"/>
      <c r="I964" s="114"/>
      <c r="J964" s="1"/>
      <c r="K964" s="1"/>
      <c r="L964" s="1"/>
      <c r="M964" s="1"/>
      <c r="N964" s="115"/>
      <c r="O964" s="1"/>
      <c r="P964" s="1"/>
      <c r="Q964" s="1"/>
      <c r="R964" s="1"/>
      <c r="S964" s="1"/>
      <c r="T964" s="1"/>
      <c r="U964" s="1"/>
      <c r="V964" s="1"/>
      <c r="W964" s="1"/>
      <c r="X964" s="1"/>
      <c r="Y964" s="1"/>
      <c r="Z964" s="1"/>
      <c r="AA964" s="1"/>
      <c r="AB964" s="1"/>
      <c r="AC964" s="1"/>
      <c r="AD964" s="1"/>
      <c r="AE964" s="1"/>
      <c r="AF964" s="1"/>
      <c r="AG964" s="7"/>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row>
    <row r="965" spans="1:77" ht="15">
      <c r="A965" s="1"/>
      <c r="B965" s="1"/>
      <c r="C965" s="1"/>
      <c r="D965" s="1"/>
      <c r="E965" s="1"/>
      <c r="F965" s="1"/>
      <c r="G965" s="1"/>
      <c r="H965" s="1"/>
      <c r="I965" s="114"/>
      <c r="J965" s="1"/>
      <c r="K965" s="1"/>
      <c r="L965" s="1"/>
      <c r="M965" s="1"/>
      <c r="N965" s="115"/>
      <c r="O965" s="1"/>
      <c r="P965" s="1"/>
      <c r="Q965" s="1"/>
      <c r="R965" s="1"/>
      <c r="S965" s="1"/>
      <c r="T965" s="1"/>
      <c r="U965" s="1"/>
      <c r="V965" s="1"/>
      <c r="W965" s="1"/>
      <c r="X965" s="1"/>
      <c r="Y965" s="1"/>
      <c r="Z965" s="1"/>
      <c r="AA965" s="1"/>
      <c r="AB965" s="1"/>
      <c r="AC965" s="1"/>
      <c r="AD965" s="1"/>
      <c r="AE965" s="1"/>
      <c r="AF965" s="1"/>
      <c r="AG965" s="7"/>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row>
    <row r="966" spans="1:77" ht="15">
      <c r="A966" s="1"/>
      <c r="B966" s="1"/>
      <c r="C966" s="1"/>
      <c r="D966" s="1"/>
      <c r="E966" s="1"/>
      <c r="F966" s="1"/>
      <c r="G966" s="1"/>
      <c r="H966" s="1"/>
      <c r="I966" s="114"/>
      <c r="J966" s="1"/>
      <c r="K966" s="1"/>
      <c r="L966" s="1"/>
      <c r="M966" s="1"/>
      <c r="N966" s="115"/>
      <c r="O966" s="1"/>
      <c r="P966" s="1"/>
      <c r="Q966" s="1"/>
      <c r="R966" s="1"/>
      <c r="S966" s="1"/>
      <c r="T966" s="1"/>
      <c r="U966" s="1"/>
      <c r="V966" s="1"/>
      <c r="W966" s="1"/>
      <c r="X966" s="1"/>
      <c r="Y966" s="1"/>
      <c r="Z966" s="1"/>
      <c r="AA966" s="1"/>
      <c r="AB966" s="1"/>
      <c r="AC966" s="1"/>
      <c r="AD966" s="1"/>
      <c r="AE966" s="1"/>
      <c r="AF966" s="1"/>
      <c r="AG966" s="7"/>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row>
    <row r="967" spans="1:77" ht="15">
      <c r="A967" s="1"/>
      <c r="B967" s="1"/>
      <c r="C967" s="1"/>
      <c r="D967" s="1"/>
      <c r="E967" s="1"/>
      <c r="F967" s="1"/>
      <c r="G967" s="1"/>
      <c r="H967" s="1"/>
      <c r="I967" s="114"/>
      <c r="J967" s="1"/>
      <c r="K967" s="1"/>
      <c r="L967" s="1"/>
      <c r="M967" s="1"/>
      <c r="N967" s="115"/>
      <c r="O967" s="1"/>
      <c r="P967" s="1"/>
      <c r="Q967" s="1"/>
      <c r="R967" s="1"/>
      <c r="S967" s="1"/>
      <c r="T967" s="1"/>
      <c r="U967" s="1"/>
      <c r="V967" s="1"/>
      <c r="W967" s="1"/>
      <c r="X967" s="1"/>
      <c r="Y967" s="1"/>
      <c r="Z967" s="1"/>
      <c r="AA967" s="1"/>
      <c r="AB967" s="1"/>
      <c r="AC967" s="1"/>
      <c r="AD967" s="1"/>
      <c r="AE967" s="1"/>
      <c r="AF967" s="1"/>
      <c r="AG967" s="7"/>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row>
    <row r="968" spans="1:77" ht="15">
      <c r="A968" s="1"/>
      <c r="B968" s="1"/>
      <c r="C968" s="1"/>
      <c r="D968" s="1"/>
      <c r="E968" s="1"/>
      <c r="F968" s="1"/>
      <c r="G968" s="1"/>
      <c r="H968" s="1"/>
      <c r="I968" s="114"/>
      <c r="J968" s="1"/>
      <c r="K968" s="1"/>
      <c r="L968" s="1"/>
      <c r="M968" s="1"/>
      <c r="N968" s="115"/>
      <c r="O968" s="1"/>
      <c r="P968" s="1"/>
      <c r="Q968" s="1"/>
      <c r="R968" s="1"/>
      <c r="S968" s="1"/>
      <c r="T968" s="1"/>
      <c r="U968" s="1"/>
      <c r="V968" s="1"/>
      <c r="W968" s="1"/>
      <c r="X968" s="1"/>
      <c r="Y968" s="1"/>
      <c r="Z968" s="1"/>
      <c r="AA968" s="1"/>
      <c r="AB968" s="1"/>
      <c r="AC968" s="1"/>
      <c r="AD968" s="1"/>
      <c r="AE968" s="1"/>
      <c r="AF968" s="1"/>
      <c r="AG968" s="7"/>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row>
    <row r="969" spans="1:77" ht="15">
      <c r="A969" s="1"/>
      <c r="B969" s="1"/>
      <c r="C969" s="1"/>
      <c r="D969" s="1"/>
      <c r="E969" s="1"/>
      <c r="F969" s="1"/>
      <c r="G969" s="1"/>
      <c r="H969" s="1"/>
      <c r="I969" s="114"/>
      <c r="J969" s="1"/>
      <c r="K969" s="1"/>
      <c r="L969" s="1"/>
      <c r="M969" s="1"/>
      <c r="N969" s="115"/>
      <c r="O969" s="1"/>
      <c r="P969" s="1"/>
      <c r="Q969" s="1"/>
      <c r="R969" s="1"/>
      <c r="S969" s="1"/>
      <c r="T969" s="1"/>
      <c r="U969" s="1"/>
      <c r="V969" s="1"/>
      <c r="W969" s="1"/>
      <c r="X969" s="1"/>
      <c r="Y969" s="1"/>
      <c r="Z969" s="1"/>
      <c r="AA969" s="1"/>
      <c r="AB969" s="1"/>
      <c r="AC969" s="1"/>
      <c r="AD969" s="1"/>
      <c r="AE969" s="1"/>
      <c r="AF969" s="1"/>
      <c r="AG969" s="7"/>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row>
    <row r="970" spans="1:77" ht="15">
      <c r="A970" s="1"/>
      <c r="B970" s="1"/>
      <c r="C970" s="1"/>
      <c r="D970" s="1"/>
      <c r="E970" s="1"/>
      <c r="F970" s="1"/>
      <c r="G970" s="1"/>
      <c r="H970" s="1"/>
      <c r="I970" s="114"/>
      <c r="J970" s="1"/>
      <c r="K970" s="1"/>
      <c r="L970" s="1"/>
      <c r="M970" s="1"/>
      <c r="N970" s="115"/>
      <c r="O970" s="1"/>
      <c r="P970" s="1"/>
      <c r="Q970" s="1"/>
      <c r="R970" s="1"/>
      <c r="S970" s="1"/>
      <c r="T970" s="1"/>
      <c r="U970" s="1"/>
      <c r="V970" s="1"/>
      <c r="W970" s="1"/>
      <c r="X970" s="1"/>
      <c r="Y970" s="1"/>
      <c r="Z970" s="1"/>
      <c r="AA970" s="1"/>
      <c r="AB970" s="1"/>
      <c r="AC970" s="1"/>
      <c r="AD970" s="1"/>
      <c r="AE970" s="1"/>
      <c r="AF970" s="1"/>
      <c r="AG970" s="7"/>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row>
    <row r="971" spans="1:77" ht="15">
      <c r="A971" s="1"/>
      <c r="B971" s="1"/>
      <c r="C971" s="1"/>
      <c r="D971" s="1"/>
      <c r="E971" s="1"/>
      <c r="F971" s="1"/>
      <c r="G971" s="1"/>
      <c r="H971" s="1"/>
      <c r="I971" s="114"/>
      <c r="J971" s="1"/>
      <c r="K971" s="1"/>
      <c r="L971" s="1"/>
      <c r="M971" s="1"/>
      <c r="N971" s="115"/>
      <c r="O971" s="1"/>
      <c r="P971" s="1"/>
      <c r="Q971" s="1"/>
      <c r="R971" s="1"/>
      <c r="S971" s="1"/>
      <c r="T971" s="1"/>
      <c r="U971" s="1"/>
      <c r="V971" s="1"/>
      <c r="W971" s="1"/>
      <c r="X971" s="1"/>
      <c r="Y971" s="1"/>
      <c r="Z971" s="1"/>
      <c r="AA971" s="1"/>
      <c r="AB971" s="1"/>
      <c r="AC971" s="1"/>
      <c r="AD971" s="1"/>
      <c r="AE971" s="1"/>
      <c r="AF971" s="1"/>
      <c r="AG971" s="7"/>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row>
    <row r="972" spans="1:77" ht="15">
      <c r="A972" s="1"/>
      <c r="B972" s="1"/>
      <c r="C972" s="1"/>
      <c r="D972" s="1"/>
      <c r="E972" s="1"/>
      <c r="F972" s="1"/>
      <c r="G972" s="1"/>
      <c r="H972" s="1"/>
      <c r="I972" s="114"/>
      <c r="J972" s="1"/>
      <c r="K972" s="1"/>
      <c r="L972" s="1"/>
      <c r="M972" s="1"/>
      <c r="N972" s="115"/>
      <c r="O972" s="1"/>
      <c r="P972" s="1"/>
      <c r="Q972" s="1"/>
      <c r="R972" s="1"/>
      <c r="S972" s="1"/>
      <c r="T972" s="1"/>
      <c r="U972" s="1"/>
      <c r="V972" s="1"/>
      <c r="W972" s="1"/>
      <c r="X972" s="1"/>
      <c r="Y972" s="1"/>
      <c r="Z972" s="1"/>
      <c r="AA972" s="1"/>
      <c r="AB972" s="1"/>
      <c r="AC972" s="1"/>
      <c r="AD972" s="1"/>
      <c r="AE972" s="1"/>
      <c r="AF972" s="1"/>
      <c r="AG972" s="7"/>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row>
    <row r="973" spans="1:77" ht="15">
      <c r="A973" s="1"/>
      <c r="B973" s="1"/>
      <c r="C973" s="1"/>
      <c r="D973" s="1"/>
      <c r="E973" s="1"/>
      <c r="F973" s="1"/>
      <c r="G973" s="1"/>
      <c r="H973" s="1"/>
      <c r="I973" s="114"/>
      <c r="J973" s="1"/>
      <c r="K973" s="1"/>
      <c r="L973" s="1"/>
      <c r="M973" s="1"/>
      <c r="N973" s="115"/>
      <c r="O973" s="1"/>
      <c r="P973" s="1"/>
      <c r="Q973" s="1"/>
      <c r="R973" s="1"/>
      <c r="S973" s="1"/>
      <c r="T973" s="1"/>
      <c r="U973" s="1"/>
      <c r="V973" s="1"/>
      <c r="W973" s="1"/>
      <c r="X973" s="1"/>
      <c r="Y973" s="1"/>
      <c r="Z973" s="1"/>
      <c r="AA973" s="1"/>
      <c r="AB973" s="1"/>
      <c r="AC973" s="1"/>
      <c r="AD973" s="1"/>
      <c r="AE973" s="1"/>
      <c r="AF973" s="1"/>
      <c r="AG973" s="7"/>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row>
    <row r="974" spans="1:77" ht="15">
      <c r="A974" s="1"/>
      <c r="B974" s="1"/>
      <c r="C974" s="1"/>
      <c r="D974" s="1"/>
      <c r="E974" s="1"/>
      <c r="F974" s="1"/>
      <c r="G974" s="1"/>
      <c r="H974" s="1"/>
      <c r="I974" s="114"/>
      <c r="J974" s="1"/>
      <c r="K974" s="1"/>
      <c r="L974" s="1"/>
      <c r="M974" s="1"/>
      <c r="N974" s="115"/>
      <c r="O974" s="1"/>
      <c r="P974" s="1"/>
      <c r="Q974" s="1"/>
      <c r="R974" s="1"/>
      <c r="S974" s="1"/>
      <c r="T974" s="1"/>
      <c r="U974" s="1"/>
      <c r="V974" s="1"/>
      <c r="W974" s="1"/>
      <c r="X974" s="1"/>
      <c r="Y974" s="1"/>
      <c r="Z974" s="1"/>
      <c r="AA974" s="1"/>
      <c r="AB974" s="1"/>
      <c r="AC974" s="1"/>
      <c r="AD974" s="1"/>
      <c r="AE974" s="1"/>
      <c r="AF974" s="1"/>
      <c r="AG974" s="7"/>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row>
    <row r="975" spans="1:77" ht="15">
      <c r="A975" s="1"/>
      <c r="B975" s="1"/>
      <c r="C975" s="1"/>
      <c r="D975" s="1"/>
      <c r="E975" s="1"/>
      <c r="F975" s="1"/>
      <c r="G975" s="1"/>
      <c r="H975" s="1"/>
      <c r="I975" s="114"/>
      <c r="J975" s="1"/>
      <c r="K975" s="1"/>
      <c r="L975" s="1"/>
      <c r="M975" s="1"/>
      <c r="N975" s="115"/>
      <c r="O975" s="1"/>
      <c r="P975" s="1"/>
      <c r="Q975" s="1"/>
      <c r="R975" s="1"/>
      <c r="S975" s="1"/>
      <c r="T975" s="1"/>
      <c r="U975" s="1"/>
      <c r="V975" s="1"/>
      <c r="W975" s="1"/>
      <c r="X975" s="1"/>
      <c r="Y975" s="1"/>
      <c r="Z975" s="1"/>
      <c r="AA975" s="1"/>
      <c r="AB975" s="1"/>
      <c r="AC975" s="1"/>
      <c r="AD975" s="1"/>
      <c r="AE975" s="1"/>
      <c r="AF975" s="1"/>
      <c r="AG975" s="7"/>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row>
    <row r="976" spans="1:77" ht="15">
      <c r="A976" s="1"/>
      <c r="B976" s="1"/>
      <c r="C976" s="1"/>
      <c r="D976" s="1"/>
      <c r="E976" s="1"/>
      <c r="F976" s="1"/>
      <c r="G976" s="1"/>
      <c r="H976" s="1"/>
      <c r="I976" s="114"/>
      <c r="J976" s="1"/>
      <c r="K976" s="1"/>
      <c r="L976" s="1"/>
      <c r="M976" s="1"/>
      <c r="N976" s="115"/>
      <c r="O976" s="1"/>
      <c r="P976" s="1"/>
      <c r="Q976" s="1"/>
      <c r="R976" s="1"/>
      <c r="S976" s="1"/>
      <c r="T976" s="1"/>
      <c r="U976" s="1"/>
      <c r="V976" s="1"/>
      <c r="W976" s="1"/>
      <c r="X976" s="1"/>
      <c r="Y976" s="1"/>
      <c r="Z976" s="1"/>
      <c r="AA976" s="1"/>
      <c r="AB976" s="1"/>
      <c r="AC976" s="1"/>
      <c r="AD976" s="1"/>
      <c r="AE976" s="1"/>
      <c r="AF976" s="1"/>
      <c r="AG976" s="7"/>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row>
    <row r="977" spans="1:77" ht="15">
      <c r="A977" s="1"/>
      <c r="B977" s="1"/>
      <c r="C977" s="1"/>
      <c r="D977" s="1"/>
      <c r="E977" s="1"/>
      <c r="F977" s="1"/>
      <c r="G977" s="1"/>
      <c r="H977" s="1"/>
      <c r="I977" s="114"/>
      <c r="J977" s="1"/>
      <c r="K977" s="1"/>
      <c r="L977" s="1"/>
      <c r="M977" s="1"/>
      <c r="N977" s="115"/>
      <c r="O977" s="1"/>
      <c r="P977" s="1"/>
      <c r="Q977" s="1"/>
      <c r="R977" s="1"/>
      <c r="S977" s="1"/>
      <c r="T977" s="1"/>
      <c r="U977" s="1"/>
      <c r="V977" s="1"/>
      <c r="W977" s="1"/>
      <c r="X977" s="1"/>
      <c r="Y977" s="1"/>
      <c r="Z977" s="1"/>
      <c r="AA977" s="1"/>
      <c r="AB977" s="1"/>
      <c r="AC977" s="1"/>
      <c r="AD977" s="1"/>
      <c r="AE977" s="1"/>
      <c r="AF977" s="1"/>
      <c r="AG977" s="7"/>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row>
    <row r="978" spans="1:77" ht="15">
      <c r="A978" s="1"/>
      <c r="B978" s="1"/>
      <c r="C978" s="1"/>
      <c r="D978" s="1"/>
      <c r="E978" s="1"/>
      <c r="F978" s="1"/>
      <c r="G978" s="1"/>
      <c r="H978" s="1"/>
      <c r="I978" s="114"/>
      <c r="J978" s="1"/>
      <c r="K978" s="1"/>
      <c r="L978" s="1"/>
      <c r="M978" s="1"/>
      <c r="N978" s="115"/>
      <c r="O978" s="1"/>
      <c r="P978" s="1"/>
      <c r="Q978" s="1"/>
      <c r="R978" s="1"/>
      <c r="S978" s="1"/>
      <c r="T978" s="1"/>
      <c r="U978" s="1"/>
      <c r="V978" s="1"/>
      <c r="W978" s="1"/>
      <c r="X978" s="1"/>
      <c r="Y978" s="1"/>
      <c r="Z978" s="1"/>
      <c r="AA978" s="1"/>
      <c r="AB978" s="1"/>
      <c r="AC978" s="1"/>
      <c r="AD978" s="1"/>
      <c r="AE978" s="1"/>
      <c r="AF978" s="1"/>
      <c r="AG978" s="7"/>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row>
    <row r="979" spans="1:77" ht="15">
      <c r="A979" s="1"/>
      <c r="B979" s="1"/>
      <c r="C979" s="1"/>
      <c r="D979" s="1"/>
      <c r="E979" s="1"/>
      <c r="F979" s="1"/>
      <c r="G979" s="1"/>
      <c r="H979" s="1"/>
      <c r="I979" s="114"/>
      <c r="J979" s="1"/>
      <c r="K979" s="1"/>
      <c r="L979" s="1"/>
      <c r="M979" s="1"/>
      <c r="N979" s="115"/>
      <c r="O979" s="1"/>
      <c r="P979" s="1"/>
      <c r="Q979" s="1"/>
      <c r="R979" s="1"/>
      <c r="S979" s="1"/>
      <c r="T979" s="1"/>
      <c r="U979" s="1"/>
      <c r="V979" s="1"/>
      <c r="W979" s="1"/>
      <c r="X979" s="1"/>
      <c r="Y979" s="1"/>
      <c r="Z979" s="1"/>
      <c r="AA979" s="1"/>
      <c r="AB979" s="1"/>
      <c r="AC979" s="1"/>
      <c r="AD979" s="1"/>
      <c r="AE979" s="1"/>
      <c r="AF979" s="1"/>
      <c r="AG979" s="7"/>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row>
    <row r="980" spans="1:77" ht="15">
      <c r="A980" s="1"/>
      <c r="B980" s="1"/>
      <c r="C980" s="1"/>
      <c r="D980" s="1"/>
      <c r="E980" s="1"/>
      <c r="F980" s="1"/>
      <c r="G980" s="1"/>
      <c r="H980" s="1"/>
      <c r="I980" s="114"/>
      <c r="J980" s="1"/>
      <c r="K980" s="1"/>
      <c r="L980" s="1"/>
      <c r="M980" s="1"/>
      <c r="N980" s="115"/>
      <c r="O980" s="1"/>
      <c r="P980" s="1"/>
      <c r="Q980" s="1"/>
      <c r="R980" s="1"/>
      <c r="S980" s="1"/>
      <c r="T980" s="1"/>
      <c r="U980" s="1"/>
      <c r="V980" s="1"/>
      <c r="W980" s="1"/>
      <c r="X980" s="1"/>
      <c r="Y980" s="1"/>
      <c r="Z980" s="1"/>
      <c r="AA980" s="1"/>
      <c r="AB980" s="1"/>
      <c r="AC980" s="1"/>
      <c r="AD980" s="1"/>
      <c r="AE980" s="1"/>
      <c r="AF980" s="1"/>
      <c r="AG980" s="7"/>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row>
    <row r="981" spans="1:77" ht="15">
      <c r="A981" s="1"/>
      <c r="B981" s="1"/>
      <c r="C981" s="1"/>
      <c r="D981" s="1"/>
      <c r="E981" s="1"/>
      <c r="F981" s="1"/>
      <c r="G981" s="1"/>
      <c r="H981" s="1"/>
      <c r="I981" s="114"/>
      <c r="J981" s="1"/>
      <c r="K981" s="1"/>
      <c r="L981" s="1"/>
      <c r="M981" s="1"/>
      <c r="N981" s="115"/>
      <c r="O981" s="1"/>
      <c r="P981" s="1"/>
      <c r="Q981" s="1"/>
      <c r="R981" s="1"/>
      <c r="S981" s="1"/>
      <c r="T981" s="1"/>
      <c r="U981" s="1"/>
      <c r="V981" s="1"/>
      <c r="W981" s="1"/>
      <c r="X981" s="1"/>
      <c r="Y981" s="1"/>
      <c r="Z981" s="1"/>
      <c r="AA981" s="1"/>
      <c r="AB981" s="1"/>
      <c r="AC981" s="1"/>
      <c r="AD981" s="1"/>
      <c r="AE981" s="1"/>
      <c r="AF981" s="1"/>
      <c r="AG981" s="7"/>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row>
    <row r="982" spans="1:77" ht="15">
      <c r="A982" s="1"/>
      <c r="B982" s="1"/>
      <c r="C982" s="1"/>
      <c r="D982" s="1"/>
      <c r="E982" s="1"/>
      <c r="F982" s="1"/>
      <c r="G982" s="1"/>
      <c r="H982" s="1"/>
      <c r="I982" s="114"/>
      <c r="J982" s="1"/>
      <c r="K982" s="1"/>
      <c r="L982" s="1"/>
      <c r="M982" s="1"/>
      <c r="N982" s="115"/>
      <c r="O982" s="1"/>
      <c r="P982" s="1"/>
      <c r="Q982" s="1"/>
      <c r="R982" s="1"/>
      <c r="S982" s="1"/>
      <c r="T982" s="1"/>
      <c r="U982" s="1"/>
      <c r="V982" s="1"/>
      <c r="W982" s="1"/>
      <c r="X982" s="1"/>
      <c r="Y982" s="1"/>
      <c r="Z982" s="1"/>
      <c r="AA982" s="1"/>
      <c r="AB982" s="1"/>
      <c r="AC982" s="1"/>
      <c r="AD982" s="1"/>
      <c r="AE982" s="1"/>
      <c r="AF982" s="1"/>
      <c r="AG982" s="7"/>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row>
    <row r="983" spans="1:77" ht="15">
      <c r="A983" s="1"/>
      <c r="B983" s="1"/>
      <c r="C983" s="1"/>
      <c r="D983" s="1"/>
      <c r="E983" s="1"/>
      <c r="F983" s="1"/>
      <c r="G983" s="1"/>
      <c r="H983" s="1"/>
      <c r="I983" s="114"/>
      <c r="J983" s="1"/>
      <c r="K983" s="1"/>
      <c r="L983" s="1"/>
      <c r="M983" s="1"/>
      <c r="N983" s="115"/>
      <c r="O983" s="1"/>
      <c r="P983" s="1"/>
      <c r="Q983" s="1"/>
      <c r="R983" s="1"/>
      <c r="S983" s="1"/>
      <c r="T983" s="1"/>
      <c r="U983" s="1"/>
      <c r="V983" s="1"/>
      <c r="W983" s="1"/>
      <c r="X983" s="1"/>
      <c r="Y983" s="1"/>
      <c r="Z983" s="1"/>
      <c r="AA983" s="1"/>
      <c r="AB983" s="1"/>
      <c r="AC983" s="1"/>
      <c r="AD983" s="1"/>
      <c r="AE983" s="1"/>
      <c r="AF983" s="1"/>
      <c r="AG983" s="7"/>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row>
    <row r="984" spans="1:77" ht="15">
      <c r="A984" s="1"/>
      <c r="B984" s="1"/>
      <c r="C984" s="1"/>
      <c r="D984" s="1"/>
      <c r="E984" s="1"/>
      <c r="F984" s="1"/>
      <c r="G984" s="1"/>
      <c r="H984" s="1"/>
      <c r="I984" s="114"/>
      <c r="J984" s="1"/>
      <c r="K984" s="1"/>
      <c r="L984" s="1"/>
      <c r="M984" s="1"/>
      <c r="N984" s="115"/>
      <c r="O984" s="1"/>
      <c r="P984" s="1"/>
      <c r="Q984" s="1"/>
      <c r="R984" s="1"/>
      <c r="S984" s="1"/>
      <c r="T984" s="1"/>
      <c r="U984" s="1"/>
      <c r="V984" s="1"/>
      <c r="W984" s="1"/>
      <c r="X984" s="1"/>
      <c r="Y984" s="1"/>
      <c r="Z984" s="1"/>
      <c r="AA984" s="1"/>
      <c r="AB984" s="1"/>
      <c r="AC984" s="1"/>
      <c r="AD984" s="1"/>
      <c r="AE984" s="1"/>
      <c r="AF984" s="1"/>
      <c r="AG984" s="7"/>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row>
    <row r="985" spans="1:77" ht="15">
      <c r="A985" s="1"/>
      <c r="B985" s="1"/>
      <c r="C985" s="1"/>
      <c r="D985" s="1"/>
      <c r="E985" s="1"/>
      <c r="F985" s="1"/>
      <c r="G985" s="1"/>
      <c r="H985" s="1"/>
      <c r="I985" s="114"/>
      <c r="J985" s="1"/>
      <c r="K985" s="1"/>
      <c r="L985" s="1"/>
      <c r="M985" s="1"/>
      <c r="N985" s="115"/>
      <c r="O985" s="1"/>
      <c r="P985" s="1"/>
      <c r="Q985" s="1"/>
      <c r="R985" s="1"/>
      <c r="S985" s="1"/>
      <c r="T985" s="1"/>
      <c r="U985" s="1"/>
      <c r="V985" s="1"/>
      <c r="W985" s="1"/>
      <c r="X985" s="1"/>
      <c r="Y985" s="1"/>
      <c r="Z985" s="1"/>
      <c r="AA985" s="1"/>
      <c r="AB985" s="1"/>
      <c r="AC985" s="1"/>
      <c r="AD985" s="1"/>
      <c r="AE985" s="1"/>
      <c r="AF985" s="1"/>
      <c r="AG985" s="7"/>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row>
    <row r="986" spans="1:77" ht="15">
      <c r="A986" s="1"/>
      <c r="B986" s="1"/>
      <c r="C986" s="1"/>
      <c r="D986" s="1"/>
      <c r="E986" s="1"/>
      <c r="F986" s="1"/>
      <c r="G986" s="1"/>
      <c r="H986" s="1"/>
      <c r="I986" s="114"/>
      <c r="J986" s="1"/>
      <c r="K986" s="1"/>
      <c r="L986" s="1"/>
      <c r="M986" s="1"/>
      <c r="N986" s="115"/>
      <c r="O986" s="1"/>
      <c r="P986" s="1"/>
      <c r="Q986" s="1"/>
      <c r="R986" s="1"/>
      <c r="S986" s="1"/>
      <c r="T986" s="1"/>
      <c r="U986" s="1"/>
      <c r="V986" s="1"/>
      <c r="W986" s="1"/>
      <c r="X986" s="1"/>
      <c r="Y986" s="1"/>
      <c r="Z986" s="1"/>
      <c r="AA986" s="1"/>
      <c r="AB986" s="1"/>
      <c r="AC986" s="1"/>
      <c r="AD986" s="1"/>
      <c r="AE986" s="1"/>
      <c r="AF986" s="1"/>
      <c r="AG986" s="7"/>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row>
    <row r="987" spans="1:77" ht="15">
      <c r="A987" s="1"/>
      <c r="B987" s="1"/>
      <c r="C987" s="1"/>
      <c r="D987" s="1"/>
      <c r="E987" s="1"/>
      <c r="F987" s="1"/>
      <c r="G987" s="1"/>
      <c r="H987" s="1"/>
      <c r="I987" s="114"/>
      <c r="J987" s="1"/>
      <c r="K987" s="1"/>
      <c r="L987" s="1"/>
      <c r="M987" s="1"/>
      <c r="N987" s="115"/>
      <c r="O987" s="1"/>
      <c r="P987" s="1"/>
      <c r="Q987" s="1"/>
      <c r="R987" s="1"/>
      <c r="S987" s="1"/>
      <c r="T987" s="1"/>
      <c r="U987" s="1"/>
      <c r="V987" s="1"/>
      <c r="W987" s="1"/>
      <c r="X987" s="1"/>
      <c r="Y987" s="1"/>
      <c r="Z987" s="1"/>
      <c r="AA987" s="1"/>
      <c r="AB987" s="1"/>
      <c r="AC987" s="1"/>
      <c r="AD987" s="1"/>
      <c r="AE987" s="1"/>
      <c r="AF987" s="1"/>
      <c r="AG987" s="7"/>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row>
    <row r="988" spans="1:77" ht="15">
      <c r="A988" s="1"/>
      <c r="B988" s="1"/>
      <c r="C988" s="1"/>
      <c r="D988" s="1"/>
      <c r="E988" s="1"/>
      <c r="F988" s="1"/>
      <c r="G988" s="1"/>
      <c r="H988" s="1"/>
      <c r="I988" s="114"/>
      <c r="J988" s="1"/>
      <c r="K988" s="1"/>
      <c r="L988" s="1"/>
      <c r="M988" s="1"/>
      <c r="N988" s="115"/>
      <c r="O988" s="1"/>
      <c r="P988" s="1"/>
      <c r="Q988" s="1"/>
      <c r="R988" s="1"/>
      <c r="S988" s="1"/>
      <c r="T988" s="1"/>
      <c r="U988" s="1"/>
      <c r="V988" s="1"/>
      <c r="W988" s="1"/>
      <c r="X988" s="1"/>
      <c r="Y988" s="1"/>
      <c r="Z988" s="1"/>
      <c r="AA988" s="1"/>
      <c r="AB988" s="1"/>
      <c r="AC988" s="1"/>
      <c r="AD988" s="1"/>
      <c r="AE988" s="1"/>
      <c r="AF988" s="1"/>
      <c r="AG988" s="7"/>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row>
    <row r="989" spans="1:77" ht="15">
      <c r="A989" s="1"/>
      <c r="B989" s="1"/>
      <c r="C989" s="1"/>
      <c r="D989" s="1"/>
      <c r="E989" s="1"/>
      <c r="F989" s="1"/>
      <c r="G989" s="1"/>
      <c r="H989" s="1"/>
      <c r="I989" s="114"/>
      <c r="J989" s="1"/>
      <c r="K989" s="1"/>
      <c r="L989" s="1"/>
      <c r="M989" s="1"/>
      <c r="N989" s="115"/>
      <c r="O989" s="1"/>
      <c r="P989" s="1"/>
      <c r="Q989" s="1"/>
      <c r="R989" s="1"/>
      <c r="S989" s="1"/>
      <c r="T989" s="1"/>
      <c r="U989" s="1"/>
      <c r="V989" s="1"/>
      <c r="W989" s="1"/>
      <c r="X989" s="1"/>
      <c r="Y989" s="1"/>
      <c r="Z989" s="1"/>
      <c r="AA989" s="1"/>
      <c r="AB989" s="1"/>
      <c r="AC989" s="1"/>
      <c r="AD989" s="1"/>
      <c r="AE989" s="1"/>
      <c r="AF989" s="1"/>
      <c r="AG989" s="7"/>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row>
    <row r="990" spans="1:77" ht="15">
      <c r="A990" s="1"/>
      <c r="B990" s="1"/>
      <c r="C990" s="1"/>
      <c r="D990" s="1"/>
      <c r="E990" s="1"/>
      <c r="F990" s="1"/>
      <c r="G990" s="1"/>
      <c r="H990" s="1"/>
      <c r="I990" s="114"/>
      <c r="J990" s="1"/>
      <c r="K990" s="1"/>
      <c r="L990" s="1"/>
      <c r="M990" s="1"/>
      <c r="N990" s="115"/>
      <c r="O990" s="1"/>
      <c r="P990" s="1"/>
      <c r="Q990" s="1"/>
      <c r="R990" s="1"/>
      <c r="S990" s="1"/>
      <c r="T990" s="1"/>
      <c r="U990" s="1"/>
      <c r="V990" s="1"/>
      <c r="W990" s="1"/>
      <c r="X990" s="1"/>
      <c r="Y990" s="1"/>
      <c r="Z990" s="1"/>
      <c r="AA990" s="1"/>
      <c r="AB990" s="1"/>
      <c r="AC990" s="1"/>
      <c r="AD990" s="1"/>
      <c r="AE990" s="1"/>
      <c r="AF990" s="1"/>
      <c r="AG990" s="7"/>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row>
    <row r="991" spans="1:77" ht="15">
      <c r="A991" s="1"/>
      <c r="B991" s="1"/>
      <c r="C991" s="1"/>
      <c r="D991" s="1"/>
      <c r="E991" s="1"/>
      <c r="F991" s="1"/>
      <c r="G991" s="1"/>
      <c r="H991" s="1"/>
      <c r="I991" s="114"/>
      <c r="J991" s="1"/>
      <c r="K991" s="1"/>
      <c r="L991" s="1"/>
      <c r="M991" s="1"/>
      <c r="N991" s="115"/>
      <c r="O991" s="1"/>
      <c r="P991" s="1"/>
      <c r="Q991" s="1"/>
      <c r="R991" s="1"/>
      <c r="S991" s="1"/>
      <c r="T991" s="1"/>
      <c r="U991" s="1"/>
      <c r="V991" s="1"/>
      <c r="W991" s="1"/>
      <c r="X991" s="1"/>
      <c r="Y991" s="1"/>
      <c r="Z991" s="1"/>
      <c r="AA991" s="1"/>
      <c r="AB991" s="1"/>
      <c r="AC991" s="1"/>
      <c r="AD991" s="1"/>
      <c r="AE991" s="1"/>
      <c r="AF991" s="1"/>
      <c r="AG991" s="7"/>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row>
    <row r="992" spans="1:77" ht="15">
      <c r="A992" s="1"/>
      <c r="B992" s="1"/>
      <c r="C992" s="1"/>
      <c r="D992" s="1"/>
      <c r="E992" s="1"/>
      <c r="F992" s="1"/>
      <c r="G992" s="1"/>
      <c r="H992" s="1"/>
      <c r="I992" s="114"/>
      <c r="J992" s="1"/>
      <c r="K992" s="1"/>
      <c r="L992" s="1"/>
      <c r="M992" s="1"/>
      <c r="N992" s="115"/>
      <c r="O992" s="1"/>
      <c r="P992" s="1"/>
      <c r="Q992" s="1"/>
      <c r="R992" s="1"/>
      <c r="S992" s="1"/>
      <c r="T992" s="1"/>
      <c r="U992" s="1"/>
      <c r="V992" s="1"/>
      <c r="W992" s="1"/>
      <c r="X992" s="1"/>
      <c r="Y992" s="1"/>
      <c r="Z992" s="1"/>
      <c r="AA992" s="1"/>
      <c r="AB992" s="1"/>
      <c r="AC992" s="1"/>
      <c r="AD992" s="1"/>
      <c r="AE992" s="1"/>
      <c r="AF992" s="1"/>
      <c r="AG992" s="7"/>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row>
    <row r="993" spans="1:77" ht="15">
      <c r="A993" s="1"/>
      <c r="B993" s="1"/>
      <c r="C993" s="1"/>
      <c r="D993" s="1"/>
      <c r="E993" s="1"/>
      <c r="F993" s="1"/>
      <c r="G993" s="1"/>
      <c r="H993" s="1"/>
      <c r="I993" s="114"/>
      <c r="J993" s="1"/>
      <c r="K993" s="1"/>
      <c r="L993" s="1"/>
      <c r="M993" s="1"/>
      <c r="N993" s="115"/>
      <c r="O993" s="1"/>
      <c r="P993" s="1"/>
      <c r="Q993" s="1"/>
      <c r="R993" s="1"/>
      <c r="S993" s="1"/>
      <c r="T993" s="1"/>
      <c r="U993" s="1"/>
      <c r="V993" s="1"/>
      <c r="W993" s="1"/>
      <c r="X993" s="1"/>
      <c r="Y993" s="1"/>
      <c r="Z993" s="1"/>
      <c r="AA993" s="1"/>
      <c r="AB993" s="1"/>
      <c r="AC993" s="1"/>
      <c r="AD993" s="1"/>
      <c r="AE993" s="1"/>
      <c r="AF993" s="1"/>
      <c r="AG993" s="7"/>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row>
    <row r="994" spans="1:77" ht="15">
      <c r="A994" s="1"/>
      <c r="B994" s="1"/>
      <c r="C994" s="1"/>
      <c r="D994" s="1"/>
      <c r="E994" s="1"/>
      <c r="F994" s="1"/>
      <c r="G994" s="1"/>
      <c r="H994" s="1"/>
      <c r="I994" s="114"/>
      <c r="J994" s="1"/>
      <c r="K994" s="1"/>
      <c r="L994" s="1"/>
      <c r="M994" s="1"/>
      <c r="N994" s="115"/>
      <c r="O994" s="1"/>
      <c r="P994" s="1"/>
      <c r="Q994" s="1"/>
      <c r="R994" s="1"/>
      <c r="S994" s="1"/>
      <c r="T994" s="1"/>
      <c r="U994" s="1"/>
      <c r="V994" s="1"/>
      <c r="W994" s="1"/>
      <c r="X994" s="1"/>
      <c r="Y994" s="1"/>
      <c r="Z994" s="1"/>
      <c r="AA994" s="1"/>
      <c r="AB994" s="1"/>
      <c r="AC994" s="1"/>
      <c r="AD994" s="1"/>
      <c r="AE994" s="1"/>
      <c r="AF994" s="1"/>
      <c r="AG994" s="7"/>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row>
    <row r="995" spans="1:77" ht="15">
      <c r="A995" s="1"/>
      <c r="B995" s="1"/>
      <c r="C995" s="1"/>
      <c r="D995" s="1"/>
      <c r="E995" s="1"/>
      <c r="F995" s="1"/>
      <c r="G995" s="1"/>
      <c r="H995" s="1"/>
      <c r="I995" s="114"/>
      <c r="J995" s="1"/>
      <c r="K995" s="1"/>
      <c r="L995" s="1"/>
      <c r="M995" s="1"/>
      <c r="N995" s="115"/>
      <c r="O995" s="1"/>
      <c r="P995" s="1"/>
      <c r="Q995" s="1"/>
      <c r="R995" s="1"/>
      <c r="S995" s="1"/>
      <c r="T995" s="1"/>
      <c r="U995" s="1"/>
      <c r="V995" s="1"/>
      <c r="W995" s="1"/>
      <c r="X995" s="1"/>
      <c r="Y995" s="1"/>
      <c r="Z995" s="1"/>
      <c r="AA995" s="1"/>
      <c r="AB995" s="1"/>
      <c r="AC995" s="1"/>
      <c r="AD995" s="1"/>
      <c r="AE995" s="1"/>
      <c r="AF995" s="1"/>
      <c r="AG995" s="7"/>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row>
    <row r="996" spans="1:77" ht="15">
      <c r="A996" s="1"/>
      <c r="B996" s="1"/>
      <c r="C996" s="1"/>
      <c r="D996" s="1"/>
      <c r="E996" s="1"/>
      <c r="F996" s="1"/>
      <c r="G996" s="1"/>
      <c r="H996" s="1"/>
      <c r="I996" s="114"/>
      <c r="J996" s="1"/>
      <c r="K996" s="1"/>
      <c r="L996" s="1"/>
      <c r="M996" s="1"/>
      <c r="N996" s="115"/>
      <c r="O996" s="1"/>
      <c r="P996" s="1"/>
      <c r="Q996" s="1"/>
      <c r="R996" s="1"/>
      <c r="S996" s="1"/>
      <c r="T996" s="1"/>
      <c r="U996" s="1"/>
      <c r="V996" s="1"/>
      <c r="W996" s="1"/>
      <c r="X996" s="1"/>
      <c r="Y996" s="1"/>
      <c r="Z996" s="1"/>
      <c r="AA996" s="1"/>
      <c r="AB996" s="1"/>
      <c r="AC996" s="1"/>
      <c r="AD996" s="1"/>
      <c r="AE996" s="1"/>
      <c r="AF996" s="1"/>
      <c r="AG996" s="7"/>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row>
    <row r="997" spans="1:77" ht="15">
      <c r="A997" s="1"/>
      <c r="B997" s="1"/>
      <c r="C997" s="1"/>
      <c r="D997" s="1"/>
      <c r="E997" s="1"/>
      <c r="F997" s="1"/>
      <c r="G997" s="1"/>
      <c r="H997" s="1"/>
      <c r="I997" s="114"/>
      <c r="J997" s="1"/>
      <c r="K997" s="1"/>
      <c r="L997" s="1"/>
      <c r="M997" s="1"/>
      <c r="N997" s="115"/>
      <c r="O997" s="1"/>
      <c r="P997" s="1"/>
      <c r="Q997" s="1"/>
      <c r="R997" s="1"/>
      <c r="S997" s="1"/>
      <c r="T997" s="1"/>
      <c r="U997" s="1"/>
      <c r="V997" s="1"/>
      <c r="W997" s="1"/>
      <c r="X997" s="1"/>
      <c r="Y997" s="1"/>
      <c r="Z997" s="1"/>
      <c r="AA997" s="1"/>
      <c r="AB997" s="1"/>
      <c r="AC997" s="1"/>
      <c r="AD997" s="1"/>
      <c r="AE997" s="1"/>
      <c r="AF997" s="1"/>
      <c r="AG997" s="7"/>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row>
    <row r="998" spans="1:77" ht="15">
      <c r="A998" s="1"/>
      <c r="B998" s="1"/>
      <c r="C998" s="1"/>
      <c r="D998" s="1"/>
      <c r="E998" s="1"/>
      <c r="F998" s="1"/>
      <c r="G998" s="1"/>
      <c r="H998" s="1"/>
      <c r="I998" s="114"/>
      <c r="J998" s="1"/>
      <c r="K998" s="1"/>
      <c r="L998" s="1"/>
      <c r="M998" s="1"/>
      <c r="N998" s="115"/>
      <c r="O998" s="1"/>
      <c r="P998" s="1"/>
      <c r="Q998" s="1"/>
      <c r="R998" s="1"/>
      <c r="S998" s="1"/>
      <c r="T998" s="1"/>
      <c r="U998" s="1"/>
      <c r="V998" s="1"/>
      <c r="W998" s="1"/>
      <c r="X998" s="1"/>
      <c r="Y998" s="1"/>
      <c r="Z998" s="1"/>
      <c r="AA998" s="1"/>
      <c r="AB998" s="1"/>
      <c r="AC998" s="1"/>
      <c r="AD998" s="1"/>
      <c r="AE998" s="1"/>
      <c r="AF998" s="1"/>
      <c r="AG998" s="7"/>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row>
    <row r="999" spans="1:77" ht="15">
      <c r="A999" s="1"/>
      <c r="B999" s="1"/>
      <c r="C999" s="1"/>
      <c r="D999" s="1"/>
      <c r="E999" s="1"/>
      <c r="F999" s="1"/>
      <c r="G999" s="1"/>
      <c r="H999" s="1"/>
      <c r="I999" s="114"/>
      <c r="J999" s="1"/>
      <c r="K999" s="1"/>
      <c r="L999" s="1"/>
      <c r="M999" s="1"/>
      <c r="N999" s="115"/>
      <c r="O999" s="1"/>
      <c r="P999" s="1"/>
      <c r="Q999" s="1"/>
      <c r="R999" s="1"/>
      <c r="S999" s="1"/>
      <c r="T999" s="1"/>
      <c r="U999" s="1"/>
      <c r="V999" s="1"/>
      <c r="W999" s="1"/>
      <c r="X999" s="1"/>
      <c r="Y999" s="1"/>
      <c r="Z999" s="1"/>
      <c r="AA999" s="1"/>
      <c r="AB999" s="1"/>
      <c r="AC999" s="1"/>
      <c r="AD999" s="1"/>
      <c r="AE999" s="1"/>
      <c r="AF999" s="1"/>
      <c r="AG999" s="7"/>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row>
    <row r="1000" spans="1:77" ht="15">
      <c r="A1000" s="1"/>
      <c r="B1000" s="1"/>
      <c r="C1000" s="1"/>
      <c r="D1000" s="1"/>
      <c r="E1000" s="1"/>
      <c r="F1000" s="1"/>
      <c r="G1000" s="1"/>
      <c r="H1000" s="1"/>
      <c r="I1000" s="114"/>
      <c r="J1000" s="1"/>
      <c r="K1000" s="1"/>
      <c r="L1000" s="1"/>
      <c r="M1000" s="1"/>
      <c r="N1000" s="115"/>
      <c r="O1000" s="1"/>
      <c r="P1000" s="1"/>
      <c r="Q1000" s="1"/>
      <c r="R1000" s="1"/>
      <c r="S1000" s="1"/>
      <c r="T1000" s="1"/>
      <c r="U1000" s="1"/>
      <c r="V1000" s="1"/>
      <c r="W1000" s="1"/>
      <c r="X1000" s="1"/>
      <c r="Y1000" s="1"/>
      <c r="Z1000" s="1"/>
      <c r="AA1000" s="1"/>
      <c r="AB1000" s="1"/>
      <c r="AC1000" s="1"/>
      <c r="AD1000" s="1"/>
      <c r="AE1000" s="1"/>
      <c r="AF1000" s="1"/>
      <c r="AG1000" s="7"/>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row>
  </sheetData>
  <autoFilter ref="A1:BU1000" xr:uid="{00000000-0009-0000-0000-000000000000}"/>
  <customSheetViews>
    <customSheetView guid="{FA637EDE-023A-4C43-AD8A-098B5D24A1F2}" filter="1" showAutoFilter="1">
      <pageMargins left="0.7" right="0.7" top="0.75" bottom="0.75" header="0.3" footer="0.3"/>
      <autoFilter ref="A1:BU1000" xr:uid="{454EFB45-EE05-4118-BF3D-28F6B05ECD1F}"/>
    </customSheetView>
  </customSheetViews>
  <phoneticPr fontId="15"/>
  <conditionalFormatting sqref="A2:C1000">
    <cfRule type="expression" dxfId="74" priority="1">
      <formula>$H2="なし(登場)"</formula>
    </cfRule>
    <cfRule type="expression" dxfId="73" priority="16">
      <formula>$H2 = "あり"</formula>
    </cfRule>
    <cfRule type="expression" dxfId="72" priority="17">
      <formula>$H2 = "なし"</formula>
    </cfRule>
  </conditionalFormatting>
  <conditionalFormatting sqref="H1:I1000">
    <cfRule type="cellIs" dxfId="71" priority="18" operator="equal">
      <formula>"あり"</formula>
    </cfRule>
    <cfRule type="cellIs" dxfId="70" priority="19" operator="equal">
      <formula>"なし"</formula>
    </cfRule>
    <cfRule type="cellIs" dxfId="69" priority="20" operator="equal">
      <formula>"準備中"</formula>
    </cfRule>
    <cfRule type="cellIs" dxfId="68" priority="21" operator="equal">
      <formula>"なし(登場)"</formula>
    </cfRule>
    <cfRule type="cellIs" dxfId="67" priority="22" operator="equal">
      <formula>"削除"</formula>
    </cfRule>
  </conditionalFormatting>
  <conditionalFormatting sqref="X1:AB2 Q1:V1048576 Y3:AB161 X3:X172 Y163:AB172 X173:AB1000">
    <cfRule type="cellIs" dxfId="66" priority="3" operator="between">
      <formula>80</formula>
      <formula>89</formula>
    </cfRule>
    <cfRule type="cellIs" dxfId="65" priority="4" operator="between">
      <formula>90</formula>
      <formula>99</formula>
    </cfRule>
    <cfRule type="cellIs" dxfId="64" priority="5" operator="between">
      <formula>70</formula>
      <formula>79</formula>
    </cfRule>
    <cfRule type="cellIs" dxfId="63" priority="11" operator="greaterThanOrEqual">
      <formula>100</formula>
    </cfRule>
  </conditionalFormatting>
  <conditionalFormatting sqref="AC1:AC1048576 AG161:AG171">
    <cfRule type="expression" dxfId="62" priority="6">
      <formula>RANK(AC1,AC:AC,) &lt;= 5</formula>
    </cfRule>
    <cfRule type="expression" dxfId="61" priority="7">
      <formula>RANK(AC1,AC:AC,) &lt;= 15</formula>
    </cfRule>
    <cfRule type="expression" dxfId="60" priority="8">
      <formula>RANK(AC1,AC:AC,) &lt;= 30</formula>
    </cfRule>
    <cfRule type="expression" dxfId="59" priority="9">
      <formula>RANK(AC1,AC:AC,) &lt;= 50</formula>
    </cfRule>
  </conditionalFormatting>
  <conditionalFormatting sqref="AD1:AE161 AD163:AE1000">
    <cfRule type="cellIs" dxfId="58" priority="2" operator="greaterThan">
      <formula>50</formula>
    </cfRule>
    <cfRule type="cellIs" dxfId="57" priority="10" operator="greaterThanOrEqual">
      <formula>40</formula>
    </cfRule>
  </conditionalFormatting>
  <conditionalFormatting sqref="AG1:AG1000">
    <cfRule type="expression" dxfId="56" priority="12">
      <formula>RANK(AG1,AG:AG,) &lt;= 5</formula>
    </cfRule>
    <cfRule type="expression" dxfId="55" priority="13">
      <formula>RANK(AG1,AG:AG,) &lt;= 15</formula>
    </cfRule>
    <cfRule type="expression" dxfId="54" priority="14">
      <formula>RANK(AC1,AC:AC,) &lt;= 30</formula>
    </cfRule>
    <cfRule type="expression" dxfId="53" priority="15">
      <formula>RANK(AC1,AC:AC,) &lt;= 50</formula>
    </cfRule>
  </conditionalFormatting>
  <dataValidations count="10">
    <dataValidation type="list" allowBlank="1" sqref="Q1:U1 Q2:R1000" xr:uid="{00000000-0002-0000-0000-000000000000}">
      <formula1>"ぎちぎち,きつきつ,きゅっきゅっ,名器,普通,ゆるめ,ゆるゆる,ぽっかり,がばがば,崩壊"</formula1>
    </dataValidation>
    <dataValidation type="list" allowBlank="1" showErrorMessage="1" sqref="W1 W173:W1000" xr:uid="{00000000-0002-0000-0000-000001000000}">
      <formula1>"つるつる,うっすら,柔毛,ふんわり,標準,多め,ふさふさ,もっさり,剛毛,尻まで届く,ハート型"</formula1>
    </dataValidation>
    <dataValidation type="list" allowBlank="1" sqref="V164:V1000 V2:V162" xr:uid="{00000000-0002-0000-0000-000002000000}">
      <formula1>"壁尻,薄尻,普尻,巨尻,爆尻"</formula1>
    </dataValidation>
    <dataValidation type="list" allowBlank="1" sqref="U164:U1000 U163:V163 U2:U162" xr:uid="{00000000-0002-0000-0000-000003000000}">
      <formula1>"絶壁,貧乳,普乳,巨乳,爆乳"</formula1>
    </dataValidation>
    <dataValidation type="list" allowBlank="1" sqref="P1:P1000" xr:uid="{00000000-0002-0000-0000-000004000000}">
      <formula1>"愛撫（する）,奉仕（する）,性交（する）,道具（使う）,ＳＭ（する）,羞恥（する）,触手（する）,愛撫（される）,奉仕（される）,性交（される）,道具（使われる）,ＳＭ（される）,羞恥（される）,触手（される）"</formula1>
    </dataValidation>
    <dataValidation type="list" allowBlank="1" sqref="S2:S1000" xr:uid="{00000000-0002-0000-0000-000005000000}">
      <formula1>"子供,小柄,普通,長身,大柄,巨大"</formula1>
    </dataValidation>
    <dataValidation type="list" allowBlank="1" sqref="T2:T1000" xr:uid="{00000000-0002-0000-0000-000006000000}">
      <formula1>"痩せすぎ,細身,スレンダー,普通,グラマー,豊満,肥満"</formula1>
    </dataValidation>
    <dataValidation type="list" allowBlank="1" sqref="V1" xr:uid="{00000000-0002-0000-0000-000007000000}">
      <formula1>"壁尻,薄尻,普尻,豊尻,巨尻"</formula1>
    </dataValidation>
    <dataValidation type="list" allowBlank="1" sqref="X1:X1000" xr:uid="{00000000-0002-0000-0000-000008000000}">
      <formula1>"脱毛済み,つるつる,手入れ済み,うっすら,ふんわり,普通,多め,ふさふさ,もっさり,剛毛,密林"</formula1>
    </dataValidation>
    <dataValidation type="list" allowBlank="1" showErrorMessage="1" sqref="W2:W172" xr:uid="{8962FEBF-E550-44D8-9612-3CD54BAAECF6}">
      <formula1>"パイパン,つるつる,うっすら,柔毛,ふんわり,標準,多め,ふさふさ,もっさり,剛毛,尻まで届く,ハート型"</formula1>
    </dataValidation>
  </dataValidations>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V82"/>
  <sheetViews>
    <sheetView workbookViewId="0"/>
  </sheetViews>
  <sheetFormatPr defaultColWidth="12.59765625" defaultRowHeight="15.75" customHeight="1"/>
  <cols>
    <col min="1" max="1" width="10.73046875" customWidth="1"/>
    <col min="2" max="3" width="5.86328125" customWidth="1"/>
    <col min="4" max="4" width="4.59765625" customWidth="1"/>
    <col min="5" max="22" width="3.73046875" customWidth="1"/>
  </cols>
  <sheetData>
    <row r="1" spans="1:22" ht="15.75" customHeight="1">
      <c r="A1" s="114"/>
      <c r="B1" s="114"/>
      <c r="C1" s="114" t="s">
        <v>2481</v>
      </c>
      <c r="D1" s="178">
        <v>1000</v>
      </c>
      <c r="E1" s="178">
        <v>950</v>
      </c>
      <c r="F1" s="178">
        <v>900</v>
      </c>
      <c r="G1" s="178">
        <v>850</v>
      </c>
      <c r="H1" s="178">
        <v>800</v>
      </c>
      <c r="I1" s="178">
        <v>750</v>
      </c>
      <c r="J1" s="178">
        <v>700</v>
      </c>
      <c r="K1" s="178">
        <v>650</v>
      </c>
      <c r="L1" s="178">
        <v>600</v>
      </c>
      <c r="M1" s="178">
        <v>550</v>
      </c>
      <c r="N1" s="178">
        <v>500</v>
      </c>
      <c r="O1" s="178">
        <v>450</v>
      </c>
      <c r="P1" s="178">
        <v>400</v>
      </c>
      <c r="Q1" s="178">
        <v>350</v>
      </c>
      <c r="R1" s="178">
        <v>300</v>
      </c>
      <c r="S1" s="178">
        <v>250</v>
      </c>
      <c r="T1" s="178">
        <v>200</v>
      </c>
      <c r="U1" s="178">
        <v>150</v>
      </c>
      <c r="V1" s="178">
        <v>100</v>
      </c>
    </row>
    <row r="2" spans="1:22" ht="15.75" customHeight="1">
      <c r="A2" s="114"/>
      <c r="B2" s="114" t="s">
        <v>2482</v>
      </c>
      <c r="C2" s="114"/>
      <c r="D2" s="114"/>
      <c r="E2" s="114"/>
      <c r="F2" s="114"/>
      <c r="G2" s="114"/>
      <c r="H2" s="114"/>
      <c r="I2" s="114"/>
      <c r="J2" s="114"/>
      <c r="K2" s="114"/>
      <c r="L2" s="114"/>
      <c r="M2" s="114"/>
      <c r="N2" s="114"/>
      <c r="O2" s="114"/>
      <c r="P2" s="114"/>
      <c r="Q2" s="114"/>
      <c r="R2" s="114"/>
      <c r="S2" s="114"/>
      <c r="T2" s="114"/>
      <c r="U2" s="114"/>
      <c r="V2" s="114"/>
    </row>
    <row r="3" spans="1:22" ht="15.75" customHeight="1">
      <c r="A3" s="114" t="s">
        <v>2483</v>
      </c>
      <c r="B3" s="179">
        <v>1000</v>
      </c>
      <c r="C3" s="114"/>
      <c r="D3" s="180">
        <f t="shared" ref="D3:V3" si="0">MIN(2.5*(1000 - $B3) / 10 * (D$1 / 1000) / MAX(($B3 - 400)/100,1) / MAX(($B3 + 100 - D$1)/100,1), $B$27)</f>
        <v>0</v>
      </c>
      <c r="E3" s="180">
        <f t="shared" si="0"/>
        <v>0</v>
      </c>
      <c r="F3" s="180">
        <f t="shared" si="0"/>
        <v>0</v>
      </c>
      <c r="G3" s="180">
        <f t="shared" si="0"/>
        <v>0</v>
      </c>
      <c r="H3" s="180">
        <f t="shared" si="0"/>
        <v>0</v>
      </c>
      <c r="I3" s="180">
        <f t="shared" si="0"/>
        <v>0</v>
      </c>
      <c r="J3" s="180">
        <f t="shared" si="0"/>
        <v>0</v>
      </c>
      <c r="K3" s="180">
        <f t="shared" si="0"/>
        <v>0</v>
      </c>
      <c r="L3" s="180">
        <f t="shared" si="0"/>
        <v>0</v>
      </c>
      <c r="M3" s="180">
        <f t="shared" si="0"/>
        <v>0</v>
      </c>
      <c r="N3" s="180">
        <f t="shared" si="0"/>
        <v>0</v>
      </c>
      <c r="O3" s="180">
        <f t="shared" si="0"/>
        <v>0</v>
      </c>
      <c r="P3" s="180">
        <f t="shared" si="0"/>
        <v>0</v>
      </c>
      <c r="Q3" s="180">
        <f t="shared" si="0"/>
        <v>0</v>
      </c>
      <c r="R3" s="180">
        <f t="shared" si="0"/>
        <v>0</v>
      </c>
      <c r="S3" s="180">
        <f t="shared" si="0"/>
        <v>0</v>
      </c>
      <c r="T3" s="180">
        <f t="shared" si="0"/>
        <v>0</v>
      </c>
      <c r="U3" s="180">
        <f t="shared" si="0"/>
        <v>0</v>
      </c>
      <c r="V3" s="180">
        <f t="shared" si="0"/>
        <v>0</v>
      </c>
    </row>
    <row r="4" spans="1:22" ht="15.75" customHeight="1">
      <c r="A4" s="114"/>
      <c r="B4" s="179">
        <v>950</v>
      </c>
      <c r="C4" s="114"/>
      <c r="D4" s="180">
        <f t="shared" ref="D4:V4" si="1">MIN(2.5*(1000 - $B4) / 10 * (D$1 / 1000) / MAX(($B4 - 400)/100,1) / MAX(($B4 + 100 - D$1)/100,1), $B$27)</f>
        <v>2.2727272727272729</v>
      </c>
      <c r="E4" s="180">
        <f t="shared" si="1"/>
        <v>2.1590909090909092</v>
      </c>
      <c r="F4" s="180">
        <f t="shared" si="1"/>
        <v>1.3636363636363635</v>
      </c>
      <c r="G4" s="180">
        <f t="shared" si="1"/>
        <v>0.96590909090909094</v>
      </c>
      <c r="H4" s="180">
        <f t="shared" si="1"/>
        <v>0.72727272727272729</v>
      </c>
      <c r="I4" s="180">
        <f t="shared" si="1"/>
        <v>0.56818181818181823</v>
      </c>
      <c r="J4" s="180">
        <f t="shared" si="1"/>
        <v>0.45454545454545453</v>
      </c>
      <c r="K4" s="180">
        <f t="shared" si="1"/>
        <v>0.36931818181818182</v>
      </c>
      <c r="L4" s="180">
        <f t="shared" si="1"/>
        <v>0.30303030303030298</v>
      </c>
      <c r="M4" s="180">
        <f t="shared" si="1"/>
        <v>0.25000000000000006</v>
      </c>
      <c r="N4" s="180">
        <f t="shared" si="1"/>
        <v>0.20661157024793389</v>
      </c>
      <c r="O4" s="180">
        <f t="shared" si="1"/>
        <v>0.17045454545454544</v>
      </c>
      <c r="P4" s="180">
        <f t="shared" si="1"/>
        <v>0.13986013986013984</v>
      </c>
      <c r="Q4" s="180">
        <f t="shared" si="1"/>
        <v>0.11363636363636363</v>
      </c>
      <c r="R4" s="180">
        <f t="shared" si="1"/>
        <v>9.0909090909090898E-2</v>
      </c>
      <c r="S4" s="180">
        <f t="shared" si="1"/>
        <v>7.1022727272727279E-2</v>
      </c>
      <c r="T4" s="180">
        <f t="shared" si="1"/>
        <v>5.3475935828877004E-2</v>
      </c>
      <c r="U4" s="180">
        <f t="shared" si="1"/>
        <v>3.7878787878787873E-2</v>
      </c>
      <c r="V4" s="180">
        <f t="shared" si="1"/>
        <v>2.3923444976076555E-2</v>
      </c>
    </row>
    <row r="5" spans="1:22" ht="15.75" customHeight="1">
      <c r="A5" s="114" t="s">
        <v>113</v>
      </c>
      <c r="B5" s="179">
        <v>900</v>
      </c>
      <c r="C5" s="114"/>
      <c r="D5" s="180">
        <f t="shared" ref="D5:V5" si="2">MIN(2.5*(1000 - $B5) / 10 * (D$1 / 1000) / MAX(($B5 - 400)/100,1) / MAX(($B5 + 100 - D$1)/100,1), $B$27)</f>
        <v>5</v>
      </c>
      <c r="E5" s="180">
        <f t="shared" si="2"/>
        <v>4.75</v>
      </c>
      <c r="F5" s="180">
        <f t="shared" si="2"/>
        <v>4.5</v>
      </c>
      <c r="G5" s="180">
        <f t="shared" si="2"/>
        <v>2.8333333333333335</v>
      </c>
      <c r="H5" s="180">
        <f t="shared" si="2"/>
        <v>2</v>
      </c>
      <c r="I5" s="180">
        <f t="shared" si="2"/>
        <v>1.5</v>
      </c>
      <c r="J5" s="180">
        <f t="shared" si="2"/>
        <v>1.1666666666666667</v>
      </c>
      <c r="K5" s="180">
        <f t="shared" si="2"/>
        <v>0.9285714285714286</v>
      </c>
      <c r="L5" s="180">
        <f t="shared" si="2"/>
        <v>0.75</v>
      </c>
      <c r="M5" s="180">
        <f t="shared" si="2"/>
        <v>0.61111111111111116</v>
      </c>
      <c r="N5" s="180">
        <f t="shared" si="2"/>
        <v>0.5</v>
      </c>
      <c r="O5" s="180">
        <f t="shared" si="2"/>
        <v>0.40909090909090912</v>
      </c>
      <c r="P5" s="180">
        <f t="shared" si="2"/>
        <v>0.33333333333333331</v>
      </c>
      <c r="Q5" s="180">
        <f t="shared" si="2"/>
        <v>0.26923076923076922</v>
      </c>
      <c r="R5" s="180">
        <f t="shared" si="2"/>
        <v>0.21428571428571427</v>
      </c>
      <c r="S5" s="180">
        <f t="shared" si="2"/>
        <v>0.16666666666666666</v>
      </c>
      <c r="T5" s="180">
        <f t="shared" si="2"/>
        <v>0.125</v>
      </c>
      <c r="U5" s="180">
        <f t="shared" si="2"/>
        <v>8.8235294117647065E-2</v>
      </c>
      <c r="V5" s="180">
        <f t="shared" si="2"/>
        <v>5.5555555555555552E-2</v>
      </c>
    </row>
    <row r="6" spans="1:22" ht="15.75" customHeight="1">
      <c r="A6" s="114"/>
      <c r="B6" s="179">
        <v>850</v>
      </c>
      <c r="C6" s="114"/>
      <c r="D6" s="180">
        <f t="shared" ref="D6:V6" si="3">MIN(2.5*(1000 - $B6) / 10 * (D$1 / 1000) / MAX(($B6 - 400)/100,1) / MAX(($B6 + 100 - D$1)/100,1), $B$27)</f>
        <v>8.3333333333333339</v>
      </c>
      <c r="E6" s="180">
        <f t="shared" si="3"/>
        <v>7.916666666666667</v>
      </c>
      <c r="F6" s="180">
        <f t="shared" si="3"/>
        <v>7.5</v>
      </c>
      <c r="G6" s="180">
        <f t="shared" si="3"/>
        <v>7.083333333333333</v>
      </c>
      <c r="H6" s="180">
        <f t="shared" si="3"/>
        <v>4.4444444444444446</v>
      </c>
      <c r="I6" s="180">
        <f t="shared" si="3"/>
        <v>3.125</v>
      </c>
      <c r="J6" s="180">
        <f t="shared" si="3"/>
        <v>2.333333333333333</v>
      </c>
      <c r="K6" s="180">
        <f t="shared" si="3"/>
        <v>1.8055555555555556</v>
      </c>
      <c r="L6" s="180">
        <f t="shared" si="3"/>
        <v>1.4285714285714286</v>
      </c>
      <c r="M6" s="180">
        <f t="shared" si="3"/>
        <v>1.1458333333333333</v>
      </c>
      <c r="N6" s="180">
        <f t="shared" si="3"/>
        <v>0.92592592592592604</v>
      </c>
      <c r="O6" s="180">
        <f t="shared" si="3"/>
        <v>0.75</v>
      </c>
      <c r="P6" s="180">
        <f t="shared" si="3"/>
        <v>0.60606060606060608</v>
      </c>
      <c r="Q6" s="180">
        <f t="shared" si="3"/>
        <v>0.4861111111111111</v>
      </c>
      <c r="R6" s="180">
        <f t="shared" si="3"/>
        <v>0.38461538461538464</v>
      </c>
      <c r="S6" s="180">
        <f t="shared" si="3"/>
        <v>0.29761904761904762</v>
      </c>
      <c r="T6" s="180">
        <f t="shared" si="3"/>
        <v>0.22222222222222224</v>
      </c>
      <c r="U6" s="180">
        <f t="shared" si="3"/>
        <v>0.15625</v>
      </c>
      <c r="V6" s="180">
        <f t="shared" si="3"/>
        <v>9.8039215686274508E-2</v>
      </c>
    </row>
    <row r="7" spans="1:22" ht="15.75" customHeight="1">
      <c r="A7" s="114" t="s">
        <v>83</v>
      </c>
      <c r="B7" s="179">
        <v>800</v>
      </c>
      <c r="C7" s="114"/>
      <c r="D7" s="180">
        <f t="shared" ref="D7:V7" si="4">MIN(2.5*(1000 - $B7) / 10 * (D$1 / 1000) / MAX(($B7 - 400)/100,1) / MAX(($B7 + 100 - D$1)/100,1), $B$27)</f>
        <v>12.5</v>
      </c>
      <c r="E7" s="180">
        <f t="shared" si="4"/>
        <v>11.875</v>
      </c>
      <c r="F7" s="180">
        <f t="shared" si="4"/>
        <v>11.25</v>
      </c>
      <c r="G7" s="180">
        <f t="shared" si="4"/>
        <v>10.625</v>
      </c>
      <c r="H7" s="180">
        <f t="shared" si="4"/>
        <v>10</v>
      </c>
      <c r="I7" s="180">
        <f t="shared" si="4"/>
        <v>6.25</v>
      </c>
      <c r="J7" s="180">
        <f t="shared" si="4"/>
        <v>4.375</v>
      </c>
      <c r="K7" s="180">
        <f t="shared" si="4"/>
        <v>3.25</v>
      </c>
      <c r="L7" s="180">
        <f t="shared" si="4"/>
        <v>2.5</v>
      </c>
      <c r="M7" s="180">
        <f t="shared" si="4"/>
        <v>1.9642857142857146</v>
      </c>
      <c r="N7" s="180">
        <f t="shared" si="4"/>
        <v>1.5625</v>
      </c>
      <c r="O7" s="180">
        <f t="shared" si="4"/>
        <v>1.25</v>
      </c>
      <c r="P7" s="180">
        <f t="shared" si="4"/>
        <v>1</v>
      </c>
      <c r="Q7" s="180">
        <f t="shared" si="4"/>
        <v>0.79545454545454541</v>
      </c>
      <c r="R7" s="180">
        <f t="shared" si="4"/>
        <v>0.625</v>
      </c>
      <c r="S7" s="180">
        <f t="shared" si="4"/>
        <v>0.48076923076923078</v>
      </c>
      <c r="T7" s="180">
        <f t="shared" si="4"/>
        <v>0.35714285714285715</v>
      </c>
      <c r="U7" s="180">
        <f t="shared" si="4"/>
        <v>0.25</v>
      </c>
      <c r="V7" s="180">
        <f t="shared" si="4"/>
        <v>0.15625</v>
      </c>
    </row>
    <row r="8" spans="1:22" ht="15.75" customHeight="1">
      <c r="A8" s="114"/>
      <c r="B8" s="179">
        <v>750</v>
      </c>
      <c r="C8" s="114"/>
      <c r="D8" s="180">
        <f t="shared" ref="D8:V8" si="5">MIN(2.5*(1000 - $B8) / 10 * (D$1 / 1000) / MAX(($B8 - 400)/100,1) / MAX(($B8 + 100 - D$1)/100,1), $B$27)</f>
        <v>17.857142857142858</v>
      </c>
      <c r="E8" s="180">
        <f t="shared" si="5"/>
        <v>16.964285714285715</v>
      </c>
      <c r="F8" s="180">
        <f t="shared" si="5"/>
        <v>16.071428571428573</v>
      </c>
      <c r="G8" s="180">
        <f t="shared" si="5"/>
        <v>15.178571428571429</v>
      </c>
      <c r="H8" s="180">
        <f t="shared" si="5"/>
        <v>14.285714285714286</v>
      </c>
      <c r="I8" s="180">
        <f t="shared" si="5"/>
        <v>13.392857142857142</v>
      </c>
      <c r="J8" s="180">
        <f t="shared" si="5"/>
        <v>8.3333333333333339</v>
      </c>
      <c r="K8" s="180">
        <f t="shared" si="5"/>
        <v>5.8035714285714288</v>
      </c>
      <c r="L8" s="180">
        <f t="shared" si="5"/>
        <v>4.2857142857142856</v>
      </c>
      <c r="M8" s="180">
        <f t="shared" si="5"/>
        <v>3.2738095238095237</v>
      </c>
      <c r="N8" s="180">
        <f t="shared" si="5"/>
        <v>2.5510204081632653</v>
      </c>
      <c r="O8" s="180">
        <f t="shared" si="5"/>
        <v>2.0089285714285716</v>
      </c>
      <c r="P8" s="180">
        <f t="shared" si="5"/>
        <v>1.5873015873015874</v>
      </c>
      <c r="Q8" s="180">
        <f t="shared" si="5"/>
        <v>1.25</v>
      </c>
      <c r="R8" s="180">
        <f t="shared" si="5"/>
        <v>0.97402597402597391</v>
      </c>
      <c r="S8" s="180">
        <f t="shared" si="5"/>
        <v>0.74404761904761907</v>
      </c>
      <c r="T8" s="180">
        <f t="shared" si="5"/>
        <v>0.5494505494505495</v>
      </c>
      <c r="U8" s="180">
        <f t="shared" si="5"/>
        <v>0.38265306122448978</v>
      </c>
      <c r="V8" s="180">
        <f t="shared" si="5"/>
        <v>0.23809523809523811</v>
      </c>
    </row>
    <row r="9" spans="1:22" ht="15.75" customHeight="1">
      <c r="A9" s="114" t="s">
        <v>82</v>
      </c>
      <c r="B9" s="179">
        <v>700</v>
      </c>
      <c r="C9" s="114"/>
      <c r="D9" s="180">
        <f t="shared" ref="D9:V9" si="6">MIN(2.5*(1000 - $B9) / 10 * (D$1 / 1000) / MAX(($B9 - 400)/100,1) / MAX(($B9 + 100 - D$1)/100,1), $B$27)</f>
        <v>25</v>
      </c>
      <c r="E9" s="180">
        <f t="shared" si="6"/>
        <v>23.75</v>
      </c>
      <c r="F9" s="180">
        <f t="shared" si="6"/>
        <v>22.5</v>
      </c>
      <c r="G9" s="180">
        <f t="shared" si="6"/>
        <v>21.25</v>
      </c>
      <c r="H9" s="180">
        <f t="shared" si="6"/>
        <v>20</v>
      </c>
      <c r="I9" s="180">
        <f t="shared" si="6"/>
        <v>18.75</v>
      </c>
      <c r="J9" s="180">
        <f t="shared" si="6"/>
        <v>17.5</v>
      </c>
      <c r="K9" s="180">
        <f t="shared" si="6"/>
        <v>10.833333333333334</v>
      </c>
      <c r="L9" s="180">
        <f t="shared" si="6"/>
        <v>7.5</v>
      </c>
      <c r="M9" s="180">
        <f t="shared" si="6"/>
        <v>5.5</v>
      </c>
      <c r="N9" s="180">
        <f t="shared" si="6"/>
        <v>4.166666666666667</v>
      </c>
      <c r="O9" s="180">
        <f t="shared" si="6"/>
        <v>3.2142857142857144</v>
      </c>
      <c r="P9" s="180">
        <f t="shared" si="6"/>
        <v>2.5</v>
      </c>
      <c r="Q9" s="180">
        <f t="shared" si="6"/>
        <v>1.9444444444444444</v>
      </c>
      <c r="R9" s="180">
        <f t="shared" si="6"/>
        <v>1.5</v>
      </c>
      <c r="S9" s="180">
        <f t="shared" si="6"/>
        <v>1.1363636363636365</v>
      </c>
      <c r="T9" s="180">
        <f t="shared" si="6"/>
        <v>0.83333333333333337</v>
      </c>
      <c r="U9" s="180">
        <f t="shared" si="6"/>
        <v>0.57692307692307687</v>
      </c>
      <c r="V9" s="180">
        <f t="shared" si="6"/>
        <v>0.35714285714285715</v>
      </c>
    </row>
    <row r="10" spans="1:22" ht="15.75" customHeight="1">
      <c r="A10" s="114"/>
      <c r="B10" s="179">
        <v>650</v>
      </c>
      <c r="C10" s="114"/>
      <c r="D10" s="180">
        <f t="shared" ref="D10:V10" si="7">MIN(2.5*(1000 - $B10) / 10 * (D$1 / 1000) / MAX(($B10 - 400)/100,1) / MAX(($B10 + 100 - D$1)/100,1), $B$27)</f>
        <v>35</v>
      </c>
      <c r="E10" s="180">
        <f t="shared" si="7"/>
        <v>33.25</v>
      </c>
      <c r="F10" s="180">
        <f t="shared" si="7"/>
        <v>31.5</v>
      </c>
      <c r="G10" s="180">
        <f t="shared" si="7"/>
        <v>29.75</v>
      </c>
      <c r="H10" s="180">
        <f t="shared" si="7"/>
        <v>28</v>
      </c>
      <c r="I10" s="180">
        <f t="shared" si="7"/>
        <v>26.25</v>
      </c>
      <c r="J10" s="180">
        <f t="shared" si="7"/>
        <v>24.499999999999996</v>
      </c>
      <c r="K10" s="180">
        <f t="shared" si="7"/>
        <v>22.75</v>
      </c>
      <c r="L10" s="180">
        <f t="shared" si="7"/>
        <v>14</v>
      </c>
      <c r="M10" s="180">
        <f t="shared" si="7"/>
        <v>9.6250000000000018</v>
      </c>
      <c r="N10" s="180">
        <f t="shared" si="7"/>
        <v>7</v>
      </c>
      <c r="O10" s="180">
        <f t="shared" si="7"/>
        <v>5.25</v>
      </c>
      <c r="P10" s="180">
        <f t="shared" si="7"/>
        <v>4</v>
      </c>
      <c r="Q10" s="180">
        <f t="shared" si="7"/>
        <v>3.0624999999999996</v>
      </c>
      <c r="R10" s="180">
        <f t="shared" si="7"/>
        <v>2.3333333333333335</v>
      </c>
      <c r="S10" s="180">
        <f t="shared" si="7"/>
        <v>1.75</v>
      </c>
      <c r="T10" s="180">
        <f t="shared" si="7"/>
        <v>1.2727272727272727</v>
      </c>
      <c r="U10" s="180">
        <f t="shared" si="7"/>
        <v>0.875</v>
      </c>
      <c r="V10" s="180">
        <f t="shared" si="7"/>
        <v>0.53846153846153844</v>
      </c>
    </row>
    <row r="11" spans="1:22" ht="15.75" customHeight="1">
      <c r="A11" s="114" t="s">
        <v>139</v>
      </c>
      <c r="B11" s="179">
        <v>600</v>
      </c>
      <c r="C11" s="114"/>
      <c r="D11" s="180">
        <f t="shared" ref="D11:V11" si="8">MIN(2.5*(1000 - $B11) / 10 * (D$1 / 1000) / MAX(($B11 - 400)/100,1) / MAX(($B11 + 100 - D$1)/100,1), $B$27)</f>
        <v>50</v>
      </c>
      <c r="E11" s="180">
        <f t="shared" si="8"/>
        <v>47.5</v>
      </c>
      <c r="F11" s="180">
        <f t="shared" si="8"/>
        <v>45</v>
      </c>
      <c r="G11" s="180">
        <f t="shared" si="8"/>
        <v>42.5</v>
      </c>
      <c r="H11" s="180">
        <f t="shared" si="8"/>
        <v>40</v>
      </c>
      <c r="I11" s="180">
        <f t="shared" si="8"/>
        <v>37.5</v>
      </c>
      <c r="J11" s="180">
        <f t="shared" si="8"/>
        <v>35</v>
      </c>
      <c r="K11" s="180">
        <f t="shared" si="8"/>
        <v>32.5</v>
      </c>
      <c r="L11" s="180">
        <f t="shared" si="8"/>
        <v>30</v>
      </c>
      <c r="M11" s="180">
        <f t="shared" si="8"/>
        <v>18.333333333333336</v>
      </c>
      <c r="N11" s="180">
        <f t="shared" si="8"/>
        <v>12.5</v>
      </c>
      <c r="O11" s="180">
        <f t="shared" si="8"/>
        <v>9</v>
      </c>
      <c r="P11" s="180">
        <f t="shared" si="8"/>
        <v>6.666666666666667</v>
      </c>
      <c r="Q11" s="180">
        <f t="shared" si="8"/>
        <v>5</v>
      </c>
      <c r="R11" s="180">
        <f t="shared" si="8"/>
        <v>3.75</v>
      </c>
      <c r="S11" s="180">
        <f t="shared" si="8"/>
        <v>2.7777777777777777</v>
      </c>
      <c r="T11" s="180">
        <f t="shared" si="8"/>
        <v>2</v>
      </c>
      <c r="U11" s="180">
        <f t="shared" si="8"/>
        <v>1.3636363636363635</v>
      </c>
      <c r="V11" s="180">
        <f t="shared" si="8"/>
        <v>0.83333333333333337</v>
      </c>
    </row>
    <row r="12" spans="1:22" ht="15.75" customHeight="1">
      <c r="A12" s="114"/>
      <c r="B12" s="179">
        <v>550</v>
      </c>
      <c r="C12" s="114"/>
      <c r="D12" s="180">
        <f t="shared" ref="D12:V12" si="9">MIN(2.5*(1000 - $B12) / 10 * (D$1 / 1000) / MAX(($B12 - 400)/100,1) / MAX(($B12 + 100 - D$1)/100,1), $B$27)</f>
        <v>75</v>
      </c>
      <c r="E12" s="180">
        <f t="shared" si="9"/>
        <v>71.25</v>
      </c>
      <c r="F12" s="180">
        <f t="shared" si="9"/>
        <v>67.5</v>
      </c>
      <c r="G12" s="180">
        <f t="shared" si="9"/>
        <v>63.75</v>
      </c>
      <c r="H12" s="180">
        <f t="shared" si="9"/>
        <v>60</v>
      </c>
      <c r="I12" s="180">
        <f t="shared" si="9"/>
        <v>56.25</v>
      </c>
      <c r="J12" s="180">
        <f t="shared" si="9"/>
        <v>52.5</v>
      </c>
      <c r="K12" s="180">
        <f t="shared" si="9"/>
        <v>48.75</v>
      </c>
      <c r="L12" s="180">
        <f t="shared" si="9"/>
        <v>45</v>
      </c>
      <c r="M12" s="180">
        <f t="shared" si="9"/>
        <v>41.250000000000007</v>
      </c>
      <c r="N12" s="180">
        <f t="shared" si="9"/>
        <v>25</v>
      </c>
      <c r="O12" s="180">
        <f t="shared" si="9"/>
        <v>16.875</v>
      </c>
      <c r="P12" s="180">
        <f t="shared" si="9"/>
        <v>12</v>
      </c>
      <c r="Q12" s="180">
        <f t="shared" si="9"/>
        <v>8.75</v>
      </c>
      <c r="R12" s="180">
        <f t="shared" si="9"/>
        <v>6.4285714285714288</v>
      </c>
      <c r="S12" s="180">
        <f t="shared" si="9"/>
        <v>4.6875</v>
      </c>
      <c r="T12" s="180">
        <f t="shared" si="9"/>
        <v>3.3333333333333335</v>
      </c>
      <c r="U12" s="180">
        <f t="shared" si="9"/>
        <v>2.25</v>
      </c>
      <c r="V12" s="180">
        <f t="shared" si="9"/>
        <v>1.3636363636363635</v>
      </c>
    </row>
    <row r="13" spans="1:22" ht="15.75" customHeight="1">
      <c r="A13" s="114" t="s">
        <v>84</v>
      </c>
      <c r="B13" s="179">
        <v>500</v>
      </c>
      <c r="C13" s="114"/>
      <c r="D13" s="180">
        <f t="shared" ref="D13:V13" si="10">MIN(2.5*(1000 - $B13) / 10 * (D$1 / 1000) / MAX(($B13 - 400)/100,1) / MAX(($B13 + 100 - D$1)/100,1), $B$27)</f>
        <v>125</v>
      </c>
      <c r="E13" s="180">
        <f t="shared" si="10"/>
        <v>118.75</v>
      </c>
      <c r="F13" s="180">
        <f t="shared" si="10"/>
        <v>112.5</v>
      </c>
      <c r="G13" s="180">
        <f t="shared" si="10"/>
        <v>106.25</v>
      </c>
      <c r="H13" s="180">
        <f t="shared" si="10"/>
        <v>100</v>
      </c>
      <c r="I13" s="180">
        <f t="shared" si="10"/>
        <v>93.75</v>
      </c>
      <c r="J13" s="180">
        <f t="shared" si="10"/>
        <v>87.5</v>
      </c>
      <c r="K13" s="180">
        <f t="shared" si="10"/>
        <v>81.25</v>
      </c>
      <c r="L13" s="180">
        <f t="shared" si="10"/>
        <v>75</v>
      </c>
      <c r="M13" s="180">
        <f t="shared" si="10"/>
        <v>68.75</v>
      </c>
      <c r="N13" s="180">
        <f t="shared" si="10"/>
        <v>62.5</v>
      </c>
      <c r="O13" s="180">
        <f t="shared" si="10"/>
        <v>37.5</v>
      </c>
      <c r="P13" s="180">
        <f t="shared" si="10"/>
        <v>25</v>
      </c>
      <c r="Q13" s="180">
        <f t="shared" si="10"/>
        <v>17.5</v>
      </c>
      <c r="R13" s="180">
        <f t="shared" si="10"/>
        <v>12.5</v>
      </c>
      <c r="S13" s="180">
        <f t="shared" si="10"/>
        <v>8.9285714285714288</v>
      </c>
      <c r="T13" s="180">
        <f t="shared" si="10"/>
        <v>6.25</v>
      </c>
      <c r="U13" s="180">
        <f t="shared" si="10"/>
        <v>4.166666666666667</v>
      </c>
      <c r="V13" s="180">
        <f t="shared" si="10"/>
        <v>2.5</v>
      </c>
    </row>
    <row r="14" spans="1:22" ht="15.75" customHeight="1">
      <c r="A14" s="114"/>
      <c r="B14" s="179">
        <v>450</v>
      </c>
      <c r="C14" s="114"/>
      <c r="D14" s="180">
        <f t="shared" ref="D14:V14" si="11">MIN(2.5*(1000 - $B14) / 10 * (D$1 / 1000) / MAX(($B14 - 400)/100,1) / MAX(($B14 + 100 - D$1)/100,1), $B$27)</f>
        <v>137.5</v>
      </c>
      <c r="E14" s="180">
        <f t="shared" si="11"/>
        <v>130.625</v>
      </c>
      <c r="F14" s="180">
        <f t="shared" si="11"/>
        <v>123.75</v>
      </c>
      <c r="G14" s="180">
        <f t="shared" si="11"/>
        <v>116.875</v>
      </c>
      <c r="H14" s="180">
        <f t="shared" si="11"/>
        <v>110</v>
      </c>
      <c r="I14" s="180">
        <f t="shared" si="11"/>
        <v>103.125</v>
      </c>
      <c r="J14" s="180">
        <f t="shared" si="11"/>
        <v>96.25</v>
      </c>
      <c r="K14" s="180">
        <f t="shared" si="11"/>
        <v>89.375</v>
      </c>
      <c r="L14" s="180">
        <f t="shared" si="11"/>
        <v>82.5</v>
      </c>
      <c r="M14" s="180">
        <f t="shared" si="11"/>
        <v>75.625</v>
      </c>
      <c r="N14" s="180">
        <f t="shared" si="11"/>
        <v>68.75</v>
      </c>
      <c r="O14" s="180">
        <f t="shared" si="11"/>
        <v>61.875</v>
      </c>
      <c r="P14" s="180">
        <f t="shared" si="11"/>
        <v>36.666666666666664</v>
      </c>
      <c r="Q14" s="180">
        <f t="shared" si="11"/>
        <v>24.0625</v>
      </c>
      <c r="R14" s="180">
        <f t="shared" si="11"/>
        <v>16.5</v>
      </c>
      <c r="S14" s="180">
        <f t="shared" si="11"/>
        <v>11.458333333333334</v>
      </c>
      <c r="T14" s="180">
        <f t="shared" si="11"/>
        <v>7.8571428571428568</v>
      </c>
      <c r="U14" s="180">
        <f t="shared" si="11"/>
        <v>5.15625</v>
      </c>
      <c r="V14" s="180">
        <f t="shared" si="11"/>
        <v>3.0555555555555554</v>
      </c>
    </row>
    <row r="15" spans="1:22" ht="15.75" customHeight="1">
      <c r="A15" s="114" t="s">
        <v>148</v>
      </c>
      <c r="B15" s="179">
        <v>400</v>
      </c>
      <c r="C15" s="114"/>
      <c r="D15" s="180">
        <f t="shared" ref="D15:V15" si="12">MIN(2.5*(1000 - $B15) / 10 * (D$1 / 1000) / MAX(($B15 - 400)/100,1) / MAX(($B15 + 100 - D$1)/100,1), $B$27)</f>
        <v>150</v>
      </c>
      <c r="E15" s="180">
        <f t="shared" si="12"/>
        <v>142.5</v>
      </c>
      <c r="F15" s="180">
        <f t="shared" si="12"/>
        <v>135</v>
      </c>
      <c r="G15" s="180">
        <f t="shared" si="12"/>
        <v>127.5</v>
      </c>
      <c r="H15" s="180">
        <f t="shared" si="12"/>
        <v>120</v>
      </c>
      <c r="I15" s="180">
        <f t="shared" si="12"/>
        <v>112.5</v>
      </c>
      <c r="J15" s="180">
        <f t="shared" si="12"/>
        <v>105</v>
      </c>
      <c r="K15" s="180">
        <f t="shared" si="12"/>
        <v>97.5</v>
      </c>
      <c r="L15" s="180">
        <f t="shared" si="12"/>
        <v>90</v>
      </c>
      <c r="M15" s="180">
        <f t="shared" si="12"/>
        <v>82.5</v>
      </c>
      <c r="N15" s="180">
        <f t="shared" si="12"/>
        <v>75</v>
      </c>
      <c r="O15" s="180">
        <f t="shared" si="12"/>
        <v>67.5</v>
      </c>
      <c r="P15" s="180">
        <f t="shared" si="12"/>
        <v>60</v>
      </c>
      <c r="Q15" s="180">
        <f t="shared" si="12"/>
        <v>35</v>
      </c>
      <c r="R15" s="180">
        <f t="shared" si="12"/>
        <v>22.5</v>
      </c>
      <c r="S15" s="180">
        <f t="shared" si="12"/>
        <v>15</v>
      </c>
      <c r="T15" s="180">
        <f t="shared" si="12"/>
        <v>10</v>
      </c>
      <c r="U15" s="180">
        <f t="shared" si="12"/>
        <v>6.4285714285714288</v>
      </c>
      <c r="V15" s="180">
        <f t="shared" si="12"/>
        <v>3.75</v>
      </c>
    </row>
    <row r="16" spans="1:22" ht="15.75" customHeight="1">
      <c r="A16" s="114"/>
      <c r="B16" s="179">
        <v>350</v>
      </c>
      <c r="C16" s="114"/>
      <c r="D16" s="180">
        <f t="shared" ref="D16:V16" si="13">MIN(2.5*(1000 - $B16) / 10 * (D$1 / 1000) / MAX(($B16 - 400)/100,1) / MAX(($B16 + 100 - D$1)/100,1), $B$27)</f>
        <v>162.5</v>
      </c>
      <c r="E16" s="180">
        <f t="shared" si="13"/>
        <v>154.375</v>
      </c>
      <c r="F16" s="180">
        <f t="shared" si="13"/>
        <v>146.25</v>
      </c>
      <c r="G16" s="180">
        <f t="shared" si="13"/>
        <v>138.125</v>
      </c>
      <c r="H16" s="180">
        <f t="shared" si="13"/>
        <v>130</v>
      </c>
      <c r="I16" s="180">
        <f t="shared" si="13"/>
        <v>121.875</v>
      </c>
      <c r="J16" s="180">
        <f t="shared" si="13"/>
        <v>113.74999999999999</v>
      </c>
      <c r="K16" s="180">
        <f t="shared" si="13"/>
        <v>105.625</v>
      </c>
      <c r="L16" s="180">
        <f t="shared" si="13"/>
        <v>97.5</v>
      </c>
      <c r="M16" s="180">
        <f t="shared" si="13"/>
        <v>89.375000000000014</v>
      </c>
      <c r="N16" s="180">
        <f t="shared" si="13"/>
        <v>81.25</v>
      </c>
      <c r="O16" s="180">
        <f t="shared" si="13"/>
        <v>73.125</v>
      </c>
      <c r="P16" s="180">
        <f t="shared" si="13"/>
        <v>65</v>
      </c>
      <c r="Q16" s="180">
        <f t="shared" si="13"/>
        <v>56.874999999999993</v>
      </c>
      <c r="R16" s="180">
        <f t="shared" si="13"/>
        <v>32.5</v>
      </c>
      <c r="S16" s="180">
        <f t="shared" si="13"/>
        <v>20.3125</v>
      </c>
      <c r="T16" s="180">
        <f t="shared" si="13"/>
        <v>13</v>
      </c>
      <c r="U16" s="180">
        <f t="shared" si="13"/>
        <v>8.125</v>
      </c>
      <c r="V16" s="180">
        <f t="shared" si="13"/>
        <v>4.6428571428571432</v>
      </c>
    </row>
    <row r="17" spans="1:22" ht="15.75" customHeight="1">
      <c r="A17" s="114" t="s">
        <v>452</v>
      </c>
      <c r="B17" s="179">
        <v>300</v>
      </c>
      <c r="C17" s="114"/>
      <c r="D17" s="180">
        <f t="shared" ref="D17:V17" si="14">MIN(2.5*(1000 - $B17) / 10 * (D$1 / 1000) / MAX(($B17 - 400)/100,1) / MAX(($B17 + 100 - D$1)/100,1), $B$27)</f>
        <v>175</v>
      </c>
      <c r="E17" s="180">
        <f t="shared" si="14"/>
        <v>166.25</v>
      </c>
      <c r="F17" s="180">
        <f t="shared" si="14"/>
        <v>157.5</v>
      </c>
      <c r="G17" s="180">
        <f t="shared" si="14"/>
        <v>148.75</v>
      </c>
      <c r="H17" s="180">
        <f t="shared" si="14"/>
        <v>140</v>
      </c>
      <c r="I17" s="180">
        <f t="shared" si="14"/>
        <v>131.25</v>
      </c>
      <c r="J17" s="180">
        <f t="shared" si="14"/>
        <v>122.49999999999999</v>
      </c>
      <c r="K17" s="180">
        <f t="shared" si="14"/>
        <v>113.75</v>
      </c>
      <c r="L17" s="180">
        <f t="shared" si="14"/>
        <v>105</v>
      </c>
      <c r="M17" s="180">
        <f t="shared" si="14"/>
        <v>96.250000000000014</v>
      </c>
      <c r="N17" s="180">
        <f t="shared" si="14"/>
        <v>87.5</v>
      </c>
      <c r="O17" s="180">
        <f t="shared" si="14"/>
        <v>78.75</v>
      </c>
      <c r="P17" s="180">
        <f t="shared" si="14"/>
        <v>70</v>
      </c>
      <c r="Q17" s="180">
        <f t="shared" si="14"/>
        <v>61.249999999999993</v>
      </c>
      <c r="R17" s="180">
        <f t="shared" si="14"/>
        <v>52.5</v>
      </c>
      <c r="S17" s="180">
        <f t="shared" si="14"/>
        <v>29.166666666666668</v>
      </c>
      <c r="T17" s="180">
        <f t="shared" si="14"/>
        <v>17.5</v>
      </c>
      <c r="U17" s="180">
        <f t="shared" si="14"/>
        <v>10.5</v>
      </c>
      <c r="V17" s="180">
        <f t="shared" si="14"/>
        <v>5.833333333333333</v>
      </c>
    </row>
    <row r="18" spans="1:22" ht="15.75" customHeight="1">
      <c r="A18" s="114"/>
      <c r="B18" s="179">
        <v>250</v>
      </c>
      <c r="C18" s="114"/>
      <c r="D18" s="180">
        <f t="shared" ref="D18:V18" si="15">MIN(2.5*(1000 - $B18) / 10 * (D$1 / 1000) / MAX(($B18 - 400)/100,1) / MAX(($B18 + 100 - D$1)/100,1), $B$27)</f>
        <v>187.5</v>
      </c>
      <c r="E18" s="180">
        <f t="shared" si="15"/>
        <v>178.125</v>
      </c>
      <c r="F18" s="180">
        <f t="shared" si="15"/>
        <v>168.75</v>
      </c>
      <c r="G18" s="180">
        <f t="shared" si="15"/>
        <v>159.375</v>
      </c>
      <c r="H18" s="180">
        <f t="shared" si="15"/>
        <v>150</v>
      </c>
      <c r="I18" s="180">
        <f t="shared" si="15"/>
        <v>140.625</v>
      </c>
      <c r="J18" s="180">
        <f t="shared" si="15"/>
        <v>131.25</v>
      </c>
      <c r="K18" s="180">
        <f t="shared" si="15"/>
        <v>121.875</v>
      </c>
      <c r="L18" s="180">
        <f t="shared" si="15"/>
        <v>112.5</v>
      </c>
      <c r="M18" s="180">
        <f t="shared" si="15"/>
        <v>103.12500000000001</v>
      </c>
      <c r="N18" s="180">
        <f t="shared" si="15"/>
        <v>93.75</v>
      </c>
      <c r="O18" s="180">
        <f t="shared" si="15"/>
        <v>84.375</v>
      </c>
      <c r="P18" s="180">
        <f t="shared" si="15"/>
        <v>75</v>
      </c>
      <c r="Q18" s="180">
        <f t="shared" si="15"/>
        <v>65.625</v>
      </c>
      <c r="R18" s="180">
        <f t="shared" si="15"/>
        <v>56.25</v>
      </c>
      <c r="S18" s="180">
        <f t="shared" si="15"/>
        <v>46.875</v>
      </c>
      <c r="T18" s="180">
        <f t="shared" si="15"/>
        <v>25</v>
      </c>
      <c r="U18" s="180">
        <f t="shared" si="15"/>
        <v>14.0625</v>
      </c>
      <c r="V18" s="180">
        <f t="shared" si="15"/>
        <v>7.5</v>
      </c>
    </row>
    <row r="19" spans="1:22" ht="15.75" customHeight="1">
      <c r="A19" s="114" t="s">
        <v>342</v>
      </c>
      <c r="B19" s="179">
        <v>200</v>
      </c>
      <c r="C19" s="114"/>
      <c r="D19" s="180">
        <f t="shared" ref="D19:V19" si="16">MIN(2.5*(1000 - $B19) / 10 * (D$1 / 1000) / MAX(($B19 - 400)/100,1) / MAX(($B19 + 100 - D$1)/100,1), $B$27)</f>
        <v>200</v>
      </c>
      <c r="E19" s="180">
        <f t="shared" si="16"/>
        <v>190</v>
      </c>
      <c r="F19" s="180">
        <f t="shared" si="16"/>
        <v>180</v>
      </c>
      <c r="G19" s="180">
        <f t="shared" si="16"/>
        <v>170</v>
      </c>
      <c r="H19" s="180">
        <f t="shared" si="16"/>
        <v>160</v>
      </c>
      <c r="I19" s="180">
        <f t="shared" si="16"/>
        <v>150</v>
      </c>
      <c r="J19" s="180">
        <f t="shared" si="16"/>
        <v>140</v>
      </c>
      <c r="K19" s="180">
        <f t="shared" si="16"/>
        <v>130</v>
      </c>
      <c r="L19" s="180">
        <f t="shared" si="16"/>
        <v>120</v>
      </c>
      <c r="M19" s="180">
        <f t="shared" si="16"/>
        <v>110.00000000000001</v>
      </c>
      <c r="N19" s="180">
        <f t="shared" si="16"/>
        <v>100</v>
      </c>
      <c r="O19" s="180">
        <f t="shared" si="16"/>
        <v>90</v>
      </c>
      <c r="P19" s="180">
        <f t="shared" si="16"/>
        <v>80</v>
      </c>
      <c r="Q19" s="180">
        <f t="shared" si="16"/>
        <v>70</v>
      </c>
      <c r="R19" s="180">
        <f t="shared" si="16"/>
        <v>60</v>
      </c>
      <c r="S19" s="180">
        <f t="shared" si="16"/>
        <v>50</v>
      </c>
      <c r="T19" s="180">
        <f t="shared" si="16"/>
        <v>40</v>
      </c>
      <c r="U19" s="180">
        <f t="shared" si="16"/>
        <v>20</v>
      </c>
      <c r="V19" s="180">
        <f t="shared" si="16"/>
        <v>10</v>
      </c>
    </row>
    <row r="20" spans="1:22" ht="15.75" customHeight="1">
      <c r="A20" s="114"/>
      <c r="B20" s="179">
        <v>150</v>
      </c>
      <c r="C20" s="114"/>
      <c r="D20" s="180">
        <f t="shared" ref="D20:V20" si="17">MIN(2.5*(1000 - $B20) / 10 * (D$1 / 1000) / MAX(($B20 - 400)/100,1) / MAX(($B20 + 100 - D$1)/100,1), $B$27)</f>
        <v>200</v>
      </c>
      <c r="E20" s="180">
        <f t="shared" si="17"/>
        <v>200</v>
      </c>
      <c r="F20" s="180">
        <f t="shared" si="17"/>
        <v>191.25</v>
      </c>
      <c r="G20" s="180">
        <f t="shared" si="17"/>
        <v>180.625</v>
      </c>
      <c r="H20" s="180">
        <f t="shared" si="17"/>
        <v>170</v>
      </c>
      <c r="I20" s="180">
        <f t="shared" si="17"/>
        <v>159.375</v>
      </c>
      <c r="J20" s="180">
        <f t="shared" si="17"/>
        <v>148.75</v>
      </c>
      <c r="K20" s="180">
        <f t="shared" si="17"/>
        <v>138.125</v>
      </c>
      <c r="L20" s="180">
        <f t="shared" si="17"/>
        <v>127.5</v>
      </c>
      <c r="M20" s="180">
        <f t="shared" si="17"/>
        <v>116.87500000000001</v>
      </c>
      <c r="N20" s="180">
        <f t="shared" si="17"/>
        <v>106.25</v>
      </c>
      <c r="O20" s="180">
        <f t="shared" si="17"/>
        <v>95.625</v>
      </c>
      <c r="P20" s="180">
        <f t="shared" si="17"/>
        <v>85</v>
      </c>
      <c r="Q20" s="180">
        <f t="shared" si="17"/>
        <v>74.375</v>
      </c>
      <c r="R20" s="180">
        <f t="shared" si="17"/>
        <v>63.75</v>
      </c>
      <c r="S20" s="180">
        <f t="shared" si="17"/>
        <v>53.125</v>
      </c>
      <c r="T20" s="180">
        <f t="shared" si="17"/>
        <v>42.5</v>
      </c>
      <c r="U20" s="180">
        <f t="shared" si="17"/>
        <v>31.875</v>
      </c>
      <c r="V20" s="180">
        <f t="shared" si="17"/>
        <v>14.166666666666666</v>
      </c>
    </row>
    <row r="21" spans="1:22" ht="15.75" customHeight="1">
      <c r="A21" s="114" t="s">
        <v>592</v>
      </c>
      <c r="B21" s="179">
        <v>100</v>
      </c>
      <c r="C21" s="114"/>
      <c r="D21" s="180">
        <f t="shared" ref="D21:V21" si="18">MIN(2.5*(1000 - $B21) / 10 * (D$1 / 1000) / MAX(($B21 - 400)/100,1) / MAX(($B21 + 100 - D$1)/100,1), $B$27)</f>
        <v>200</v>
      </c>
      <c r="E21" s="180">
        <f t="shared" si="18"/>
        <v>200</v>
      </c>
      <c r="F21" s="180">
        <f t="shared" si="18"/>
        <v>200</v>
      </c>
      <c r="G21" s="180">
        <f t="shared" si="18"/>
        <v>191.25</v>
      </c>
      <c r="H21" s="180">
        <f t="shared" si="18"/>
        <v>180</v>
      </c>
      <c r="I21" s="180">
        <f t="shared" si="18"/>
        <v>168.75</v>
      </c>
      <c r="J21" s="180">
        <f t="shared" si="18"/>
        <v>157.5</v>
      </c>
      <c r="K21" s="180">
        <f t="shared" si="18"/>
        <v>146.25</v>
      </c>
      <c r="L21" s="180">
        <f t="shared" si="18"/>
        <v>135</v>
      </c>
      <c r="M21" s="180">
        <f t="shared" si="18"/>
        <v>123.75000000000001</v>
      </c>
      <c r="N21" s="180">
        <f t="shared" si="18"/>
        <v>112.5</v>
      </c>
      <c r="O21" s="180">
        <f t="shared" si="18"/>
        <v>101.25</v>
      </c>
      <c r="P21" s="180">
        <f t="shared" si="18"/>
        <v>90</v>
      </c>
      <c r="Q21" s="180">
        <f t="shared" si="18"/>
        <v>78.75</v>
      </c>
      <c r="R21" s="180">
        <f t="shared" si="18"/>
        <v>67.5</v>
      </c>
      <c r="S21" s="180">
        <f t="shared" si="18"/>
        <v>56.25</v>
      </c>
      <c r="T21" s="180">
        <f t="shared" si="18"/>
        <v>45</v>
      </c>
      <c r="U21" s="180">
        <f t="shared" si="18"/>
        <v>33.75</v>
      </c>
      <c r="V21" s="180">
        <f t="shared" si="18"/>
        <v>22.5</v>
      </c>
    </row>
    <row r="22" spans="1:22" ht="15.75" customHeight="1">
      <c r="A22" s="114"/>
      <c r="B22" s="179">
        <v>50</v>
      </c>
      <c r="C22" s="114"/>
      <c r="D22" s="180">
        <f t="shared" ref="D22:V22" si="19">MIN(2.5*(1000 - $B22) / 10 * (D$1 / 1000) / MAX(($B22 - 400)/100,1) / MAX(($B22 + 100 - D$1)/100,1), $B$27)</f>
        <v>200</v>
      </c>
      <c r="E22" s="180">
        <f t="shared" si="19"/>
        <v>200</v>
      </c>
      <c r="F22" s="180">
        <f t="shared" si="19"/>
        <v>200</v>
      </c>
      <c r="G22" s="180">
        <f t="shared" si="19"/>
        <v>200</v>
      </c>
      <c r="H22" s="180">
        <f t="shared" si="19"/>
        <v>190</v>
      </c>
      <c r="I22" s="180">
        <f t="shared" si="19"/>
        <v>178.125</v>
      </c>
      <c r="J22" s="180">
        <f t="shared" si="19"/>
        <v>166.25</v>
      </c>
      <c r="K22" s="180">
        <f t="shared" si="19"/>
        <v>154.375</v>
      </c>
      <c r="L22" s="180">
        <f t="shared" si="19"/>
        <v>142.5</v>
      </c>
      <c r="M22" s="180">
        <f t="shared" si="19"/>
        <v>130.625</v>
      </c>
      <c r="N22" s="180">
        <f t="shared" si="19"/>
        <v>118.75</v>
      </c>
      <c r="O22" s="180">
        <f t="shared" si="19"/>
        <v>106.875</v>
      </c>
      <c r="P22" s="180">
        <f t="shared" si="19"/>
        <v>95</v>
      </c>
      <c r="Q22" s="180">
        <f t="shared" si="19"/>
        <v>83.125</v>
      </c>
      <c r="R22" s="180">
        <f t="shared" si="19"/>
        <v>71.25</v>
      </c>
      <c r="S22" s="180">
        <f t="shared" si="19"/>
        <v>59.375</v>
      </c>
      <c r="T22" s="180">
        <f t="shared" si="19"/>
        <v>47.5</v>
      </c>
      <c r="U22" s="180">
        <f t="shared" si="19"/>
        <v>35.625</v>
      </c>
      <c r="V22" s="180">
        <f t="shared" si="19"/>
        <v>23.75</v>
      </c>
    </row>
    <row r="23" spans="1:22" ht="15.75" customHeight="1">
      <c r="A23" s="114" t="s">
        <v>2484</v>
      </c>
      <c r="B23" s="179">
        <v>0</v>
      </c>
      <c r="C23" s="114"/>
      <c r="D23" s="180">
        <f t="shared" ref="D23:V23" si="20">MIN(2.5*(1000 - $B23) / 10 * (D$1 / 1000) / MAX(($B23 - 400)/100,1) / MAX(($B23 + 100 - D$1)/100,1), $B$27)</f>
        <v>200</v>
      </c>
      <c r="E23" s="180">
        <f t="shared" si="20"/>
        <v>200</v>
      </c>
      <c r="F23" s="180">
        <f t="shared" si="20"/>
        <v>200</v>
      </c>
      <c r="G23" s="180">
        <f t="shared" si="20"/>
        <v>200</v>
      </c>
      <c r="H23" s="180">
        <f t="shared" si="20"/>
        <v>200</v>
      </c>
      <c r="I23" s="180">
        <f t="shared" si="20"/>
        <v>187.5</v>
      </c>
      <c r="J23" s="180">
        <f t="shared" si="20"/>
        <v>175</v>
      </c>
      <c r="K23" s="180">
        <f t="shared" si="20"/>
        <v>162.5</v>
      </c>
      <c r="L23" s="180">
        <f t="shared" si="20"/>
        <v>150</v>
      </c>
      <c r="M23" s="180">
        <f t="shared" si="20"/>
        <v>137.5</v>
      </c>
      <c r="N23" s="180">
        <f t="shared" si="20"/>
        <v>125</v>
      </c>
      <c r="O23" s="180">
        <f t="shared" si="20"/>
        <v>112.5</v>
      </c>
      <c r="P23" s="180">
        <f t="shared" si="20"/>
        <v>100</v>
      </c>
      <c r="Q23" s="180">
        <f t="shared" si="20"/>
        <v>87.5</v>
      </c>
      <c r="R23" s="180">
        <f t="shared" si="20"/>
        <v>75</v>
      </c>
      <c r="S23" s="180">
        <f t="shared" si="20"/>
        <v>62.5</v>
      </c>
      <c r="T23" s="180">
        <f t="shared" si="20"/>
        <v>50</v>
      </c>
      <c r="U23" s="180">
        <f t="shared" si="20"/>
        <v>37.5</v>
      </c>
      <c r="V23" s="180">
        <f t="shared" si="20"/>
        <v>25</v>
      </c>
    </row>
    <row r="24" spans="1:22" ht="15.75" customHeight="1">
      <c r="B24" s="112">
        <v>-50</v>
      </c>
      <c r="D24" s="180">
        <f t="shared" ref="D24:V24" si="21">MIN(2.5*(1000 - $B24) / 10 * (D$1 / 1000) / MAX(($B24 - 400)/100,1) / MAX(($B24 + 100 - D$1)/100,1), $B$27)</f>
        <v>200</v>
      </c>
      <c r="E24" s="180">
        <f t="shared" si="21"/>
        <v>200</v>
      </c>
      <c r="F24" s="180">
        <f t="shared" si="21"/>
        <v>200</v>
      </c>
      <c r="G24" s="180">
        <f t="shared" si="21"/>
        <v>200</v>
      </c>
      <c r="H24" s="180">
        <f t="shared" si="21"/>
        <v>200</v>
      </c>
      <c r="I24" s="180">
        <f t="shared" si="21"/>
        <v>196.875</v>
      </c>
      <c r="J24" s="180">
        <f t="shared" si="21"/>
        <v>183.75</v>
      </c>
      <c r="K24" s="180">
        <f t="shared" si="21"/>
        <v>170.625</v>
      </c>
      <c r="L24" s="180">
        <f t="shared" si="21"/>
        <v>157.5</v>
      </c>
      <c r="M24" s="180">
        <f t="shared" si="21"/>
        <v>144.375</v>
      </c>
      <c r="N24" s="180">
        <f t="shared" si="21"/>
        <v>131.25</v>
      </c>
      <c r="O24" s="180">
        <f t="shared" si="21"/>
        <v>118.125</v>
      </c>
      <c r="P24" s="180">
        <f t="shared" si="21"/>
        <v>105</v>
      </c>
      <c r="Q24" s="180">
        <f t="shared" si="21"/>
        <v>91.875</v>
      </c>
      <c r="R24" s="180">
        <f t="shared" si="21"/>
        <v>78.75</v>
      </c>
      <c r="S24" s="180">
        <f t="shared" si="21"/>
        <v>65.625</v>
      </c>
      <c r="T24" s="180">
        <f t="shared" si="21"/>
        <v>52.5</v>
      </c>
      <c r="U24" s="180">
        <f t="shared" si="21"/>
        <v>39.375</v>
      </c>
      <c r="V24" s="180">
        <f t="shared" si="21"/>
        <v>26.25</v>
      </c>
    </row>
    <row r="25" spans="1:22" ht="15.75" customHeight="1">
      <c r="A25" s="112" t="s">
        <v>2485</v>
      </c>
      <c r="B25" s="112">
        <v>-100</v>
      </c>
      <c r="D25" s="180">
        <f t="shared" ref="D25:V25" si="22">MIN(2.5*(1000 - $B25) / 10 * (D$1 / 1000) / MAX(($B25 - 400)/100,1) / MAX(($B25 + 100 - D$1)/100,1), $B$27)</f>
        <v>200</v>
      </c>
      <c r="E25" s="180">
        <f t="shared" si="22"/>
        <v>200</v>
      </c>
      <c r="F25" s="180">
        <f t="shared" si="22"/>
        <v>200</v>
      </c>
      <c r="G25" s="180">
        <f t="shared" si="22"/>
        <v>200</v>
      </c>
      <c r="H25" s="180">
        <f t="shared" si="22"/>
        <v>200</v>
      </c>
      <c r="I25" s="180">
        <f t="shared" si="22"/>
        <v>200</v>
      </c>
      <c r="J25" s="180">
        <f t="shared" si="22"/>
        <v>192.5</v>
      </c>
      <c r="K25" s="180">
        <f t="shared" si="22"/>
        <v>178.75</v>
      </c>
      <c r="L25" s="180">
        <f t="shared" si="22"/>
        <v>165</v>
      </c>
      <c r="M25" s="180">
        <f t="shared" si="22"/>
        <v>151.25</v>
      </c>
      <c r="N25" s="180">
        <f t="shared" si="22"/>
        <v>137.5</v>
      </c>
      <c r="O25" s="180">
        <f t="shared" si="22"/>
        <v>123.75</v>
      </c>
      <c r="P25" s="180">
        <f t="shared" si="22"/>
        <v>110</v>
      </c>
      <c r="Q25" s="180">
        <f t="shared" si="22"/>
        <v>96.25</v>
      </c>
      <c r="R25" s="180">
        <f t="shared" si="22"/>
        <v>82.5</v>
      </c>
      <c r="S25" s="180">
        <f t="shared" si="22"/>
        <v>68.75</v>
      </c>
      <c r="T25" s="180">
        <f t="shared" si="22"/>
        <v>55</v>
      </c>
      <c r="U25" s="180">
        <f t="shared" si="22"/>
        <v>41.25</v>
      </c>
      <c r="V25" s="180">
        <f t="shared" si="22"/>
        <v>27.5</v>
      </c>
    </row>
    <row r="26" spans="1:22" ht="15.75" customHeight="1">
      <c r="A26" s="114" t="s">
        <v>2486</v>
      </c>
      <c r="B26" s="114" t="s">
        <v>2487</v>
      </c>
      <c r="C26" s="114"/>
      <c r="D26" s="178"/>
      <c r="E26" s="178"/>
      <c r="F26" s="178"/>
      <c r="G26" s="178"/>
      <c r="H26" s="178"/>
      <c r="I26" s="178"/>
      <c r="J26" s="178"/>
      <c r="K26" s="178"/>
      <c r="L26" s="178"/>
      <c r="M26" s="178"/>
      <c r="N26" s="178"/>
      <c r="O26" s="178"/>
      <c r="P26" s="178"/>
      <c r="Q26" s="178"/>
      <c r="R26" s="178"/>
      <c r="S26" s="178"/>
      <c r="T26" s="178"/>
      <c r="U26" s="178"/>
      <c r="V26" s="178"/>
    </row>
    <row r="27" spans="1:22" ht="15.75" customHeight="1">
      <c r="A27" s="114">
        <v>0</v>
      </c>
      <c r="B27" s="114">
        <f t="shared" ref="B27:B76" si="23">FLOOR(MAX(200 - SQRT(10 * A27), 1),1)</f>
        <v>200</v>
      </c>
      <c r="C27" s="114"/>
      <c r="D27" s="114"/>
      <c r="E27" s="114"/>
      <c r="F27" s="114"/>
      <c r="G27" s="114"/>
      <c r="H27" s="114"/>
      <c r="I27" s="114"/>
      <c r="J27" s="114"/>
      <c r="K27" s="114"/>
      <c r="L27" s="114"/>
      <c r="M27" s="114"/>
      <c r="N27" s="114"/>
      <c r="O27" s="114"/>
      <c r="P27" s="114"/>
      <c r="Q27" s="114"/>
      <c r="R27" s="114"/>
      <c r="S27" s="114"/>
      <c r="T27" s="114"/>
      <c r="U27" s="114"/>
      <c r="V27" s="114"/>
    </row>
    <row r="28" spans="1:22" ht="15.75" customHeight="1">
      <c r="A28" s="112">
        <v>10</v>
      </c>
      <c r="B28" s="114">
        <f t="shared" si="23"/>
        <v>190</v>
      </c>
      <c r="C28" s="114"/>
      <c r="D28" s="180"/>
      <c r="E28" s="180"/>
      <c r="F28" s="180"/>
      <c r="G28" s="180"/>
      <c r="H28" s="180"/>
      <c r="I28" s="180"/>
      <c r="J28" s="180"/>
      <c r="K28" s="180"/>
      <c r="L28" s="180"/>
      <c r="M28" s="180"/>
      <c r="N28" s="180"/>
      <c r="O28" s="180"/>
      <c r="P28" s="180"/>
      <c r="Q28" s="180"/>
      <c r="R28" s="180"/>
      <c r="S28" s="180"/>
      <c r="T28" s="180"/>
      <c r="U28" s="180"/>
      <c r="V28" s="180"/>
    </row>
    <row r="29" spans="1:22" ht="15.75" customHeight="1">
      <c r="A29" s="114">
        <v>20</v>
      </c>
      <c r="B29" s="114">
        <f t="shared" si="23"/>
        <v>185</v>
      </c>
      <c r="C29" s="114"/>
      <c r="D29" s="180"/>
      <c r="E29" s="180"/>
      <c r="F29" s="180"/>
      <c r="G29" s="180"/>
      <c r="H29" s="180"/>
      <c r="I29" s="180"/>
      <c r="J29" s="180"/>
      <c r="K29" s="180"/>
      <c r="L29" s="180"/>
      <c r="M29" s="180"/>
      <c r="N29" s="180"/>
      <c r="O29" s="180"/>
      <c r="P29" s="180"/>
      <c r="Q29" s="180"/>
      <c r="R29" s="180"/>
      <c r="S29" s="180"/>
      <c r="T29" s="180"/>
      <c r="U29" s="180"/>
      <c r="V29" s="180"/>
    </row>
    <row r="30" spans="1:22" ht="15.75" customHeight="1">
      <c r="A30" s="112">
        <v>30</v>
      </c>
      <c r="B30" s="114">
        <f t="shared" si="23"/>
        <v>182</v>
      </c>
      <c r="C30" s="114"/>
      <c r="D30" s="180"/>
      <c r="E30" s="180"/>
      <c r="F30" s="180"/>
      <c r="G30" s="180"/>
      <c r="H30" s="180"/>
      <c r="I30" s="180"/>
      <c r="J30" s="180"/>
      <c r="K30" s="180"/>
      <c r="L30" s="180"/>
      <c r="M30" s="180"/>
      <c r="N30" s="180"/>
      <c r="O30" s="180"/>
      <c r="P30" s="180"/>
      <c r="Q30" s="180"/>
      <c r="R30" s="180"/>
      <c r="S30" s="180"/>
      <c r="T30" s="180"/>
      <c r="U30" s="180"/>
      <c r="V30" s="180"/>
    </row>
    <row r="31" spans="1:22" ht="15.75" customHeight="1">
      <c r="A31" s="114">
        <v>40</v>
      </c>
      <c r="B31" s="114">
        <f t="shared" si="23"/>
        <v>180</v>
      </c>
      <c r="C31" s="114"/>
      <c r="D31" s="180"/>
      <c r="E31" s="180"/>
      <c r="F31" s="180"/>
      <c r="G31" s="180"/>
      <c r="H31" s="180"/>
      <c r="I31" s="180"/>
      <c r="J31" s="180"/>
      <c r="K31" s="180"/>
      <c r="L31" s="180"/>
      <c r="M31" s="180"/>
      <c r="N31" s="180"/>
      <c r="O31" s="180"/>
      <c r="P31" s="180"/>
      <c r="Q31" s="180"/>
      <c r="R31" s="180"/>
      <c r="S31" s="180"/>
      <c r="T31" s="180"/>
      <c r="U31" s="180"/>
      <c r="V31" s="180"/>
    </row>
    <row r="32" spans="1:22" ht="15.75" customHeight="1">
      <c r="A32" s="112">
        <v>50</v>
      </c>
      <c r="B32" s="114">
        <f t="shared" si="23"/>
        <v>177</v>
      </c>
      <c r="C32" s="114"/>
      <c r="D32" s="180"/>
      <c r="E32" s="180"/>
      <c r="F32" s="180"/>
      <c r="G32" s="180"/>
      <c r="H32" s="180"/>
      <c r="I32" s="180"/>
      <c r="J32" s="180"/>
      <c r="K32" s="180"/>
      <c r="L32" s="180"/>
      <c r="M32" s="180"/>
      <c r="N32" s="180"/>
      <c r="O32" s="180"/>
      <c r="P32" s="180"/>
      <c r="Q32" s="180"/>
      <c r="R32" s="180"/>
      <c r="S32" s="180"/>
      <c r="T32" s="180"/>
      <c r="U32" s="180"/>
      <c r="V32" s="180"/>
    </row>
    <row r="33" spans="1:22" ht="15.75" customHeight="1">
      <c r="A33" s="114">
        <v>60</v>
      </c>
      <c r="B33" s="114">
        <f t="shared" si="23"/>
        <v>175</v>
      </c>
      <c r="C33" s="114"/>
      <c r="D33" s="180"/>
      <c r="E33" s="180"/>
      <c r="F33" s="180"/>
      <c r="G33" s="180"/>
      <c r="H33" s="180"/>
      <c r="I33" s="180"/>
      <c r="J33" s="180"/>
      <c r="K33" s="180"/>
      <c r="L33" s="180"/>
      <c r="M33" s="180"/>
      <c r="N33" s="180"/>
      <c r="O33" s="180"/>
      <c r="P33" s="180"/>
      <c r="Q33" s="180"/>
      <c r="R33" s="180"/>
      <c r="S33" s="180"/>
      <c r="T33" s="180"/>
      <c r="U33" s="180"/>
      <c r="V33" s="180"/>
    </row>
    <row r="34" spans="1:22" ht="15.75" customHeight="1">
      <c r="A34" s="112">
        <v>70</v>
      </c>
      <c r="B34" s="114">
        <f t="shared" si="23"/>
        <v>173</v>
      </c>
      <c r="C34" s="114"/>
      <c r="D34" s="180"/>
      <c r="E34" s="180"/>
      <c r="F34" s="180"/>
      <c r="G34" s="180"/>
      <c r="H34" s="180"/>
      <c r="I34" s="180"/>
      <c r="J34" s="180"/>
      <c r="K34" s="180"/>
      <c r="L34" s="180"/>
      <c r="M34" s="180"/>
      <c r="N34" s="180"/>
      <c r="O34" s="180"/>
      <c r="P34" s="180"/>
      <c r="Q34" s="180"/>
      <c r="R34" s="180"/>
      <c r="S34" s="180"/>
      <c r="T34" s="180"/>
      <c r="U34" s="180"/>
      <c r="V34" s="180"/>
    </row>
    <row r="35" spans="1:22" ht="15.75" customHeight="1">
      <c r="A35" s="114">
        <v>80</v>
      </c>
      <c r="B35" s="114">
        <f t="shared" si="23"/>
        <v>171</v>
      </c>
      <c r="C35" s="114"/>
      <c r="D35" s="180"/>
      <c r="E35" s="180"/>
      <c r="F35" s="180"/>
      <c r="G35" s="180"/>
      <c r="H35" s="180"/>
      <c r="I35" s="180"/>
      <c r="J35" s="180"/>
      <c r="K35" s="180"/>
      <c r="L35" s="180"/>
      <c r="M35" s="180"/>
      <c r="N35" s="180"/>
      <c r="O35" s="180"/>
      <c r="P35" s="180"/>
      <c r="Q35" s="180"/>
      <c r="R35" s="180"/>
      <c r="S35" s="180"/>
      <c r="T35" s="180"/>
      <c r="U35" s="180"/>
      <c r="V35" s="180"/>
    </row>
    <row r="36" spans="1:22" ht="15.75" customHeight="1">
      <c r="A36" s="112">
        <v>90</v>
      </c>
      <c r="B36" s="114">
        <f t="shared" si="23"/>
        <v>170</v>
      </c>
      <c r="C36" s="114"/>
      <c r="D36" s="180"/>
      <c r="E36" s="180"/>
      <c r="F36" s="180"/>
      <c r="G36" s="180"/>
      <c r="H36" s="180"/>
      <c r="I36" s="180"/>
      <c r="J36" s="180"/>
      <c r="K36" s="180"/>
      <c r="L36" s="180"/>
      <c r="M36" s="180"/>
      <c r="N36" s="180"/>
      <c r="O36" s="180"/>
      <c r="P36" s="180"/>
      <c r="Q36" s="180"/>
      <c r="R36" s="180"/>
      <c r="S36" s="180"/>
      <c r="T36" s="180"/>
      <c r="U36" s="180"/>
      <c r="V36" s="180"/>
    </row>
    <row r="37" spans="1:22" ht="15.75" customHeight="1">
      <c r="A37" s="114">
        <v>100</v>
      </c>
      <c r="B37" s="114">
        <f t="shared" si="23"/>
        <v>168</v>
      </c>
      <c r="C37" s="114"/>
      <c r="D37" s="180"/>
      <c r="E37" s="180"/>
      <c r="F37" s="180"/>
      <c r="G37" s="180"/>
      <c r="H37" s="180"/>
      <c r="I37" s="180"/>
      <c r="J37" s="180"/>
      <c r="K37" s="180"/>
      <c r="L37" s="180"/>
      <c r="M37" s="180"/>
      <c r="N37" s="180"/>
      <c r="O37" s="180"/>
      <c r="P37" s="180"/>
      <c r="Q37" s="180"/>
      <c r="R37" s="180"/>
      <c r="S37" s="180"/>
      <c r="T37" s="180"/>
      <c r="U37" s="180"/>
      <c r="V37" s="180"/>
    </row>
    <row r="38" spans="1:22" ht="12.75">
      <c r="A38" s="114">
        <v>200</v>
      </c>
      <c r="B38" s="114">
        <f t="shared" si="23"/>
        <v>155</v>
      </c>
      <c r="C38" s="114"/>
      <c r="D38" s="180"/>
      <c r="E38" s="180"/>
      <c r="F38" s="180"/>
      <c r="G38" s="180"/>
      <c r="H38" s="180"/>
      <c r="I38" s="180"/>
      <c r="J38" s="180"/>
      <c r="K38" s="180"/>
      <c r="L38" s="180"/>
      <c r="M38" s="180"/>
      <c r="N38" s="180"/>
      <c r="O38" s="180"/>
      <c r="P38" s="180"/>
      <c r="Q38" s="180"/>
      <c r="R38" s="180"/>
      <c r="S38" s="180"/>
      <c r="T38" s="180"/>
      <c r="U38" s="180"/>
      <c r="V38" s="180"/>
    </row>
    <row r="39" spans="1:22" ht="12.75">
      <c r="A39" s="114">
        <v>300</v>
      </c>
      <c r="B39" s="114">
        <f t="shared" si="23"/>
        <v>145</v>
      </c>
      <c r="C39" s="114"/>
      <c r="D39" s="180"/>
      <c r="E39" s="180"/>
      <c r="F39" s="180"/>
      <c r="G39" s="180"/>
      <c r="H39" s="180"/>
      <c r="I39" s="180"/>
      <c r="J39" s="180"/>
      <c r="K39" s="180"/>
      <c r="L39" s="180"/>
      <c r="M39" s="180"/>
      <c r="N39" s="180"/>
      <c r="O39" s="180"/>
      <c r="P39" s="180"/>
      <c r="Q39" s="180"/>
      <c r="R39" s="180"/>
      <c r="S39" s="180"/>
      <c r="T39" s="180"/>
      <c r="U39" s="180"/>
      <c r="V39" s="180"/>
    </row>
    <row r="40" spans="1:22" ht="12.75">
      <c r="A40" s="114">
        <v>400</v>
      </c>
      <c r="B40" s="114">
        <f t="shared" si="23"/>
        <v>136</v>
      </c>
      <c r="C40" s="114"/>
      <c r="D40" s="180"/>
      <c r="E40" s="180"/>
      <c r="F40" s="180"/>
      <c r="G40" s="180"/>
      <c r="H40" s="180"/>
      <c r="I40" s="180"/>
      <c r="J40" s="180"/>
      <c r="K40" s="180"/>
      <c r="L40" s="180"/>
      <c r="M40" s="180"/>
      <c r="N40" s="180"/>
      <c r="O40" s="180"/>
      <c r="P40" s="180"/>
      <c r="Q40" s="180"/>
      <c r="R40" s="180"/>
      <c r="S40" s="180"/>
      <c r="T40" s="180"/>
      <c r="U40" s="180"/>
      <c r="V40" s="180"/>
    </row>
    <row r="41" spans="1:22" ht="12.75">
      <c r="A41" s="114">
        <v>500</v>
      </c>
      <c r="B41" s="114">
        <f t="shared" si="23"/>
        <v>129</v>
      </c>
      <c r="C41" s="114"/>
      <c r="D41" s="180"/>
      <c r="E41" s="180"/>
      <c r="F41" s="180"/>
      <c r="G41" s="180"/>
      <c r="H41" s="180"/>
      <c r="I41" s="180"/>
      <c r="J41" s="180"/>
      <c r="K41" s="180"/>
      <c r="L41" s="180"/>
      <c r="M41" s="180"/>
      <c r="N41" s="180"/>
      <c r="O41" s="180"/>
      <c r="P41" s="180"/>
      <c r="Q41" s="180"/>
      <c r="R41" s="180"/>
      <c r="S41" s="180"/>
      <c r="T41" s="180"/>
      <c r="U41" s="180"/>
      <c r="V41" s="180"/>
    </row>
    <row r="42" spans="1:22" ht="12.75">
      <c r="A42" s="114">
        <v>600</v>
      </c>
      <c r="B42" s="114">
        <f t="shared" si="23"/>
        <v>122</v>
      </c>
      <c r="C42" s="114"/>
      <c r="D42" s="180"/>
      <c r="E42" s="180"/>
      <c r="F42" s="180"/>
      <c r="G42" s="180"/>
      <c r="H42" s="180"/>
      <c r="I42" s="180"/>
      <c r="J42" s="180"/>
      <c r="K42" s="180"/>
      <c r="L42" s="180"/>
      <c r="M42" s="180"/>
      <c r="N42" s="180"/>
      <c r="O42" s="180"/>
      <c r="P42" s="180"/>
      <c r="Q42" s="180"/>
      <c r="R42" s="180"/>
      <c r="S42" s="180"/>
      <c r="T42" s="180"/>
      <c r="U42" s="180"/>
      <c r="V42" s="180"/>
    </row>
    <row r="43" spans="1:22" ht="12.75">
      <c r="A43" s="114">
        <v>700</v>
      </c>
      <c r="B43" s="114">
        <f t="shared" si="23"/>
        <v>116</v>
      </c>
      <c r="C43" s="114"/>
      <c r="D43" s="180"/>
      <c r="E43" s="180"/>
      <c r="F43" s="180"/>
      <c r="G43" s="180"/>
      <c r="H43" s="180"/>
      <c r="I43" s="180"/>
      <c r="J43" s="180"/>
      <c r="K43" s="180"/>
      <c r="L43" s="180"/>
      <c r="M43" s="180"/>
      <c r="N43" s="180"/>
      <c r="O43" s="180"/>
      <c r="P43" s="180"/>
      <c r="Q43" s="180"/>
      <c r="R43" s="180"/>
      <c r="S43" s="180"/>
      <c r="T43" s="180"/>
      <c r="U43" s="180"/>
      <c r="V43" s="180"/>
    </row>
    <row r="44" spans="1:22" ht="12.75">
      <c r="A44" s="114">
        <v>800</v>
      </c>
      <c r="B44" s="114">
        <f t="shared" si="23"/>
        <v>110</v>
      </c>
      <c r="C44" s="114"/>
      <c r="D44" s="180"/>
      <c r="E44" s="180"/>
      <c r="F44" s="180"/>
      <c r="G44" s="180"/>
      <c r="H44" s="180"/>
      <c r="I44" s="180"/>
      <c r="J44" s="180"/>
      <c r="K44" s="180"/>
      <c r="L44" s="180"/>
      <c r="M44" s="180"/>
      <c r="N44" s="180"/>
      <c r="O44" s="180"/>
      <c r="P44" s="180"/>
      <c r="Q44" s="180"/>
      <c r="R44" s="180"/>
      <c r="S44" s="180"/>
      <c r="T44" s="180"/>
      <c r="U44" s="180"/>
      <c r="V44" s="180"/>
    </row>
    <row r="45" spans="1:22" ht="12.75">
      <c r="A45" s="114">
        <v>900</v>
      </c>
      <c r="B45" s="114">
        <f t="shared" si="23"/>
        <v>105</v>
      </c>
      <c r="C45" s="114"/>
      <c r="D45" s="180"/>
      <c r="E45" s="180"/>
      <c r="F45" s="180"/>
      <c r="G45" s="180"/>
      <c r="H45" s="180"/>
      <c r="I45" s="180"/>
      <c r="J45" s="180"/>
      <c r="K45" s="180"/>
      <c r="L45" s="180"/>
      <c r="M45" s="180"/>
      <c r="N45" s="180"/>
      <c r="O45" s="180"/>
      <c r="P45" s="180"/>
      <c r="Q45" s="180"/>
      <c r="R45" s="180"/>
      <c r="S45" s="180"/>
      <c r="T45" s="180"/>
      <c r="U45" s="180"/>
      <c r="V45" s="180"/>
    </row>
    <row r="46" spans="1:22" ht="12.75">
      <c r="A46" s="114">
        <v>1000</v>
      </c>
      <c r="B46" s="114">
        <f t="shared" si="23"/>
        <v>100</v>
      </c>
      <c r="C46" s="114"/>
      <c r="D46" s="180"/>
      <c r="E46" s="180"/>
      <c r="F46" s="180"/>
      <c r="G46" s="180"/>
      <c r="H46" s="180"/>
      <c r="I46" s="180"/>
      <c r="J46" s="180"/>
      <c r="K46" s="180"/>
      <c r="L46" s="180"/>
      <c r="M46" s="180"/>
      <c r="N46" s="180"/>
      <c r="O46" s="180"/>
      <c r="P46" s="180"/>
      <c r="Q46" s="180"/>
      <c r="R46" s="180"/>
      <c r="S46" s="180"/>
      <c r="T46" s="180"/>
      <c r="U46" s="180"/>
      <c r="V46" s="180"/>
    </row>
    <row r="47" spans="1:22" ht="12.75">
      <c r="A47" s="114">
        <v>1100</v>
      </c>
      <c r="B47" s="114">
        <f t="shared" si="23"/>
        <v>95</v>
      </c>
      <c r="C47" s="114"/>
      <c r="D47" s="180"/>
      <c r="E47" s="180"/>
      <c r="F47" s="180"/>
      <c r="G47" s="180"/>
      <c r="H47" s="180"/>
      <c r="I47" s="180"/>
      <c r="J47" s="180"/>
      <c r="K47" s="180"/>
      <c r="L47" s="180"/>
      <c r="M47" s="180"/>
      <c r="N47" s="180"/>
      <c r="O47" s="180"/>
      <c r="P47" s="180"/>
      <c r="Q47" s="180"/>
      <c r="R47" s="180"/>
      <c r="S47" s="180"/>
      <c r="T47" s="180"/>
      <c r="U47" s="180"/>
      <c r="V47" s="180"/>
    </row>
    <row r="48" spans="1:22" ht="12.75">
      <c r="A48" s="114">
        <v>1200</v>
      </c>
      <c r="B48" s="114">
        <f t="shared" si="23"/>
        <v>90</v>
      </c>
      <c r="C48" s="114"/>
      <c r="D48" s="180"/>
      <c r="E48" s="180"/>
      <c r="F48" s="180"/>
      <c r="G48" s="180"/>
      <c r="H48" s="180"/>
      <c r="I48" s="180"/>
      <c r="J48" s="180"/>
      <c r="K48" s="180"/>
      <c r="L48" s="180"/>
      <c r="M48" s="180"/>
      <c r="N48" s="180"/>
      <c r="O48" s="180"/>
      <c r="P48" s="180"/>
      <c r="Q48" s="180"/>
      <c r="R48" s="180"/>
      <c r="S48" s="180"/>
      <c r="T48" s="180"/>
      <c r="U48" s="180"/>
      <c r="V48" s="180"/>
    </row>
    <row r="49" spans="1:2" ht="12.75">
      <c r="A49" s="114">
        <v>1300</v>
      </c>
      <c r="B49" s="114">
        <f t="shared" si="23"/>
        <v>85</v>
      </c>
    </row>
    <row r="50" spans="1:2" ht="12.75">
      <c r="A50" s="114">
        <v>1400</v>
      </c>
      <c r="B50" s="114">
        <f t="shared" si="23"/>
        <v>81</v>
      </c>
    </row>
    <row r="51" spans="1:2" ht="12.75">
      <c r="A51" s="114">
        <v>1500</v>
      </c>
      <c r="B51" s="114">
        <f t="shared" si="23"/>
        <v>77</v>
      </c>
    </row>
    <row r="52" spans="1:2" ht="12.75">
      <c r="A52" s="114">
        <v>1600</v>
      </c>
      <c r="B52" s="114">
        <f t="shared" si="23"/>
        <v>73</v>
      </c>
    </row>
    <row r="53" spans="1:2" ht="12.75">
      <c r="A53" s="114">
        <v>1700</v>
      </c>
      <c r="B53" s="114">
        <f t="shared" si="23"/>
        <v>69</v>
      </c>
    </row>
    <row r="54" spans="1:2" ht="12.75">
      <c r="A54" s="114">
        <v>1800</v>
      </c>
      <c r="B54" s="114">
        <f t="shared" si="23"/>
        <v>65</v>
      </c>
    </row>
    <row r="55" spans="1:2" ht="12.75">
      <c r="A55" s="114">
        <v>1900</v>
      </c>
      <c r="B55" s="114">
        <f t="shared" si="23"/>
        <v>62</v>
      </c>
    </row>
    <row r="56" spans="1:2" ht="12.75">
      <c r="A56" s="114">
        <v>2000</v>
      </c>
      <c r="B56" s="114">
        <f t="shared" si="23"/>
        <v>58</v>
      </c>
    </row>
    <row r="57" spans="1:2" ht="12.75">
      <c r="A57" s="114">
        <v>2100</v>
      </c>
      <c r="B57" s="114">
        <f t="shared" si="23"/>
        <v>55</v>
      </c>
    </row>
    <row r="58" spans="1:2" ht="12.75">
      <c r="A58" s="114">
        <v>2200</v>
      </c>
      <c r="B58" s="114">
        <f t="shared" si="23"/>
        <v>51</v>
      </c>
    </row>
    <row r="59" spans="1:2" ht="12.75">
      <c r="A59" s="114">
        <v>2300</v>
      </c>
      <c r="B59" s="114">
        <f t="shared" si="23"/>
        <v>48</v>
      </c>
    </row>
    <row r="60" spans="1:2" ht="12.75">
      <c r="A60" s="114">
        <v>2400</v>
      </c>
      <c r="B60" s="114">
        <f t="shared" si="23"/>
        <v>45</v>
      </c>
    </row>
    <row r="61" spans="1:2" ht="12.75">
      <c r="A61" s="114">
        <v>2500</v>
      </c>
      <c r="B61" s="114">
        <f t="shared" si="23"/>
        <v>41</v>
      </c>
    </row>
    <row r="62" spans="1:2" ht="12.75">
      <c r="A62" s="114">
        <v>2600</v>
      </c>
      <c r="B62" s="114">
        <f t="shared" si="23"/>
        <v>38</v>
      </c>
    </row>
    <row r="63" spans="1:2" ht="12.75">
      <c r="A63" s="114">
        <v>2700</v>
      </c>
      <c r="B63" s="114">
        <f t="shared" si="23"/>
        <v>35</v>
      </c>
    </row>
    <row r="64" spans="1:2" ht="12.75">
      <c r="A64" s="114">
        <v>2800</v>
      </c>
      <c r="B64" s="114">
        <f t="shared" si="23"/>
        <v>32</v>
      </c>
    </row>
    <row r="65" spans="1:2" ht="12.75">
      <c r="A65" s="114">
        <v>2900</v>
      </c>
      <c r="B65" s="114">
        <f t="shared" si="23"/>
        <v>29</v>
      </c>
    </row>
    <row r="66" spans="1:2" ht="12.75">
      <c r="A66" s="114">
        <v>3000</v>
      </c>
      <c r="B66" s="114">
        <f t="shared" si="23"/>
        <v>26</v>
      </c>
    </row>
    <row r="67" spans="1:2" ht="12.75">
      <c r="A67" s="114">
        <v>3100</v>
      </c>
      <c r="B67" s="114">
        <f t="shared" si="23"/>
        <v>23</v>
      </c>
    </row>
    <row r="68" spans="1:2" ht="12.75">
      <c r="A68" s="114">
        <v>3200</v>
      </c>
      <c r="B68" s="114">
        <f t="shared" si="23"/>
        <v>21</v>
      </c>
    </row>
    <row r="69" spans="1:2" ht="12.75">
      <c r="A69" s="114">
        <v>3300</v>
      </c>
      <c r="B69" s="114">
        <f t="shared" si="23"/>
        <v>18</v>
      </c>
    </row>
    <row r="70" spans="1:2" ht="12.75">
      <c r="A70" s="114">
        <v>3400</v>
      </c>
      <c r="B70" s="114">
        <f t="shared" si="23"/>
        <v>15</v>
      </c>
    </row>
    <row r="71" spans="1:2" ht="12.75">
      <c r="A71" s="114">
        <v>3500</v>
      </c>
      <c r="B71" s="114">
        <f t="shared" si="23"/>
        <v>12</v>
      </c>
    </row>
    <row r="72" spans="1:2" ht="12.75">
      <c r="A72" s="114">
        <v>3600</v>
      </c>
      <c r="B72" s="114">
        <f t="shared" si="23"/>
        <v>10</v>
      </c>
    </row>
    <row r="73" spans="1:2" ht="12.75">
      <c r="A73" s="114">
        <v>3700</v>
      </c>
      <c r="B73" s="114">
        <f t="shared" si="23"/>
        <v>7</v>
      </c>
    </row>
    <row r="74" spans="1:2" ht="12.75">
      <c r="A74" s="114">
        <v>3800</v>
      </c>
      <c r="B74" s="114">
        <f t="shared" si="23"/>
        <v>5</v>
      </c>
    </row>
    <row r="75" spans="1:2" ht="12.75">
      <c r="A75" s="114">
        <v>3900</v>
      </c>
      <c r="B75" s="114">
        <f t="shared" si="23"/>
        <v>2</v>
      </c>
    </row>
    <row r="76" spans="1:2" ht="12.75">
      <c r="A76" s="114">
        <v>4000</v>
      </c>
      <c r="B76" s="114">
        <f t="shared" si="23"/>
        <v>1</v>
      </c>
    </row>
    <row r="77" spans="1:2" ht="12.75">
      <c r="A77" s="114"/>
      <c r="B77" s="114"/>
    </row>
    <row r="78" spans="1:2" ht="12.75">
      <c r="A78" s="114"/>
      <c r="B78" s="114"/>
    </row>
    <row r="79" spans="1:2" ht="12.75">
      <c r="A79" s="114"/>
      <c r="B79" s="114"/>
    </row>
    <row r="80" spans="1:2" ht="12.75">
      <c r="A80" s="114"/>
      <c r="B80" s="114"/>
    </row>
    <row r="81" spans="1:2" ht="12.75">
      <c r="A81" s="114"/>
      <c r="B81" s="114"/>
    </row>
    <row r="82" spans="1:2" ht="12.75">
      <c r="A82" s="114"/>
      <c r="B82" s="114"/>
    </row>
  </sheetData>
  <phoneticPr fontId="15"/>
  <conditionalFormatting sqref="D3:V25">
    <cfRule type="cellIs" dxfId="2" priority="1" operator="greaterThanOrEqual">
      <formula>100</formula>
    </cfRule>
    <cfRule type="cellIs" dxfId="1" priority="2" operator="lessThanOrEqual">
      <formula>20</formula>
    </cfRule>
    <cfRule type="cellIs" dxfId="0" priority="3" operator="between">
      <formula>20</formula>
      <formula>100</formula>
    </cfRule>
  </conditionalFormatting>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267"/>
  <sheetViews>
    <sheetView workbookViewId="0"/>
  </sheetViews>
  <sheetFormatPr defaultColWidth="12.59765625" defaultRowHeight="15.75" customHeight="1"/>
  <sheetData>
    <row r="1" spans="1:8" ht="15.75" customHeight="1">
      <c r="A1" s="112"/>
      <c r="B1" s="112"/>
      <c r="C1" s="112">
        <v>100</v>
      </c>
      <c r="D1" s="112">
        <v>150</v>
      </c>
      <c r="E1" s="112">
        <v>200</v>
      </c>
      <c r="F1" s="112">
        <v>100</v>
      </c>
      <c r="G1" s="112">
        <v>150</v>
      </c>
      <c r="H1" s="112">
        <v>200</v>
      </c>
    </row>
    <row r="2" spans="1:8" ht="15.75" customHeight="1">
      <c r="A2" s="112">
        <v>3</v>
      </c>
      <c r="B2" s="112">
        <v>1000</v>
      </c>
      <c r="C2">
        <f t="shared" ref="C2:E2" si="0">FLOOR(SQRT(FLOOR($B2 * $A$2,1)) * (100 + (C$1 - 100) / 2) / 10,1)</f>
        <v>547</v>
      </c>
      <c r="D2">
        <f t="shared" si="0"/>
        <v>684</v>
      </c>
      <c r="E2">
        <f t="shared" si="0"/>
        <v>821</v>
      </c>
      <c r="F2">
        <f t="shared" ref="F2:H2" si="1">FLOOR(SQRT(FLOOR($B2 * $A$2,1)) * (100 + (F$1 - 100) / 2) / 10  * 1.15 * 1.15 * 1.1,1)</f>
        <v>796</v>
      </c>
      <c r="G2">
        <f t="shared" si="1"/>
        <v>995</v>
      </c>
      <c r="H2">
        <f t="shared" si="1"/>
        <v>1195</v>
      </c>
    </row>
    <row r="3" spans="1:8" ht="15.75" customHeight="1">
      <c r="B3" s="112">
        <v>2000</v>
      </c>
      <c r="C3">
        <f t="shared" ref="C3:E3" si="2">FLOOR(SQRT(FLOOR($B3 * $A$2,1)) * (100 + (C$1 - 100) / 2) / 10,1)</f>
        <v>774</v>
      </c>
      <c r="D3">
        <f t="shared" si="2"/>
        <v>968</v>
      </c>
      <c r="E3">
        <f t="shared" si="2"/>
        <v>1161</v>
      </c>
      <c r="F3">
        <f t="shared" ref="F3:H3" si="3">FLOOR(SQRT(FLOOR($B3 * $A$2,1)) * (100 + (F$1 - 100) / 2) / 10  * 1.15 * 1.15 * 1.1,1)</f>
        <v>1126</v>
      </c>
      <c r="G3">
        <f t="shared" si="3"/>
        <v>1408</v>
      </c>
      <c r="H3">
        <f t="shared" si="3"/>
        <v>1690</v>
      </c>
    </row>
    <row r="4" spans="1:8" ht="15.75" customHeight="1">
      <c r="B4" s="112">
        <v>3000</v>
      </c>
      <c r="C4">
        <f t="shared" ref="C4:E4" si="4">FLOOR(SQRT(FLOOR($B4 * $A$2,1)) * (100 + (C$1 - 100) / 2) / 10,1)</f>
        <v>948</v>
      </c>
      <c r="D4">
        <f t="shared" si="4"/>
        <v>1185</v>
      </c>
      <c r="E4">
        <f t="shared" si="4"/>
        <v>1423</v>
      </c>
      <c r="F4">
        <f t="shared" ref="F4:H4" si="5">FLOOR(SQRT(FLOOR($B4 * $A$2,1)) * (100 + (F$1 - 100) / 2) / 10  * 1.15 * 1.15 * 1.1,1)</f>
        <v>1380</v>
      </c>
      <c r="G4">
        <f t="shared" si="5"/>
        <v>1725</v>
      </c>
      <c r="H4">
        <f t="shared" si="5"/>
        <v>2070</v>
      </c>
    </row>
    <row r="5" spans="1:8" ht="15.75" customHeight="1">
      <c r="B5" s="112">
        <v>4000</v>
      </c>
      <c r="C5">
        <f t="shared" ref="C5:E5" si="6">FLOOR(SQRT(FLOOR($B5 * $A$2,1)) * (100 + (C$1 - 100) / 2) / 10,1)</f>
        <v>1095</v>
      </c>
      <c r="D5">
        <f t="shared" si="6"/>
        <v>1369</v>
      </c>
      <c r="E5">
        <f t="shared" si="6"/>
        <v>1643</v>
      </c>
      <c r="F5">
        <f t="shared" ref="F5:H5" si="7">FLOOR(SQRT(FLOOR($B5 * $A$2,1)) * (100 + (F$1 - 100) / 2) / 10  * 1.15 * 1.15 * 1.1,1)</f>
        <v>1593</v>
      </c>
      <c r="G5">
        <f t="shared" si="7"/>
        <v>1991</v>
      </c>
      <c r="H5">
        <f t="shared" si="7"/>
        <v>2390</v>
      </c>
    </row>
    <row r="6" spans="1:8" ht="15.75" customHeight="1">
      <c r="B6" s="112">
        <v>5000</v>
      </c>
      <c r="C6">
        <f t="shared" ref="C6:E6" si="8">FLOOR(SQRT(FLOOR($B6 * $A$2,1)) * (100 + (C$1 - 100) / 2) / 10,1)</f>
        <v>1224</v>
      </c>
      <c r="D6">
        <f t="shared" si="8"/>
        <v>1530</v>
      </c>
      <c r="E6">
        <f t="shared" si="8"/>
        <v>1837</v>
      </c>
      <c r="F6">
        <f t="shared" ref="F6:H6" si="9">FLOOR(SQRT(FLOOR($B6 * $A$2,1)) * (100 + (F$1 - 100) / 2) / 10  * 1.15 * 1.15 * 1.1,1)</f>
        <v>1781</v>
      </c>
      <c r="G6">
        <f t="shared" si="9"/>
        <v>2227</v>
      </c>
      <c r="H6">
        <f t="shared" si="9"/>
        <v>2672</v>
      </c>
    </row>
    <row r="7" spans="1:8" ht="15.75" customHeight="1">
      <c r="B7" s="112">
        <v>6000</v>
      </c>
      <c r="C7">
        <f t="shared" ref="C7:E7" si="10">FLOOR(SQRT(FLOOR($B7 * $A$2,1)) * (100 + (C$1 - 100) / 2) / 10,1)</f>
        <v>1341</v>
      </c>
      <c r="D7">
        <f t="shared" si="10"/>
        <v>1677</v>
      </c>
      <c r="E7">
        <f t="shared" si="10"/>
        <v>2012</v>
      </c>
      <c r="F7">
        <f t="shared" ref="F7:H7" si="11">FLOOR(SQRT(FLOOR($B7 * $A$2,1)) * (100 + (F$1 - 100) / 2) / 10  * 1.15 * 1.15 * 1.1,1)</f>
        <v>1951</v>
      </c>
      <c r="G7">
        <f t="shared" si="11"/>
        <v>2439</v>
      </c>
      <c r="H7">
        <f t="shared" si="11"/>
        <v>2927</v>
      </c>
    </row>
    <row r="8" spans="1:8" ht="15.75" customHeight="1">
      <c r="B8" s="112">
        <v>7000</v>
      </c>
      <c r="C8">
        <f t="shared" ref="C8:E8" si="12">FLOOR(SQRT(FLOOR($B8 * $A$2,1)) * (100 + (C$1 - 100) / 2) / 10,1)</f>
        <v>1449</v>
      </c>
      <c r="D8">
        <f t="shared" si="12"/>
        <v>1811</v>
      </c>
      <c r="E8">
        <f t="shared" si="12"/>
        <v>2173</v>
      </c>
      <c r="F8">
        <f t="shared" ref="F8:H8" si="13">FLOOR(SQRT(FLOOR($B8 * $A$2,1)) * (100 + (F$1 - 100) / 2) / 10  * 1.15 * 1.15 * 1.1,1)</f>
        <v>2108</v>
      </c>
      <c r="G8">
        <f t="shared" si="13"/>
        <v>2635</v>
      </c>
      <c r="H8">
        <f t="shared" si="13"/>
        <v>3162</v>
      </c>
    </row>
    <row r="9" spans="1:8" ht="15.75" customHeight="1">
      <c r="B9" s="112">
        <v>8000</v>
      </c>
      <c r="C9">
        <f t="shared" ref="C9:E9" si="14">FLOOR(SQRT(FLOOR($B9 * $A$2,1)) * (100 + (C$1 - 100) / 2) / 10,1)</f>
        <v>1549</v>
      </c>
      <c r="D9">
        <f t="shared" si="14"/>
        <v>1936</v>
      </c>
      <c r="E9">
        <f t="shared" si="14"/>
        <v>2323</v>
      </c>
      <c r="F9">
        <f t="shared" ref="F9:H9" si="15">FLOOR(SQRT(FLOOR($B9 * $A$2,1)) * (100 + (F$1 - 100) / 2) / 10  * 1.15 * 1.15 * 1.1,1)</f>
        <v>2253</v>
      </c>
      <c r="G9">
        <f t="shared" si="15"/>
        <v>2817</v>
      </c>
      <c r="H9">
        <f t="shared" si="15"/>
        <v>3380</v>
      </c>
    </row>
    <row r="10" spans="1:8" ht="15.75" customHeight="1">
      <c r="B10" s="112">
        <v>9000</v>
      </c>
      <c r="C10">
        <f t="shared" ref="C10:E10" si="16">FLOOR(SQRT(FLOOR($B10 * $A$2,1)) * (100 + (C$1 - 100) / 2) / 10,1)</f>
        <v>1643</v>
      </c>
      <c r="D10">
        <f t="shared" si="16"/>
        <v>2053</v>
      </c>
      <c r="E10">
        <f t="shared" si="16"/>
        <v>2464</v>
      </c>
      <c r="F10">
        <f t="shared" ref="F10:H10" si="17">FLOOR(SQRT(FLOOR($B10 * $A$2,1)) * (100 + (F$1 - 100) / 2) / 10  * 1.15 * 1.15 * 1.1,1)</f>
        <v>2390</v>
      </c>
      <c r="G10">
        <f t="shared" si="17"/>
        <v>2987</v>
      </c>
      <c r="H10">
        <f t="shared" si="17"/>
        <v>3585</v>
      </c>
    </row>
    <row r="11" spans="1:8" ht="15.75" customHeight="1">
      <c r="B11" s="112">
        <v>10000</v>
      </c>
      <c r="C11">
        <f t="shared" ref="C11:E11" si="18">FLOOR(SQRT(FLOOR($B11 * $A$2,1)) * (100 + (C$1 - 100) / 2) / 10,1)</f>
        <v>1732</v>
      </c>
      <c r="D11">
        <f t="shared" si="18"/>
        <v>2165</v>
      </c>
      <c r="E11">
        <f t="shared" si="18"/>
        <v>2598</v>
      </c>
      <c r="F11">
        <f t="shared" ref="F11:H11" si="19">FLOOR(SQRT(FLOOR($B11 * $A$2,1)) * (100 + (F$1 - 100) / 2) / 10  * 1.15 * 1.15 * 1.1,1)</f>
        <v>2519</v>
      </c>
      <c r="G11">
        <f t="shared" si="19"/>
        <v>3149</v>
      </c>
      <c r="H11">
        <f t="shared" si="19"/>
        <v>3779</v>
      </c>
    </row>
    <row r="12" spans="1:8" ht="15.75" customHeight="1">
      <c r="B12" s="112">
        <v>11000</v>
      </c>
      <c r="C12">
        <f t="shared" ref="C12:E12" si="20">FLOOR(SQRT(FLOOR($B12 * $A$2,1)) * (100 + (C$1 - 100) / 2) / 10,1)</f>
        <v>1816</v>
      </c>
      <c r="D12">
        <f t="shared" si="20"/>
        <v>2270</v>
      </c>
      <c r="E12">
        <f t="shared" si="20"/>
        <v>2724</v>
      </c>
      <c r="F12">
        <f t="shared" ref="F12:H12" si="21">FLOOR(SQRT(FLOOR($B12 * $A$2,1)) * (100 + (F$1 - 100) / 2) / 10  * 1.15 * 1.15 * 1.1,1)</f>
        <v>2642</v>
      </c>
      <c r="G12">
        <f t="shared" si="21"/>
        <v>3303</v>
      </c>
      <c r="H12">
        <f t="shared" si="21"/>
        <v>3964</v>
      </c>
    </row>
    <row r="13" spans="1:8" ht="15.75" customHeight="1">
      <c r="B13" s="112">
        <v>12000</v>
      </c>
      <c r="C13">
        <f t="shared" ref="C13:E13" si="22">FLOOR(SQRT(FLOOR($B13 * $A$2,1)) * (100 + (C$1 - 100) / 2) / 10,1)</f>
        <v>1897</v>
      </c>
      <c r="D13">
        <f t="shared" si="22"/>
        <v>2371</v>
      </c>
      <c r="E13">
        <f t="shared" si="22"/>
        <v>2846</v>
      </c>
      <c r="F13">
        <f t="shared" ref="F13:H13" si="23">FLOOR(SQRT(FLOOR($B13 * $A$2,1)) * (100 + (F$1 - 100) / 2) / 10  * 1.15 * 1.15 * 1.1,1)</f>
        <v>2760</v>
      </c>
      <c r="G13">
        <f t="shared" si="23"/>
        <v>3450</v>
      </c>
      <c r="H13">
        <f t="shared" si="23"/>
        <v>4140</v>
      </c>
    </row>
    <row r="14" spans="1:8" ht="15.75" customHeight="1">
      <c r="B14" s="112">
        <v>13000</v>
      </c>
      <c r="C14">
        <f t="shared" ref="C14:E14" si="24">FLOOR(SQRT(FLOOR($B14 * $A$2,1)) * (100 + (C$1 - 100) / 2) / 10,1)</f>
        <v>1974</v>
      </c>
      <c r="D14">
        <f t="shared" si="24"/>
        <v>2468</v>
      </c>
      <c r="E14">
        <f t="shared" si="24"/>
        <v>2962</v>
      </c>
      <c r="F14">
        <f t="shared" ref="F14:H14" si="25">FLOOR(SQRT(FLOOR($B14 * $A$2,1)) * (100 + (F$1 - 100) / 2) / 10  * 1.15 * 1.15 * 1.1,1)</f>
        <v>2872</v>
      </c>
      <c r="G14">
        <f t="shared" si="25"/>
        <v>3591</v>
      </c>
      <c r="H14">
        <f t="shared" si="25"/>
        <v>4309</v>
      </c>
    </row>
    <row r="15" spans="1:8" ht="15.75" customHeight="1">
      <c r="B15" s="112">
        <v>14000</v>
      </c>
      <c r="C15">
        <f t="shared" ref="C15:E15" si="26">FLOOR(SQRT(FLOOR($B15 * $A$2,1)) * (100 + (C$1 - 100) / 2) / 10,1)</f>
        <v>2049</v>
      </c>
      <c r="D15">
        <f t="shared" si="26"/>
        <v>2561</v>
      </c>
      <c r="E15">
        <f t="shared" si="26"/>
        <v>3074</v>
      </c>
      <c r="F15">
        <f t="shared" ref="F15:H15" si="27">FLOOR(SQRT(FLOOR($B15 * $A$2,1)) * (100 + (F$1 - 100) / 2) / 10  * 1.15 * 1.15 * 1.1,1)</f>
        <v>2981</v>
      </c>
      <c r="G15">
        <f t="shared" si="27"/>
        <v>3726</v>
      </c>
      <c r="H15">
        <f t="shared" si="27"/>
        <v>4472</v>
      </c>
    </row>
    <row r="16" spans="1:8" ht="15.75" customHeight="1">
      <c r="B16" s="112">
        <v>15000</v>
      </c>
      <c r="C16">
        <f t="shared" ref="C16:E16" si="28">FLOOR(SQRT(FLOOR($B16 * $A$2,1)) * (100 + (C$1 - 100) / 2) / 10,1)</f>
        <v>2121</v>
      </c>
      <c r="D16">
        <f t="shared" si="28"/>
        <v>2651</v>
      </c>
      <c r="E16">
        <f t="shared" si="28"/>
        <v>3181</v>
      </c>
      <c r="F16">
        <f t="shared" ref="F16:H16" si="29">FLOOR(SQRT(FLOOR($B16 * $A$2,1)) * (100 + (F$1 - 100) / 2) / 10  * 1.15 * 1.15 * 1.1,1)</f>
        <v>3085</v>
      </c>
      <c r="G16">
        <f t="shared" si="29"/>
        <v>3857</v>
      </c>
      <c r="H16">
        <f t="shared" si="29"/>
        <v>4628</v>
      </c>
    </row>
    <row r="17" spans="2:8" ht="15.75" customHeight="1">
      <c r="B17" s="112">
        <v>16000</v>
      </c>
      <c r="C17">
        <f t="shared" ref="C17:E17" si="30">FLOOR(SQRT(FLOOR($B17 * $A$2,1)) * (100 + (C$1 - 100) / 2) / 10,1)</f>
        <v>2190</v>
      </c>
      <c r="D17">
        <f t="shared" si="30"/>
        <v>2738</v>
      </c>
      <c r="E17">
        <f t="shared" si="30"/>
        <v>3286</v>
      </c>
      <c r="F17">
        <f t="shared" ref="F17:H17" si="31">FLOOR(SQRT(FLOOR($B17 * $A$2,1)) * (100 + (F$1 - 100) / 2) / 10  * 1.15 * 1.15 * 1.1,1)</f>
        <v>3187</v>
      </c>
      <c r="G17">
        <f t="shared" si="31"/>
        <v>3983</v>
      </c>
      <c r="H17">
        <f t="shared" si="31"/>
        <v>4780</v>
      </c>
    </row>
    <row r="18" spans="2:8" ht="15.75" customHeight="1">
      <c r="B18" s="112">
        <v>17000</v>
      </c>
      <c r="C18">
        <f t="shared" ref="C18:E18" si="32">FLOOR(SQRT(FLOOR($B18 * $A$2,1)) * (100 + (C$1 - 100) / 2) / 10,1)</f>
        <v>2258</v>
      </c>
      <c r="D18">
        <f t="shared" si="32"/>
        <v>2822</v>
      </c>
      <c r="E18">
        <f t="shared" si="32"/>
        <v>3387</v>
      </c>
      <c r="F18">
        <f t="shared" ref="F18:H18" si="33">FLOOR(SQRT(FLOOR($B18 * $A$2,1)) * (100 + (F$1 - 100) / 2) / 10  * 1.15 * 1.15 * 1.1,1)</f>
        <v>3285</v>
      </c>
      <c r="G18">
        <f t="shared" si="33"/>
        <v>4106</v>
      </c>
      <c r="H18">
        <f t="shared" si="33"/>
        <v>4927</v>
      </c>
    </row>
    <row r="19" spans="2:8" ht="15.75" customHeight="1">
      <c r="B19" s="112">
        <v>18000</v>
      </c>
      <c r="C19">
        <f t="shared" ref="C19:E19" si="34">FLOOR(SQRT(FLOOR($B19 * $A$2,1)) * (100 + (C$1 - 100) / 2) / 10,1)</f>
        <v>2323</v>
      </c>
      <c r="D19">
        <f t="shared" si="34"/>
        <v>2904</v>
      </c>
      <c r="E19">
        <f t="shared" si="34"/>
        <v>3485</v>
      </c>
      <c r="F19">
        <f t="shared" ref="F19:H19" si="35">FLOOR(SQRT(FLOOR($B19 * $A$2,1)) * (100 + (F$1 - 100) / 2) / 10  * 1.15 * 1.15 * 1.1,1)</f>
        <v>3380</v>
      </c>
      <c r="G19">
        <f t="shared" si="35"/>
        <v>4225</v>
      </c>
      <c r="H19">
        <f t="shared" si="35"/>
        <v>5070</v>
      </c>
    </row>
    <row r="20" spans="2:8" ht="15.75" customHeight="1">
      <c r="B20" s="112">
        <v>19000</v>
      </c>
      <c r="C20">
        <f t="shared" ref="C20:E20" si="36">FLOOR(SQRT(FLOOR($B20 * $A$2,1)) * (100 + (C$1 - 100) / 2) / 10,1)</f>
        <v>2387</v>
      </c>
      <c r="D20">
        <f t="shared" si="36"/>
        <v>2984</v>
      </c>
      <c r="E20">
        <f t="shared" si="36"/>
        <v>3581</v>
      </c>
      <c r="F20">
        <f t="shared" ref="F20:H20" si="37">FLOOR(SQRT(FLOOR($B20 * $A$2,1)) * (100 + (F$1 - 100) / 2) / 10  * 1.15 * 1.15 * 1.1,1)</f>
        <v>3473</v>
      </c>
      <c r="G20">
        <f t="shared" si="37"/>
        <v>4341</v>
      </c>
      <c r="H20">
        <f t="shared" si="37"/>
        <v>5209</v>
      </c>
    </row>
    <row r="21" spans="2:8" ht="15.75" customHeight="1">
      <c r="B21" s="112">
        <v>20000</v>
      </c>
      <c r="C21">
        <f t="shared" ref="C21:E21" si="38">FLOOR(SQRT(FLOOR($B21 * $A$2,1)) * (100 + (C$1 - 100) / 2) / 10,1)</f>
        <v>2449</v>
      </c>
      <c r="D21">
        <f t="shared" si="38"/>
        <v>3061</v>
      </c>
      <c r="E21">
        <f t="shared" si="38"/>
        <v>3674</v>
      </c>
      <c r="F21">
        <f t="shared" ref="F21:H21" si="39">FLOOR(SQRT(FLOOR($B21 * $A$2,1)) * (100 + (F$1 - 100) / 2) / 10  * 1.15 * 1.15 * 1.1,1)</f>
        <v>3563</v>
      </c>
      <c r="G21">
        <f t="shared" si="39"/>
        <v>4454</v>
      </c>
      <c r="H21">
        <f t="shared" si="39"/>
        <v>5345</v>
      </c>
    </row>
    <row r="22" spans="2:8" ht="15.75" customHeight="1">
      <c r="B22" s="112">
        <v>21000</v>
      </c>
      <c r="C22">
        <f t="shared" ref="C22:E22" si="40">FLOOR(SQRT(FLOOR($B22 * $A$2,1)) * (100 + (C$1 - 100) / 2) / 10,1)</f>
        <v>2509</v>
      </c>
      <c r="D22">
        <f t="shared" si="40"/>
        <v>3137</v>
      </c>
      <c r="E22">
        <f t="shared" si="40"/>
        <v>3764</v>
      </c>
      <c r="F22">
        <f t="shared" ref="F22:H22" si="41">FLOOR(SQRT(FLOOR($B22 * $A$2,1)) * (100 + (F$1 - 100) / 2) / 10  * 1.15 * 1.15 * 1.1,1)</f>
        <v>3651</v>
      </c>
      <c r="G22">
        <f t="shared" si="41"/>
        <v>4564</v>
      </c>
      <c r="H22">
        <f t="shared" si="41"/>
        <v>5477</v>
      </c>
    </row>
    <row r="23" spans="2:8" ht="15.75" customHeight="1">
      <c r="B23" s="112">
        <v>22000</v>
      </c>
      <c r="C23">
        <f t="shared" ref="C23:E23" si="42">FLOOR(SQRT(FLOOR($B23 * $A$2,1)) * (100 + (C$1 - 100) / 2) / 10,1)</f>
        <v>2569</v>
      </c>
      <c r="D23">
        <f t="shared" si="42"/>
        <v>3211</v>
      </c>
      <c r="E23">
        <f t="shared" si="42"/>
        <v>3853</v>
      </c>
      <c r="F23">
        <f t="shared" ref="F23:H23" si="43">FLOOR(SQRT(FLOOR($B23 * $A$2,1)) * (100 + (F$1 - 100) / 2) / 10  * 1.15 * 1.15 * 1.1,1)</f>
        <v>3737</v>
      </c>
      <c r="G23">
        <f t="shared" si="43"/>
        <v>4671</v>
      </c>
      <c r="H23">
        <f t="shared" si="43"/>
        <v>5605</v>
      </c>
    </row>
    <row r="24" spans="2:8" ht="15.75" customHeight="1">
      <c r="B24" s="112">
        <v>23000</v>
      </c>
      <c r="C24">
        <f t="shared" ref="C24:E24" si="44">FLOOR(SQRT(FLOOR($B24 * $A$2,1)) * (100 + (C$1 - 100) / 2) / 10,1)</f>
        <v>2626</v>
      </c>
      <c r="D24">
        <f t="shared" si="44"/>
        <v>3283</v>
      </c>
      <c r="E24">
        <f t="shared" si="44"/>
        <v>3940</v>
      </c>
      <c r="F24">
        <f t="shared" ref="F24:H24" si="45">FLOOR(SQRT(FLOOR($B24 * $A$2,1)) * (100 + (F$1 - 100) / 2) / 10  * 1.15 * 1.15 * 1.1,1)</f>
        <v>3821</v>
      </c>
      <c r="G24">
        <f t="shared" si="45"/>
        <v>4776</v>
      </c>
      <c r="H24">
        <f t="shared" si="45"/>
        <v>5731</v>
      </c>
    </row>
    <row r="25" spans="2:8" ht="15.75" customHeight="1">
      <c r="B25" s="112">
        <v>24000</v>
      </c>
      <c r="C25">
        <f t="shared" ref="C25:E25" si="46">FLOOR(SQRT(FLOOR($B25 * $A$2,1)) * (100 + (C$1 - 100) / 2) / 10,1)</f>
        <v>2683</v>
      </c>
      <c r="D25">
        <f t="shared" si="46"/>
        <v>3354</v>
      </c>
      <c r="E25">
        <f t="shared" si="46"/>
        <v>4024</v>
      </c>
      <c r="F25">
        <f t="shared" ref="F25:H25" si="47">FLOOR(SQRT(FLOOR($B25 * $A$2,1)) * (100 + (F$1 - 100) / 2) / 10  * 1.15 * 1.15 * 1.1,1)</f>
        <v>3903</v>
      </c>
      <c r="G25">
        <f t="shared" si="47"/>
        <v>4879</v>
      </c>
      <c r="H25">
        <f t="shared" si="47"/>
        <v>5855</v>
      </c>
    </row>
    <row r="26" spans="2:8" ht="15.75" customHeight="1">
      <c r="B26" s="112">
        <v>25000</v>
      </c>
      <c r="C26">
        <f t="shared" ref="C26:E26" si="48">FLOOR(SQRT(FLOOR($B26 * $A$2,1)) * (100 + (C$1 - 100) / 2) / 10,1)</f>
        <v>2738</v>
      </c>
      <c r="D26">
        <f t="shared" si="48"/>
        <v>3423</v>
      </c>
      <c r="E26">
        <f t="shared" si="48"/>
        <v>4107</v>
      </c>
      <c r="F26">
        <f t="shared" ref="F26:H26" si="49">FLOOR(SQRT(FLOOR($B26 * $A$2,1)) * (100 + (F$1 - 100) / 2) / 10  * 1.15 * 1.15 * 1.1,1)</f>
        <v>3983</v>
      </c>
      <c r="G26">
        <f t="shared" si="49"/>
        <v>4979</v>
      </c>
      <c r="H26">
        <f t="shared" si="49"/>
        <v>5975</v>
      </c>
    </row>
    <row r="27" spans="2:8" ht="15.75" customHeight="1">
      <c r="B27" s="112">
        <v>26000</v>
      </c>
      <c r="C27">
        <f t="shared" ref="C27:E27" si="50">FLOOR(SQRT(FLOOR($B27 * $A$2,1)) * (100 + (C$1 - 100) / 2) / 10,1)</f>
        <v>2792</v>
      </c>
      <c r="D27">
        <f t="shared" si="50"/>
        <v>3491</v>
      </c>
      <c r="E27">
        <f t="shared" si="50"/>
        <v>4189</v>
      </c>
      <c r="F27">
        <f t="shared" ref="F27:H27" si="51">FLOOR(SQRT(FLOOR($B27 * $A$2,1)) * (100 + (F$1 - 100) / 2) / 10  * 1.15 * 1.15 * 1.1,1)</f>
        <v>4062</v>
      </c>
      <c r="G27">
        <f t="shared" si="51"/>
        <v>5078</v>
      </c>
      <c r="H27">
        <f t="shared" si="51"/>
        <v>6094</v>
      </c>
    </row>
    <row r="28" spans="2:8" ht="15.75" customHeight="1">
      <c r="B28" s="112">
        <v>27000</v>
      </c>
      <c r="C28">
        <f t="shared" ref="C28:E28" si="52">FLOOR(SQRT(FLOOR($B28 * $A$2,1)) * (100 + (C$1 - 100) / 2) / 10,1)</f>
        <v>2846</v>
      </c>
      <c r="D28">
        <f t="shared" si="52"/>
        <v>3557</v>
      </c>
      <c r="E28">
        <f t="shared" si="52"/>
        <v>4269</v>
      </c>
      <c r="F28">
        <f t="shared" ref="F28:H28" si="53">FLOOR(SQRT(FLOOR($B28 * $A$2,1)) * (100 + (F$1 - 100) / 2) / 10  * 1.15 * 1.15 * 1.1,1)</f>
        <v>4140</v>
      </c>
      <c r="G28">
        <f t="shared" si="53"/>
        <v>5175</v>
      </c>
      <c r="H28">
        <f t="shared" si="53"/>
        <v>6210</v>
      </c>
    </row>
    <row r="29" spans="2:8" ht="15.75" customHeight="1">
      <c r="B29" s="112">
        <v>28000</v>
      </c>
      <c r="C29">
        <f t="shared" ref="C29:E29" si="54">FLOOR(SQRT(FLOOR($B29 * $A$2,1)) * (100 + (C$1 - 100) / 2) / 10,1)</f>
        <v>2898</v>
      </c>
      <c r="D29">
        <f t="shared" si="54"/>
        <v>3622</v>
      </c>
      <c r="E29">
        <f t="shared" si="54"/>
        <v>4347</v>
      </c>
      <c r="F29">
        <f t="shared" ref="F29:H29" si="55">FLOOR(SQRT(FLOOR($B29 * $A$2,1)) * (100 + (F$1 - 100) / 2) / 10  * 1.15 * 1.15 * 1.1,1)</f>
        <v>4216</v>
      </c>
      <c r="G29">
        <f t="shared" si="55"/>
        <v>5270</v>
      </c>
      <c r="H29">
        <f t="shared" si="55"/>
        <v>6324</v>
      </c>
    </row>
    <row r="30" spans="2:8" ht="15.75" customHeight="1">
      <c r="B30" s="112">
        <v>29000</v>
      </c>
      <c r="C30">
        <f t="shared" ref="C30:E30" si="56">FLOOR(SQRT(FLOOR($B30 * $A$2,1)) * (100 + (C$1 - 100) / 2) / 10,1)</f>
        <v>2949</v>
      </c>
      <c r="D30">
        <f t="shared" si="56"/>
        <v>3686</v>
      </c>
      <c r="E30">
        <f t="shared" si="56"/>
        <v>4424</v>
      </c>
      <c r="F30">
        <f t="shared" ref="F30:H30" si="57">FLOOR(SQRT(FLOOR($B30 * $A$2,1)) * (100 + (F$1 - 100) / 2) / 10  * 1.15 * 1.15 * 1.1,1)</f>
        <v>4290</v>
      </c>
      <c r="G30">
        <f t="shared" si="57"/>
        <v>5363</v>
      </c>
      <c r="H30">
        <f t="shared" si="57"/>
        <v>6436</v>
      </c>
    </row>
    <row r="31" spans="2:8" ht="15.75" customHeight="1">
      <c r="B31" s="112">
        <v>30000</v>
      </c>
      <c r="C31">
        <f t="shared" ref="C31:E31" si="58">FLOOR(SQRT(FLOOR($B31 * $A$2,1)) * (100 + (C$1 - 100) / 2) / 10,1)</f>
        <v>3000</v>
      </c>
      <c r="D31">
        <f t="shared" si="58"/>
        <v>3750</v>
      </c>
      <c r="E31">
        <f t="shared" si="58"/>
        <v>4500</v>
      </c>
      <c r="F31">
        <f t="shared" ref="F31:H31" si="59">FLOOR(SQRT(FLOOR($B31 * $A$2,1)) * (100 + (F$1 - 100) / 2) / 10  * 1.15 * 1.15 * 1.1,1)</f>
        <v>4364</v>
      </c>
      <c r="G31">
        <f t="shared" si="59"/>
        <v>5455</v>
      </c>
      <c r="H31">
        <f t="shared" si="59"/>
        <v>6546</v>
      </c>
    </row>
    <row r="32" spans="2:8" ht="15.75" customHeight="1">
      <c r="B32" s="112">
        <v>31000</v>
      </c>
      <c r="C32" t="e">
        <f t="shared" ref="C32:C101" si="60">FLOOR(SQRT(FLOOR(B32 *#REF!,1)),1) * 100 / 10</f>
        <v>#REF!</v>
      </c>
    </row>
    <row r="33" spans="2:3" ht="15.75" customHeight="1">
      <c r="B33" s="112">
        <v>32000</v>
      </c>
      <c r="C33" t="e">
        <f t="shared" si="60"/>
        <v>#REF!</v>
      </c>
    </row>
    <row r="34" spans="2:3" ht="15.75" customHeight="1">
      <c r="B34" s="112">
        <v>33000</v>
      </c>
      <c r="C34" t="e">
        <f t="shared" si="60"/>
        <v>#REF!</v>
      </c>
    </row>
    <row r="35" spans="2:3" ht="15.75" customHeight="1">
      <c r="B35" s="112">
        <v>34000</v>
      </c>
      <c r="C35" t="e">
        <f t="shared" si="60"/>
        <v>#REF!</v>
      </c>
    </row>
    <row r="36" spans="2:3" ht="15.75" customHeight="1">
      <c r="B36" s="112">
        <v>35000</v>
      </c>
      <c r="C36" t="e">
        <f t="shared" si="60"/>
        <v>#REF!</v>
      </c>
    </row>
    <row r="37" spans="2:3" ht="15.75" customHeight="1">
      <c r="B37" s="112">
        <v>36000</v>
      </c>
      <c r="C37" t="e">
        <f t="shared" si="60"/>
        <v>#REF!</v>
      </c>
    </row>
    <row r="38" spans="2:3" ht="12.75">
      <c r="B38" s="112">
        <v>37000</v>
      </c>
      <c r="C38" t="e">
        <f t="shared" si="60"/>
        <v>#REF!</v>
      </c>
    </row>
    <row r="39" spans="2:3" ht="12.75">
      <c r="B39" s="112">
        <v>38000</v>
      </c>
      <c r="C39" t="e">
        <f t="shared" si="60"/>
        <v>#REF!</v>
      </c>
    </row>
    <row r="40" spans="2:3" ht="12.75">
      <c r="B40" s="112">
        <v>39000</v>
      </c>
      <c r="C40" t="e">
        <f t="shared" si="60"/>
        <v>#REF!</v>
      </c>
    </row>
    <row r="41" spans="2:3" ht="12.75">
      <c r="B41" s="112">
        <v>40000</v>
      </c>
      <c r="C41" t="e">
        <f t="shared" si="60"/>
        <v>#REF!</v>
      </c>
    </row>
    <row r="42" spans="2:3" ht="12.75">
      <c r="B42" s="112">
        <v>41000</v>
      </c>
      <c r="C42" t="e">
        <f t="shared" si="60"/>
        <v>#REF!</v>
      </c>
    </row>
    <row r="43" spans="2:3" ht="12.75">
      <c r="B43" s="112">
        <v>42000</v>
      </c>
      <c r="C43" t="e">
        <f t="shared" si="60"/>
        <v>#REF!</v>
      </c>
    </row>
    <row r="44" spans="2:3" ht="12.75">
      <c r="B44" s="112">
        <v>43000</v>
      </c>
      <c r="C44" t="e">
        <f t="shared" si="60"/>
        <v>#REF!</v>
      </c>
    </row>
    <row r="45" spans="2:3" ht="12.75">
      <c r="B45" s="112">
        <v>44000</v>
      </c>
      <c r="C45" t="e">
        <f t="shared" si="60"/>
        <v>#REF!</v>
      </c>
    </row>
    <row r="46" spans="2:3" ht="12.75">
      <c r="B46" s="112">
        <v>45000</v>
      </c>
      <c r="C46" t="e">
        <f t="shared" si="60"/>
        <v>#REF!</v>
      </c>
    </row>
    <row r="47" spans="2:3" ht="12.75">
      <c r="B47" s="112">
        <v>46000</v>
      </c>
      <c r="C47" t="e">
        <f t="shared" si="60"/>
        <v>#REF!</v>
      </c>
    </row>
    <row r="48" spans="2:3" ht="12.75">
      <c r="B48" s="112">
        <v>47000</v>
      </c>
      <c r="C48" t="e">
        <f t="shared" si="60"/>
        <v>#REF!</v>
      </c>
    </row>
    <row r="49" spans="2:3" ht="12.75">
      <c r="B49" s="112">
        <v>48000</v>
      </c>
      <c r="C49" t="e">
        <f t="shared" si="60"/>
        <v>#REF!</v>
      </c>
    </row>
    <row r="50" spans="2:3" ht="12.75">
      <c r="B50" s="112">
        <v>49000</v>
      </c>
      <c r="C50" t="e">
        <f t="shared" si="60"/>
        <v>#REF!</v>
      </c>
    </row>
    <row r="51" spans="2:3" ht="12.75">
      <c r="B51" s="112">
        <v>50000</v>
      </c>
      <c r="C51" t="e">
        <f t="shared" si="60"/>
        <v>#REF!</v>
      </c>
    </row>
    <row r="52" spans="2:3" ht="12.75">
      <c r="B52" s="112">
        <v>51000</v>
      </c>
      <c r="C52" t="e">
        <f t="shared" si="60"/>
        <v>#REF!</v>
      </c>
    </row>
    <row r="53" spans="2:3" ht="12.75">
      <c r="B53" s="112">
        <v>52000</v>
      </c>
      <c r="C53" t="e">
        <f t="shared" si="60"/>
        <v>#REF!</v>
      </c>
    </row>
    <row r="54" spans="2:3" ht="12.75">
      <c r="B54" s="112">
        <v>53000</v>
      </c>
      <c r="C54" t="e">
        <f t="shared" si="60"/>
        <v>#REF!</v>
      </c>
    </row>
    <row r="55" spans="2:3" ht="12.75">
      <c r="B55" s="112">
        <v>54000</v>
      </c>
      <c r="C55" t="e">
        <f t="shared" si="60"/>
        <v>#REF!</v>
      </c>
    </row>
    <row r="56" spans="2:3" ht="12.75">
      <c r="B56" s="112">
        <v>55000</v>
      </c>
      <c r="C56" t="e">
        <f t="shared" si="60"/>
        <v>#REF!</v>
      </c>
    </row>
    <row r="57" spans="2:3" ht="12.75">
      <c r="B57" s="112">
        <v>56000</v>
      </c>
      <c r="C57" t="e">
        <f t="shared" si="60"/>
        <v>#REF!</v>
      </c>
    </row>
    <row r="58" spans="2:3" ht="12.75">
      <c r="B58" s="112">
        <v>57000</v>
      </c>
      <c r="C58" t="e">
        <f t="shared" si="60"/>
        <v>#REF!</v>
      </c>
    </row>
    <row r="59" spans="2:3" ht="12.75">
      <c r="B59" s="112">
        <v>58000</v>
      </c>
      <c r="C59" t="e">
        <f t="shared" si="60"/>
        <v>#REF!</v>
      </c>
    </row>
    <row r="60" spans="2:3" ht="12.75">
      <c r="B60" s="112">
        <v>59000</v>
      </c>
      <c r="C60" t="e">
        <f t="shared" si="60"/>
        <v>#REF!</v>
      </c>
    </row>
    <row r="61" spans="2:3" ht="12.75">
      <c r="B61" s="112">
        <v>60000</v>
      </c>
      <c r="C61" t="e">
        <f t="shared" si="60"/>
        <v>#REF!</v>
      </c>
    </row>
    <row r="62" spans="2:3" ht="12.75">
      <c r="B62" s="112">
        <v>61000</v>
      </c>
      <c r="C62" t="e">
        <f t="shared" si="60"/>
        <v>#REF!</v>
      </c>
    </row>
    <row r="63" spans="2:3" ht="12.75">
      <c r="B63" s="112">
        <v>62000</v>
      </c>
      <c r="C63" t="e">
        <f t="shared" si="60"/>
        <v>#REF!</v>
      </c>
    </row>
    <row r="64" spans="2:3" ht="12.75">
      <c r="B64" s="112">
        <v>63000</v>
      </c>
      <c r="C64" t="e">
        <f t="shared" si="60"/>
        <v>#REF!</v>
      </c>
    </row>
    <row r="65" spans="2:3" ht="12.75">
      <c r="B65" s="112">
        <v>64000</v>
      </c>
      <c r="C65" t="e">
        <f t="shared" si="60"/>
        <v>#REF!</v>
      </c>
    </row>
    <row r="66" spans="2:3" ht="12.75">
      <c r="B66" s="112">
        <v>65000</v>
      </c>
      <c r="C66" t="e">
        <f t="shared" si="60"/>
        <v>#REF!</v>
      </c>
    </row>
    <row r="67" spans="2:3" ht="12.75">
      <c r="B67" s="112">
        <v>66000</v>
      </c>
      <c r="C67" t="e">
        <f t="shared" si="60"/>
        <v>#REF!</v>
      </c>
    </row>
    <row r="68" spans="2:3" ht="12.75">
      <c r="B68" s="112">
        <v>67000</v>
      </c>
      <c r="C68" t="e">
        <f t="shared" si="60"/>
        <v>#REF!</v>
      </c>
    </row>
    <row r="69" spans="2:3" ht="12.75">
      <c r="B69" s="112">
        <v>68000</v>
      </c>
      <c r="C69" t="e">
        <f t="shared" si="60"/>
        <v>#REF!</v>
      </c>
    </row>
    <row r="70" spans="2:3" ht="12.75">
      <c r="B70" s="112">
        <v>69000</v>
      </c>
      <c r="C70" t="e">
        <f t="shared" si="60"/>
        <v>#REF!</v>
      </c>
    </row>
    <row r="71" spans="2:3" ht="12.75">
      <c r="B71" s="112">
        <v>70000</v>
      </c>
      <c r="C71" t="e">
        <f t="shared" si="60"/>
        <v>#REF!</v>
      </c>
    </row>
    <row r="72" spans="2:3" ht="12.75">
      <c r="B72" s="112">
        <v>71000</v>
      </c>
      <c r="C72" t="e">
        <f t="shared" si="60"/>
        <v>#REF!</v>
      </c>
    </row>
    <row r="73" spans="2:3" ht="12.75">
      <c r="B73" s="112">
        <v>72000</v>
      </c>
      <c r="C73" t="e">
        <f t="shared" si="60"/>
        <v>#REF!</v>
      </c>
    </row>
    <row r="74" spans="2:3" ht="12.75">
      <c r="B74" s="112">
        <v>73000</v>
      </c>
      <c r="C74" t="e">
        <f t="shared" si="60"/>
        <v>#REF!</v>
      </c>
    </row>
    <row r="75" spans="2:3" ht="12.75">
      <c r="B75" s="112">
        <v>74000</v>
      </c>
      <c r="C75" t="e">
        <f t="shared" si="60"/>
        <v>#REF!</v>
      </c>
    </row>
    <row r="76" spans="2:3" ht="12.75">
      <c r="B76" s="112">
        <v>75000</v>
      </c>
      <c r="C76" t="e">
        <f t="shared" si="60"/>
        <v>#REF!</v>
      </c>
    </row>
    <row r="77" spans="2:3" ht="12.75">
      <c r="B77" s="112">
        <v>76000</v>
      </c>
      <c r="C77" t="e">
        <f t="shared" si="60"/>
        <v>#REF!</v>
      </c>
    </row>
    <row r="78" spans="2:3" ht="12.75">
      <c r="B78" s="112">
        <v>77000</v>
      </c>
      <c r="C78" t="e">
        <f t="shared" si="60"/>
        <v>#REF!</v>
      </c>
    </row>
    <row r="79" spans="2:3" ht="12.75">
      <c r="B79" s="112">
        <v>78000</v>
      </c>
      <c r="C79" t="e">
        <f t="shared" si="60"/>
        <v>#REF!</v>
      </c>
    </row>
    <row r="80" spans="2:3" ht="12.75">
      <c r="B80" s="112">
        <v>79000</v>
      </c>
      <c r="C80" t="e">
        <f t="shared" si="60"/>
        <v>#REF!</v>
      </c>
    </row>
    <row r="81" spans="2:3" ht="12.75">
      <c r="B81" s="112">
        <v>80000</v>
      </c>
      <c r="C81" t="e">
        <f t="shared" si="60"/>
        <v>#REF!</v>
      </c>
    </row>
    <row r="82" spans="2:3" ht="12.75">
      <c r="B82" s="112">
        <v>81000</v>
      </c>
      <c r="C82" t="e">
        <f t="shared" si="60"/>
        <v>#REF!</v>
      </c>
    </row>
    <row r="83" spans="2:3" ht="12.75">
      <c r="B83" s="112">
        <v>82000</v>
      </c>
      <c r="C83" t="e">
        <f t="shared" si="60"/>
        <v>#REF!</v>
      </c>
    </row>
    <row r="84" spans="2:3" ht="12.75">
      <c r="B84" s="112">
        <v>83000</v>
      </c>
      <c r="C84" t="e">
        <f t="shared" si="60"/>
        <v>#REF!</v>
      </c>
    </row>
    <row r="85" spans="2:3" ht="12.75">
      <c r="B85" s="112">
        <v>84000</v>
      </c>
      <c r="C85" t="e">
        <f t="shared" si="60"/>
        <v>#REF!</v>
      </c>
    </row>
    <row r="86" spans="2:3" ht="12.75">
      <c r="B86" s="112">
        <v>85000</v>
      </c>
      <c r="C86" t="e">
        <f t="shared" si="60"/>
        <v>#REF!</v>
      </c>
    </row>
    <row r="87" spans="2:3" ht="12.75">
      <c r="B87" s="112">
        <v>86000</v>
      </c>
      <c r="C87" t="e">
        <f t="shared" si="60"/>
        <v>#REF!</v>
      </c>
    </row>
    <row r="88" spans="2:3" ht="12.75">
      <c r="B88" s="112">
        <v>87000</v>
      </c>
      <c r="C88" t="e">
        <f t="shared" si="60"/>
        <v>#REF!</v>
      </c>
    </row>
    <row r="89" spans="2:3" ht="12.75">
      <c r="B89" s="112">
        <v>88000</v>
      </c>
      <c r="C89" t="e">
        <f t="shared" si="60"/>
        <v>#REF!</v>
      </c>
    </row>
    <row r="90" spans="2:3" ht="12.75">
      <c r="B90" s="112">
        <v>89000</v>
      </c>
      <c r="C90" t="e">
        <f t="shared" si="60"/>
        <v>#REF!</v>
      </c>
    </row>
    <row r="91" spans="2:3" ht="12.75">
      <c r="B91" s="112">
        <v>90000</v>
      </c>
      <c r="C91" t="e">
        <f t="shared" si="60"/>
        <v>#REF!</v>
      </c>
    </row>
    <row r="92" spans="2:3" ht="12.75">
      <c r="B92" s="112">
        <v>91000</v>
      </c>
      <c r="C92" t="e">
        <f t="shared" si="60"/>
        <v>#REF!</v>
      </c>
    </row>
    <row r="93" spans="2:3" ht="12.75">
      <c r="B93" s="112">
        <v>92000</v>
      </c>
      <c r="C93" t="e">
        <f t="shared" si="60"/>
        <v>#REF!</v>
      </c>
    </row>
    <row r="94" spans="2:3" ht="12.75">
      <c r="B94" s="112">
        <v>93000</v>
      </c>
      <c r="C94" t="e">
        <f t="shared" si="60"/>
        <v>#REF!</v>
      </c>
    </row>
    <row r="95" spans="2:3" ht="12.75">
      <c r="B95" s="112">
        <v>94000</v>
      </c>
      <c r="C95" t="e">
        <f t="shared" si="60"/>
        <v>#REF!</v>
      </c>
    </row>
    <row r="96" spans="2:3" ht="12.75">
      <c r="B96" s="112">
        <v>95000</v>
      </c>
      <c r="C96" t="e">
        <f t="shared" si="60"/>
        <v>#REF!</v>
      </c>
    </row>
    <row r="97" spans="2:3" ht="12.75">
      <c r="B97" s="112">
        <v>96000</v>
      </c>
      <c r="C97" t="e">
        <f t="shared" si="60"/>
        <v>#REF!</v>
      </c>
    </row>
    <row r="98" spans="2:3" ht="12.75">
      <c r="B98" s="112">
        <v>97000</v>
      </c>
      <c r="C98" t="e">
        <f t="shared" si="60"/>
        <v>#REF!</v>
      </c>
    </row>
    <row r="99" spans="2:3" ht="12.75">
      <c r="B99" s="112">
        <v>98000</v>
      </c>
      <c r="C99" t="e">
        <f t="shared" si="60"/>
        <v>#REF!</v>
      </c>
    </row>
    <row r="100" spans="2:3" ht="12.75">
      <c r="B100" s="112">
        <v>99000</v>
      </c>
      <c r="C100" t="e">
        <f t="shared" si="60"/>
        <v>#REF!</v>
      </c>
    </row>
    <row r="101" spans="2:3" ht="12.75">
      <c r="B101" s="112">
        <v>100000</v>
      </c>
      <c r="C101" t="e">
        <f t="shared" si="60"/>
        <v>#REF!</v>
      </c>
    </row>
    <row r="102" spans="2:3" ht="12.75">
      <c r="B102" s="112">
        <v>101000</v>
      </c>
      <c r="C102" t="e">
        <f t="shared" ref="C102:C267" si="61">FLOOR(SQRT(FLOOR(B102 *#REF!,1)),1)</f>
        <v>#REF!</v>
      </c>
    </row>
    <row r="103" spans="2:3" ht="12.75">
      <c r="B103" s="112">
        <v>102000</v>
      </c>
      <c r="C103" t="e">
        <f t="shared" si="61"/>
        <v>#REF!</v>
      </c>
    </row>
    <row r="104" spans="2:3" ht="12.75">
      <c r="B104" s="112">
        <v>103000</v>
      </c>
      <c r="C104" t="e">
        <f t="shared" si="61"/>
        <v>#REF!</v>
      </c>
    </row>
    <row r="105" spans="2:3" ht="12.75">
      <c r="B105" s="112">
        <v>104000</v>
      </c>
      <c r="C105" t="e">
        <f t="shared" si="61"/>
        <v>#REF!</v>
      </c>
    </row>
    <row r="106" spans="2:3" ht="12.75">
      <c r="B106" s="112">
        <v>105000</v>
      </c>
      <c r="C106" t="e">
        <f t="shared" si="61"/>
        <v>#REF!</v>
      </c>
    </row>
    <row r="107" spans="2:3" ht="12.75">
      <c r="B107" s="112">
        <v>106000</v>
      </c>
      <c r="C107" t="e">
        <f t="shared" si="61"/>
        <v>#REF!</v>
      </c>
    </row>
    <row r="108" spans="2:3" ht="12.75">
      <c r="B108" s="112">
        <v>107000</v>
      </c>
      <c r="C108" t="e">
        <f t="shared" si="61"/>
        <v>#REF!</v>
      </c>
    </row>
    <row r="109" spans="2:3" ht="12.75">
      <c r="B109" s="112">
        <v>108000</v>
      </c>
      <c r="C109" t="e">
        <f t="shared" si="61"/>
        <v>#REF!</v>
      </c>
    </row>
    <row r="110" spans="2:3" ht="12.75">
      <c r="B110" s="112">
        <v>109000</v>
      </c>
      <c r="C110" t="e">
        <f t="shared" si="61"/>
        <v>#REF!</v>
      </c>
    </row>
    <row r="111" spans="2:3" ht="12.75">
      <c r="B111" s="112">
        <v>110000</v>
      </c>
      <c r="C111" t="e">
        <f t="shared" si="61"/>
        <v>#REF!</v>
      </c>
    </row>
    <row r="112" spans="2:3" ht="12.75">
      <c r="B112" s="112">
        <v>111000</v>
      </c>
      <c r="C112" t="e">
        <f t="shared" si="61"/>
        <v>#REF!</v>
      </c>
    </row>
    <row r="113" spans="2:3" ht="12.75">
      <c r="B113" s="112">
        <v>112000</v>
      </c>
      <c r="C113" t="e">
        <f t="shared" si="61"/>
        <v>#REF!</v>
      </c>
    </row>
    <row r="114" spans="2:3" ht="12.75">
      <c r="B114" s="112">
        <v>113000</v>
      </c>
      <c r="C114" t="e">
        <f t="shared" si="61"/>
        <v>#REF!</v>
      </c>
    </row>
    <row r="115" spans="2:3" ht="12.75">
      <c r="B115" s="112">
        <v>114000</v>
      </c>
      <c r="C115" t="e">
        <f t="shared" si="61"/>
        <v>#REF!</v>
      </c>
    </row>
    <row r="116" spans="2:3" ht="12.75">
      <c r="B116" s="112">
        <v>1160</v>
      </c>
      <c r="C116" t="e">
        <f t="shared" si="61"/>
        <v>#REF!</v>
      </c>
    </row>
    <row r="117" spans="2:3" ht="12.75">
      <c r="B117" s="112">
        <v>1170</v>
      </c>
      <c r="C117" t="e">
        <f t="shared" si="61"/>
        <v>#REF!</v>
      </c>
    </row>
    <row r="118" spans="2:3" ht="12.75">
      <c r="B118" s="112">
        <v>1180</v>
      </c>
      <c r="C118" t="e">
        <f t="shared" si="61"/>
        <v>#REF!</v>
      </c>
    </row>
    <row r="119" spans="2:3" ht="12.75">
      <c r="B119" s="112">
        <v>1190</v>
      </c>
      <c r="C119" t="e">
        <f t="shared" si="61"/>
        <v>#REF!</v>
      </c>
    </row>
    <row r="120" spans="2:3" ht="12.75">
      <c r="B120" s="112">
        <v>1200</v>
      </c>
      <c r="C120" t="e">
        <f t="shared" si="61"/>
        <v>#REF!</v>
      </c>
    </row>
    <row r="121" spans="2:3" ht="12.75">
      <c r="B121" s="112">
        <v>1210</v>
      </c>
      <c r="C121" t="e">
        <f t="shared" si="61"/>
        <v>#REF!</v>
      </c>
    </row>
    <row r="122" spans="2:3" ht="12.75">
      <c r="B122" s="112">
        <v>1220</v>
      </c>
      <c r="C122" t="e">
        <f t="shared" si="61"/>
        <v>#REF!</v>
      </c>
    </row>
    <row r="123" spans="2:3" ht="12.75">
      <c r="B123" s="112">
        <v>1230</v>
      </c>
      <c r="C123" t="e">
        <f t="shared" si="61"/>
        <v>#REF!</v>
      </c>
    </row>
    <row r="124" spans="2:3" ht="12.75">
      <c r="B124" s="112">
        <v>1240</v>
      </c>
      <c r="C124" t="e">
        <f t="shared" si="61"/>
        <v>#REF!</v>
      </c>
    </row>
    <row r="125" spans="2:3" ht="12.75">
      <c r="B125" s="112">
        <v>1250</v>
      </c>
      <c r="C125" t="e">
        <f t="shared" si="61"/>
        <v>#REF!</v>
      </c>
    </row>
    <row r="126" spans="2:3" ht="12.75">
      <c r="B126" s="112">
        <v>1260</v>
      </c>
      <c r="C126" t="e">
        <f t="shared" si="61"/>
        <v>#REF!</v>
      </c>
    </row>
    <row r="127" spans="2:3" ht="12.75">
      <c r="B127" s="112">
        <v>1270</v>
      </c>
      <c r="C127" t="e">
        <f t="shared" si="61"/>
        <v>#REF!</v>
      </c>
    </row>
    <row r="128" spans="2:3" ht="12.75">
      <c r="B128" s="112">
        <v>1280</v>
      </c>
      <c r="C128" t="e">
        <f t="shared" si="61"/>
        <v>#REF!</v>
      </c>
    </row>
    <row r="129" spans="2:3" ht="12.75">
      <c r="B129" s="112">
        <v>1290</v>
      </c>
      <c r="C129" t="e">
        <f t="shared" si="61"/>
        <v>#REF!</v>
      </c>
    </row>
    <row r="130" spans="2:3" ht="12.75">
      <c r="B130" s="112">
        <v>1300</v>
      </c>
      <c r="C130" t="e">
        <f t="shared" si="61"/>
        <v>#REF!</v>
      </c>
    </row>
    <row r="131" spans="2:3" ht="12.75">
      <c r="B131" s="112">
        <v>1310</v>
      </c>
      <c r="C131" t="e">
        <f t="shared" si="61"/>
        <v>#REF!</v>
      </c>
    </row>
    <row r="132" spans="2:3" ht="12.75">
      <c r="B132" s="112">
        <v>1320</v>
      </c>
      <c r="C132" t="e">
        <f t="shared" si="61"/>
        <v>#REF!</v>
      </c>
    </row>
    <row r="133" spans="2:3" ht="12.75">
      <c r="B133" s="112">
        <v>1330</v>
      </c>
      <c r="C133" t="e">
        <f t="shared" si="61"/>
        <v>#REF!</v>
      </c>
    </row>
    <row r="134" spans="2:3" ht="12.75">
      <c r="B134" s="112">
        <v>1340</v>
      </c>
      <c r="C134" t="e">
        <f t="shared" si="61"/>
        <v>#REF!</v>
      </c>
    </row>
    <row r="135" spans="2:3" ht="12.75">
      <c r="B135" s="112">
        <v>1350</v>
      </c>
      <c r="C135" t="e">
        <f t="shared" si="61"/>
        <v>#REF!</v>
      </c>
    </row>
    <row r="136" spans="2:3" ht="12.75">
      <c r="B136" s="112">
        <v>1360</v>
      </c>
      <c r="C136" t="e">
        <f t="shared" si="61"/>
        <v>#REF!</v>
      </c>
    </row>
    <row r="137" spans="2:3" ht="12.75">
      <c r="B137" s="112">
        <v>1370</v>
      </c>
      <c r="C137" t="e">
        <f t="shared" si="61"/>
        <v>#REF!</v>
      </c>
    </row>
    <row r="138" spans="2:3" ht="12.75">
      <c r="B138" s="112">
        <v>1380</v>
      </c>
      <c r="C138" t="e">
        <f t="shared" si="61"/>
        <v>#REF!</v>
      </c>
    </row>
    <row r="139" spans="2:3" ht="12.75">
      <c r="B139" s="112">
        <v>1390</v>
      </c>
      <c r="C139" t="e">
        <f t="shared" si="61"/>
        <v>#REF!</v>
      </c>
    </row>
    <row r="140" spans="2:3" ht="12.75">
      <c r="B140" s="112">
        <v>1400</v>
      </c>
      <c r="C140" t="e">
        <f t="shared" si="61"/>
        <v>#REF!</v>
      </c>
    </row>
    <row r="141" spans="2:3" ht="12.75">
      <c r="B141" s="112">
        <v>1410</v>
      </c>
      <c r="C141" t="e">
        <f t="shared" si="61"/>
        <v>#REF!</v>
      </c>
    </row>
    <row r="142" spans="2:3" ht="12.75">
      <c r="B142" s="112">
        <v>1420</v>
      </c>
      <c r="C142" t="e">
        <f t="shared" si="61"/>
        <v>#REF!</v>
      </c>
    </row>
    <row r="143" spans="2:3" ht="12.75">
      <c r="B143" s="112">
        <v>1430</v>
      </c>
      <c r="C143" t="e">
        <f t="shared" si="61"/>
        <v>#REF!</v>
      </c>
    </row>
    <row r="144" spans="2:3" ht="12.75">
      <c r="B144" s="112">
        <v>1440</v>
      </c>
      <c r="C144" t="e">
        <f t="shared" si="61"/>
        <v>#REF!</v>
      </c>
    </row>
    <row r="145" spans="2:3" ht="12.75">
      <c r="B145" s="112">
        <v>1450</v>
      </c>
      <c r="C145" t="e">
        <f t="shared" si="61"/>
        <v>#REF!</v>
      </c>
    </row>
    <row r="146" spans="2:3" ht="12.75">
      <c r="B146" s="112">
        <v>1460</v>
      </c>
      <c r="C146" t="e">
        <f t="shared" si="61"/>
        <v>#REF!</v>
      </c>
    </row>
    <row r="147" spans="2:3" ht="12.75">
      <c r="B147" s="112">
        <v>1470</v>
      </c>
      <c r="C147" t="e">
        <f t="shared" si="61"/>
        <v>#REF!</v>
      </c>
    </row>
    <row r="148" spans="2:3" ht="12.75">
      <c r="B148" s="112">
        <v>1480</v>
      </c>
      <c r="C148" t="e">
        <f t="shared" si="61"/>
        <v>#REF!</v>
      </c>
    </row>
    <row r="149" spans="2:3" ht="12.75">
      <c r="B149" s="112">
        <v>1490</v>
      </c>
      <c r="C149" t="e">
        <f t="shared" si="61"/>
        <v>#REF!</v>
      </c>
    </row>
    <row r="150" spans="2:3" ht="12.75">
      <c r="B150" s="112">
        <v>1500</v>
      </c>
      <c r="C150" t="e">
        <f t="shared" si="61"/>
        <v>#REF!</v>
      </c>
    </row>
    <row r="151" spans="2:3" ht="12.75">
      <c r="B151" s="112">
        <v>1510</v>
      </c>
      <c r="C151" t="e">
        <f t="shared" si="61"/>
        <v>#REF!</v>
      </c>
    </row>
    <row r="152" spans="2:3" ht="12.75">
      <c r="B152" s="112">
        <v>1520</v>
      </c>
      <c r="C152" t="e">
        <f t="shared" si="61"/>
        <v>#REF!</v>
      </c>
    </row>
    <row r="153" spans="2:3" ht="12.75">
      <c r="B153" s="112">
        <v>1530</v>
      </c>
      <c r="C153" t="e">
        <f t="shared" si="61"/>
        <v>#REF!</v>
      </c>
    </row>
    <row r="154" spans="2:3" ht="12.75">
      <c r="B154" s="112">
        <v>1540</v>
      </c>
      <c r="C154" t="e">
        <f t="shared" si="61"/>
        <v>#REF!</v>
      </c>
    </row>
    <row r="155" spans="2:3" ht="12.75">
      <c r="B155" s="112">
        <v>1550</v>
      </c>
      <c r="C155" t="e">
        <f t="shared" si="61"/>
        <v>#REF!</v>
      </c>
    </row>
    <row r="156" spans="2:3" ht="12.75">
      <c r="B156" s="112">
        <v>1560</v>
      </c>
      <c r="C156" t="e">
        <f t="shared" si="61"/>
        <v>#REF!</v>
      </c>
    </row>
    <row r="157" spans="2:3" ht="12.75">
      <c r="B157" s="112">
        <v>1570</v>
      </c>
      <c r="C157" t="e">
        <f t="shared" si="61"/>
        <v>#REF!</v>
      </c>
    </row>
    <row r="158" spans="2:3" ht="12.75">
      <c r="B158" s="112">
        <v>1580</v>
      </c>
      <c r="C158" t="e">
        <f t="shared" si="61"/>
        <v>#REF!</v>
      </c>
    </row>
    <row r="159" spans="2:3" ht="12.75">
      <c r="B159" s="112">
        <v>1590</v>
      </c>
      <c r="C159" t="e">
        <f t="shared" si="61"/>
        <v>#REF!</v>
      </c>
    </row>
    <row r="160" spans="2:3" ht="12.75">
      <c r="B160" s="112">
        <v>1600</v>
      </c>
      <c r="C160" t="e">
        <f t="shared" si="61"/>
        <v>#REF!</v>
      </c>
    </row>
    <row r="161" spans="2:3" ht="12.75">
      <c r="B161" s="112">
        <v>1610</v>
      </c>
      <c r="C161" t="e">
        <f t="shared" si="61"/>
        <v>#REF!</v>
      </c>
    </row>
    <row r="162" spans="2:3" ht="12.75">
      <c r="B162" s="112">
        <v>1620</v>
      </c>
      <c r="C162" t="e">
        <f t="shared" si="61"/>
        <v>#REF!</v>
      </c>
    </row>
    <row r="163" spans="2:3" ht="12.75">
      <c r="B163" s="112">
        <v>1630</v>
      </c>
      <c r="C163" t="e">
        <f t="shared" si="61"/>
        <v>#REF!</v>
      </c>
    </row>
    <row r="164" spans="2:3" ht="12.75">
      <c r="B164" s="112">
        <v>1640</v>
      </c>
      <c r="C164" t="e">
        <f t="shared" si="61"/>
        <v>#REF!</v>
      </c>
    </row>
    <row r="165" spans="2:3" ht="12.75">
      <c r="B165" s="112">
        <v>1650</v>
      </c>
      <c r="C165" t="e">
        <f t="shared" si="61"/>
        <v>#REF!</v>
      </c>
    </row>
    <row r="166" spans="2:3" ht="12.75">
      <c r="B166" s="112">
        <v>1660</v>
      </c>
      <c r="C166" t="e">
        <f t="shared" si="61"/>
        <v>#REF!</v>
      </c>
    </row>
    <row r="167" spans="2:3" ht="12.75">
      <c r="B167" s="112">
        <v>1670</v>
      </c>
      <c r="C167" t="e">
        <f t="shared" si="61"/>
        <v>#REF!</v>
      </c>
    </row>
    <row r="168" spans="2:3" ht="12.75">
      <c r="B168" s="112">
        <v>1680</v>
      </c>
      <c r="C168" t="e">
        <f t="shared" si="61"/>
        <v>#REF!</v>
      </c>
    </row>
    <row r="169" spans="2:3" ht="12.75">
      <c r="B169" s="112">
        <v>1690</v>
      </c>
      <c r="C169" t="e">
        <f t="shared" si="61"/>
        <v>#REF!</v>
      </c>
    </row>
    <row r="170" spans="2:3" ht="12.75">
      <c r="B170" s="112">
        <v>1700</v>
      </c>
      <c r="C170" t="e">
        <f t="shared" si="61"/>
        <v>#REF!</v>
      </c>
    </row>
    <row r="171" spans="2:3" ht="12.75">
      <c r="B171" s="112">
        <v>1710</v>
      </c>
      <c r="C171" t="e">
        <f t="shared" si="61"/>
        <v>#REF!</v>
      </c>
    </row>
    <row r="172" spans="2:3" ht="12.75">
      <c r="B172" s="112">
        <v>1720</v>
      </c>
      <c r="C172" t="e">
        <f t="shared" si="61"/>
        <v>#REF!</v>
      </c>
    </row>
    <row r="173" spans="2:3" ht="12.75">
      <c r="B173" s="112">
        <v>1730</v>
      </c>
      <c r="C173" t="e">
        <f t="shared" si="61"/>
        <v>#REF!</v>
      </c>
    </row>
    <row r="174" spans="2:3" ht="12.75">
      <c r="B174" s="112">
        <v>1740</v>
      </c>
      <c r="C174" t="e">
        <f t="shared" si="61"/>
        <v>#REF!</v>
      </c>
    </row>
    <row r="175" spans="2:3" ht="12.75">
      <c r="B175" s="112">
        <v>1750</v>
      </c>
      <c r="C175" t="e">
        <f t="shared" si="61"/>
        <v>#REF!</v>
      </c>
    </row>
    <row r="176" spans="2:3" ht="12.75">
      <c r="B176" s="112">
        <v>1760</v>
      </c>
      <c r="C176" t="e">
        <f t="shared" si="61"/>
        <v>#REF!</v>
      </c>
    </row>
    <row r="177" spans="2:3" ht="12.75">
      <c r="B177" s="112">
        <v>1770</v>
      </c>
      <c r="C177" t="e">
        <f t="shared" si="61"/>
        <v>#REF!</v>
      </c>
    </row>
    <row r="178" spans="2:3" ht="12.75">
      <c r="B178" s="112">
        <v>1780</v>
      </c>
      <c r="C178" t="e">
        <f t="shared" si="61"/>
        <v>#REF!</v>
      </c>
    </row>
    <row r="179" spans="2:3" ht="12.75">
      <c r="B179" s="112">
        <v>1790</v>
      </c>
      <c r="C179" t="e">
        <f t="shared" si="61"/>
        <v>#REF!</v>
      </c>
    </row>
    <row r="180" spans="2:3" ht="12.75">
      <c r="B180" s="112">
        <v>1800</v>
      </c>
      <c r="C180" t="e">
        <f t="shared" si="61"/>
        <v>#REF!</v>
      </c>
    </row>
    <row r="181" spans="2:3" ht="12.75">
      <c r="B181" s="112">
        <v>1810</v>
      </c>
      <c r="C181" t="e">
        <f t="shared" si="61"/>
        <v>#REF!</v>
      </c>
    </row>
    <row r="182" spans="2:3" ht="12.75">
      <c r="B182" s="112">
        <v>1820</v>
      </c>
      <c r="C182" t="e">
        <f t="shared" si="61"/>
        <v>#REF!</v>
      </c>
    </row>
    <row r="183" spans="2:3" ht="12.75">
      <c r="B183" s="112">
        <v>1830</v>
      </c>
      <c r="C183" t="e">
        <f t="shared" si="61"/>
        <v>#REF!</v>
      </c>
    </row>
    <row r="184" spans="2:3" ht="12.75">
      <c r="B184" s="112">
        <v>1840</v>
      </c>
      <c r="C184" t="e">
        <f t="shared" si="61"/>
        <v>#REF!</v>
      </c>
    </row>
    <row r="185" spans="2:3" ht="12.75">
      <c r="B185" s="112">
        <v>1850</v>
      </c>
      <c r="C185" t="e">
        <f t="shared" si="61"/>
        <v>#REF!</v>
      </c>
    </row>
    <row r="186" spans="2:3" ht="12.75">
      <c r="B186" s="112">
        <v>1860</v>
      </c>
      <c r="C186" t="e">
        <f t="shared" si="61"/>
        <v>#REF!</v>
      </c>
    </row>
    <row r="187" spans="2:3" ht="12.75">
      <c r="B187" s="112">
        <v>1870</v>
      </c>
      <c r="C187" t="e">
        <f t="shared" si="61"/>
        <v>#REF!</v>
      </c>
    </row>
    <row r="188" spans="2:3" ht="12.75">
      <c r="B188" s="112">
        <v>1880</v>
      </c>
      <c r="C188" t="e">
        <f t="shared" si="61"/>
        <v>#REF!</v>
      </c>
    </row>
    <row r="189" spans="2:3" ht="12.75">
      <c r="B189" s="112">
        <v>1890</v>
      </c>
      <c r="C189" t="e">
        <f t="shared" si="61"/>
        <v>#REF!</v>
      </c>
    </row>
    <row r="190" spans="2:3" ht="12.75">
      <c r="B190" s="112">
        <v>1900</v>
      </c>
      <c r="C190" t="e">
        <f t="shared" si="61"/>
        <v>#REF!</v>
      </c>
    </row>
    <row r="191" spans="2:3" ht="12.75">
      <c r="B191" s="112">
        <v>1910</v>
      </c>
      <c r="C191" t="e">
        <f t="shared" si="61"/>
        <v>#REF!</v>
      </c>
    </row>
    <row r="192" spans="2:3" ht="12.75">
      <c r="B192" s="112">
        <v>1920</v>
      </c>
      <c r="C192" t="e">
        <f t="shared" si="61"/>
        <v>#REF!</v>
      </c>
    </row>
    <row r="193" spans="2:3" ht="12.75">
      <c r="B193" s="112">
        <v>1930</v>
      </c>
      <c r="C193" t="e">
        <f t="shared" si="61"/>
        <v>#REF!</v>
      </c>
    </row>
    <row r="194" spans="2:3" ht="12.75">
      <c r="B194" s="112">
        <v>1940</v>
      </c>
      <c r="C194" t="e">
        <f t="shared" si="61"/>
        <v>#REF!</v>
      </c>
    </row>
    <row r="195" spans="2:3" ht="12.75">
      <c r="B195" s="112">
        <v>1950</v>
      </c>
      <c r="C195" t="e">
        <f t="shared" si="61"/>
        <v>#REF!</v>
      </c>
    </row>
    <row r="196" spans="2:3" ht="12.75">
      <c r="B196" s="112">
        <v>1960</v>
      </c>
      <c r="C196" t="e">
        <f t="shared" si="61"/>
        <v>#REF!</v>
      </c>
    </row>
    <row r="197" spans="2:3" ht="12.75">
      <c r="B197" s="112">
        <v>1970</v>
      </c>
      <c r="C197" t="e">
        <f t="shared" si="61"/>
        <v>#REF!</v>
      </c>
    </row>
    <row r="198" spans="2:3" ht="12.75">
      <c r="B198" s="112">
        <v>1980</v>
      </c>
      <c r="C198" t="e">
        <f t="shared" si="61"/>
        <v>#REF!</v>
      </c>
    </row>
    <row r="199" spans="2:3" ht="12.75">
      <c r="B199" s="112">
        <v>1990</v>
      </c>
      <c r="C199" t="e">
        <f t="shared" si="61"/>
        <v>#REF!</v>
      </c>
    </row>
    <row r="200" spans="2:3" ht="12.75">
      <c r="B200" s="112">
        <v>2000</v>
      </c>
      <c r="C200" t="e">
        <f t="shared" si="61"/>
        <v>#REF!</v>
      </c>
    </row>
    <row r="201" spans="2:3" ht="12.75">
      <c r="B201" s="112">
        <v>2010</v>
      </c>
      <c r="C201" t="e">
        <f t="shared" si="61"/>
        <v>#REF!</v>
      </c>
    </row>
    <row r="202" spans="2:3" ht="12.75">
      <c r="B202" s="112">
        <v>2020</v>
      </c>
      <c r="C202" t="e">
        <f t="shared" si="61"/>
        <v>#REF!</v>
      </c>
    </row>
    <row r="203" spans="2:3" ht="12.75">
      <c r="B203" s="112">
        <v>2030</v>
      </c>
      <c r="C203" t="e">
        <f t="shared" si="61"/>
        <v>#REF!</v>
      </c>
    </row>
    <row r="204" spans="2:3" ht="12.75">
      <c r="B204" s="112">
        <v>2040</v>
      </c>
      <c r="C204" t="e">
        <f t="shared" si="61"/>
        <v>#REF!</v>
      </c>
    </row>
    <row r="205" spans="2:3" ht="12.75">
      <c r="B205" s="112">
        <v>2050</v>
      </c>
      <c r="C205" t="e">
        <f t="shared" si="61"/>
        <v>#REF!</v>
      </c>
    </row>
    <row r="206" spans="2:3" ht="12.75">
      <c r="B206" s="112">
        <v>2060</v>
      </c>
      <c r="C206" t="e">
        <f t="shared" si="61"/>
        <v>#REF!</v>
      </c>
    </row>
    <row r="207" spans="2:3" ht="12.75">
      <c r="B207" s="112">
        <v>2070</v>
      </c>
      <c r="C207" t="e">
        <f t="shared" si="61"/>
        <v>#REF!</v>
      </c>
    </row>
    <row r="208" spans="2:3" ht="12.75">
      <c r="B208" s="112">
        <v>2080</v>
      </c>
      <c r="C208" t="e">
        <f t="shared" si="61"/>
        <v>#REF!</v>
      </c>
    </row>
    <row r="209" spans="2:3" ht="12.75">
      <c r="B209" s="112">
        <v>2090</v>
      </c>
      <c r="C209" t="e">
        <f t="shared" si="61"/>
        <v>#REF!</v>
      </c>
    </row>
    <row r="210" spans="2:3" ht="12.75">
      <c r="B210" s="112">
        <v>2100</v>
      </c>
      <c r="C210" t="e">
        <f t="shared" si="61"/>
        <v>#REF!</v>
      </c>
    </row>
    <row r="211" spans="2:3" ht="12.75">
      <c r="B211" s="112">
        <v>2110</v>
      </c>
      <c r="C211" t="e">
        <f t="shared" si="61"/>
        <v>#REF!</v>
      </c>
    </row>
    <row r="212" spans="2:3" ht="12.75">
      <c r="B212" s="112">
        <v>2120</v>
      </c>
      <c r="C212" t="e">
        <f t="shared" si="61"/>
        <v>#REF!</v>
      </c>
    </row>
    <row r="213" spans="2:3" ht="12.75">
      <c r="B213" s="112">
        <v>2130</v>
      </c>
      <c r="C213" t="e">
        <f t="shared" si="61"/>
        <v>#REF!</v>
      </c>
    </row>
    <row r="214" spans="2:3" ht="12.75">
      <c r="B214" s="112">
        <v>2140</v>
      </c>
      <c r="C214" t="e">
        <f t="shared" si="61"/>
        <v>#REF!</v>
      </c>
    </row>
    <row r="215" spans="2:3" ht="12.75">
      <c r="B215" s="112">
        <v>2150</v>
      </c>
      <c r="C215" t="e">
        <f t="shared" si="61"/>
        <v>#REF!</v>
      </c>
    </row>
    <row r="216" spans="2:3" ht="12.75">
      <c r="B216" s="112">
        <v>2160</v>
      </c>
      <c r="C216" t="e">
        <f t="shared" si="61"/>
        <v>#REF!</v>
      </c>
    </row>
    <row r="217" spans="2:3" ht="12.75">
      <c r="B217" s="112">
        <v>2170</v>
      </c>
      <c r="C217" t="e">
        <f t="shared" si="61"/>
        <v>#REF!</v>
      </c>
    </row>
    <row r="218" spans="2:3" ht="12.75">
      <c r="B218" s="112">
        <v>2180</v>
      </c>
      <c r="C218" t="e">
        <f t="shared" si="61"/>
        <v>#REF!</v>
      </c>
    </row>
    <row r="219" spans="2:3" ht="12.75">
      <c r="B219" s="112">
        <v>2190</v>
      </c>
      <c r="C219" t="e">
        <f t="shared" si="61"/>
        <v>#REF!</v>
      </c>
    </row>
    <row r="220" spans="2:3" ht="12.75">
      <c r="B220" s="112">
        <v>2200</v>
      </c>
      <c r="C220" t="e">
        <f t="shared" si="61"/>
        <v>#REF!</v>
      </c>
    </row>
    <row r="221" spans="2:3" ht="12.75">
      <c r="B221" s="112">
        <v>2210</v>
      </c>
      <c r="C221" t="e">
        <f t="shared" si="61"/>
        <v>#REF!</v>
      </c>
    </row>
    <row r="222" spans="2:3" ht="12.75">
      <c r="B222" s="112">
        <v>2220</v>
      </c>
      <c r="C222" t="e">
        <f t="shared" si="61"/>
        <v>#REF!</v>
      </c>
    </row>
    <row r="223" spans="2:3" ht="12.75">
      <c r="B223" s="112">
        <v>2230</v>
      </c>
      <c r="C223" t="e">
        <f t="shared" si="61"/>
        <v>#REF!</v>
      </c>
    </row>
    <row r="224" spans="2:3" ht="12.75">
      <c r="B224" s="112">
        <v>2240</v>
      </c>
      <c r="C224" t="e">
        <f t="shared" si="61"/>
        <v>#REF!</v>
      </c>
    </row>
    <row r="225" spans="2:3" ht="12.75">
      <c r="B225" s="112">
        <v>2250</v>
      </c>
      <c r="C225" t="e">
        <f t="shared" si="61"/>
        <v>#REF!</v>
      </c>
    </row>
    <row r="226" spans="2:3" ht="12.75">
      <c r="B226" s="112">
        <v>2260</v>
      </c>
      <c r="C226" t="e">
        <f t="shared" si="61"/>
        <v>#REF!</v>
      </c>
    </row>
    <row r="227" spans="2:3" ht="12.75">
      <c r="B227" s="112">
        <v>2270</v>
      </c>
      <c r="C227" t="e">
        <f t="shared" si="61"/>
        <v>#REF!</v>
      </c>
    </row>
    <row r="228" spans="2:3" ht="12.75">
      <c r="B228" s="112">
        <v>2280</v>
      </c>
      <c r="C228" t="e">
        <f t="shared" si="61"/>
        <v>#REF!</v>
      </c>
    </row>
    <row r="229" spans="2:3" ht="12.75">
      <c r="B229" s="112">
        <v>2290</v>
      </c>
      <c r="C229" t="e">
        <f t="shared" si="61"/>
        <v>#REF!</v>
      </c>
    </row>
    <row r="230" spans="2:3" ht="12.75">
      <c r="B230" s="112">
        <v>2300</v>
      </c>
      <c r="C230" t="e">
        <f t="shared" si="61"/>
        <v>#REF!</v>
      </c>
    </row>
    <row r="231" spans="2:3" ht="12.75">
      <c r="B231" s="112">
        <v>2310</v>
      </c>
      <c r="C231" t="e">
        <f t="shared" si="61"/>
        <v>#REF!</v>
      </c>
    </row>
    <row r="232" spans="2:3" ht="12.75">
      <c r="B232" s="112">
        <v>2320</v>
      </c>
      <c r="C232" t="e">
        <f t="shared" si="61"/>
        <v>#REF!</v>
      </c>
    </row>
    <row r="233" spans="2:3" ht="12.75">
      <c r="B233" s="112">
        <v>2330</v>
      </c>
      <c r="C233" t="e">
        <f t="shared" si="61"/>
        <v>#REF!</v>
      </c>
    </row>
    <row r="234" spans="2:3" ht="12.75">
      <c r="B234" s="112">
        <v>2340</v>
      </c>
      <c r="C234" t="e">
        <f t="shared" si="61"/>
        <v>#REF!</v>
      </c>
    </row>
    <row r="235" spans="2:3" ht="12.75">
      <c r="B235" s="112">
        <v>2350</v>
      </c>
      <c r="C235" t="e">
        <f t="shared" si="61"/>
        <v>#REF!</v>
      </c>
    </row>
    <row r="236" spans="2:3" ht="12.75">
      <c r="B236" s="112">
        <v>2360</v>
      </c>
      <c r="C236" t="e">
        <f t="shared" si="61"/>
        <v>#REF!</v>
      </c>
    </row>
    <row r="237" spans="2:3" ht="12.75">
      <c r="B237" s="112">
        <v>2370</v>
      </c>
      <c r="C237" t="e">
        <f t="shared" si="61"/>
        <v>#REF!</v>
      </c>
    </row>
    <row r="238" spans="2:3" ht="12.75">
      <c r="B238" s="112">
        <v>2380</v>
      </c>
      <c r="C238" t="e">
        <f t="shared" si="61"/>
        <v>#REF!</v>
      </c>
    </row>
    <row r="239" spans="2:3" ht="12.75">
      <c r="B239" s="112">
        <v>2390</v>
      </c>
      <c r="C239" t="e">
        <f t="shared" si="61"/>
        <v>#REF!</v>
      </c>
    </row>
    <row r="240" spans="2:3" ht="12.75">
      <c r="B240" s="112">
        <v>2400</v>
      </c>
      <c r="C240" t="e">
        <f t="shared" si="61"/>
        <v>#REF!</v>
      </c>
    </row>
    <row r="241" spans="2:3" ht="12.75">
      <c r="B241" s="112">
        <v>2410</v>
      </c>
      <c r="C241" t="e">
        <f t="shared" si="61"/>
        <v>#REF!</v>
      </c>
    </row>
    <row r="242" spans="2:3" ht="12.75">
      <c r="B242" s="112">
        <v>2420</v>
      </c>
      <c r="C242" t="e">
        <f t="shared" si="61"/>
        <v>#REF!</v>
      </c>
    </row>
    <row r="243" spans="2:3" ht="12.75">
      <c r="B243" s="112">
        <v>2430</v>
      </c>
      <c r="C243" t="e">
        <f t="shared" si="61"/>
        <v>#REF!</v>
      </c>
    </row>
    <row r="244" spans="2:3" ht="12.75">
      <c r="B244" s="112">
        <v>2440</v>
      </c>
      <c r="C244" t="e">
        <f t="shared" si="61"/>
        <v>#REF!</v>
      </c>
    </row>
    <row r="245" spans="2:3" ht="12.75">
      <c r="B245" s="112">
        <v>2450</v>
      </c>
      <c r="C245" t="e">
        <f t="shared" si="61"/>
        <v>#REF!</v>
      </c>
    </row>
    <row r="246" spans="2:3" ht="12.75">
      <c r="B246" s="112">
        <v>2460</v>
      </c>
      <c r="C246" t="e">
        <f t="shared" si="61"/>
        <v>#REF!</v>
      </c>
    </row>
    <row r="247" spans="2:3" ht="12.75">
      <c r="B247" s="112">
        <v>2470</v>
      </c>
      <c r="C247" t="e">
        <f t="shared" si="61"/>
        <v>#REF!</v>
      </c>
    </row>
    <row r="248" spans="2:3" ht="12.75">
      <c r="B248" s="112">
        <v>2480</v>
      </c>
      <c r="C248" t="e">
        <f t="shared" si="61"/>
        <v>#REF!</v>
      </c>
    </row>
    <row r="249" spans="2:3" ht="12.75">
      <c r="B249" s="112">
        <v>2490</v>
      </c>
      <c r="C249" t="e">
        <f t="shared" si="61"/>
        <v>#REF!</v>
      </c>
    </row>
    <row r="250" spans="2:3" ht="12.75">
      <c r="B250" s="112">
        <v>2500</v>
      </c>
      <c r="C250" t="e">
        <f t="shared" si="61"/>
        <v>#REF!</v>
      </c>
    </row>
    <row r="251" spans="2:3" ht="12.75">
      <c r="B251" s="112">
        <v>2510</v>
      </c>
      <c r="C251" t="e">
        <f t="shared" si="61"/>
        <v>#REF!</v>
      </c>
    </row>
    <row r="252" spans="2:3" ht="12.75">
      <c r="B252" s="112">
        <v>2520</v>
      </c>
      <c r="C252" t="e">
        <f t="shared" si="61"/>
        <v>#REF!</v>
      </c>
    </row>
    <row r="253" spans="2:3" ht="12.75">
      <c r="B253" s="112">
        <v>2530</v>
      </c>
      <c r="C253" t="e">
        <f t="shared" si="61"/>
        <v>#REF!</v>
      </c>
    </row>
    <row r="254" spans="2:3" ht="12.75">
      <c r="B254" s="112">
        <v>2540</v>
      </c>
      <c r="C254" t="e">
        <f t="shared" si="61"/>
        <v>#REF!</v>
      </c>
    </row>
    <row r="255" spans="2:3" ht="12.75">
      <c r="B255" s="112">
        <v>2550</v>
      </c>
      <c r="C255" t="e">
        <f t="shared" si="61"/>
        <v>#REF!</v>
      </c>
    </row>
    <row r="256" spans="2:3" ht="12.75">
      <c r="B256" s="112">
        <v>2560</v>
      </c>
      <c r="C256" t="e">
        <f t="shared" si="61"/>
        <v>#REF!</v>
      </c>
    </row>
    <row r="257" spans="2:3" ht="12.75">
      <c r="B257" s="112">
        <v>2570</v>
      </c>
      <c r="C257" t="e">
        <f t="shared" si="61"/>
        <v>#REF!</v>
      </c>
    </row>
    <row r="258" spans="2:3" ht="12.75">
      <c r="B258" s="112">
        <v>2580</v>
      </c>
      <c r="C258" t="e">
        <f t="shared" si="61"/>
        <v>#REF!</v>
      </c>
    </row>
    <row r="259" spans="2:3" ht="12.75">
      <c r="B259" s="112">
        <v>2590</v>
      </c>
      <c r="C259" t="e">
        <f t="shared" si="61"/>
        <v>#REF!</v>
      </c>
    </row>
    <row r="260" spans="2:3" ht="12.75">
      <c r="B260" s="112">
        <v>2600</v>
      </c>
      <c r="C260" t="e">
        <f t="shared" si="61"/>
        <v>#REF!</v>
      </c>
    </row>
    <row r="261" spans="2:3" ht="12.75">
      <c r="B261" s="112">
        <v>2610</v>
      </c>
      <c r="C261" t="e">
        <f t="shared" si="61"/>
        <v>#REF!</v>
      </c>
    </row>
    <row r="262" spans="2:3" ht="12.75">
      <c r="B262" s="112">
        <v>2620</v>
      </c>
      <c r="C262" t="e">
        <f t="shared" si="61"/>
        <v>#REF!</v>
      </c>
    </row>
    <row r="263" spans="2:3" ht="12.75">
      <c r="B263" s="112">
        <v>2630</v>
      </c>
      <c r="C263" t="e">
        <f t="shared" si="61"/>
        <v>#REF!</v>
      </c>
    </row>
    <row r="264" spans="2:3" ht="12.75">
      <c r="B264" s="112">
        <v>2640</v>
      </c>
      <c r="C264" t="e">
        <f t="shared" si="61"/>
        <v>#REF!</v>
      </c>
    </row>
    <row r="265" spans="2:3" ht="12.75">
      <c r="B265" s="112">
        <v>2650</v>
      </c>
      <c r="C265" t="e">
        <f t="shared" si="61"/>
        <v>#REF!</v>
      </c>
    </row>
    <row r="266" spans="2:3" ht="12.75">
      <c r="B266" s="112">
        <v>2660</v>
      </c>
      <c r="C266" t="e">
        <f t="shared" si="61"/>
        <v>#REF!</v>
      </c>
    </row>
    <row r="267" spans="2:3" ht="12.75">
      <c r="B267" s="112">
        <v>2670</v>
      </c>
      <c r="C267" t="e">
        <f t="shared" si="61"/>
        <v>#REF!</v>
      </c>
    </row>
  </sheetData>
  <phoneticPr fontId="15"/>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1000"/>
  <sheetViews>
    <sheetView workbookViewId="0">
      <pane xSplit="1" ySplit="1" topLeftCell="B2" activePane="bottomRight" state="frozen"/>
      <selection pane="topRight" activeCell="B1" sqref="B1"/>
      <selection pane="bottomLeft" activeCell="A2" sqref="A2"/>
      <selection pane="bottomRight" activeCell="F37" sqref="F37"/>
    </sheetView>
  </sheetViews>
  <sheetFormatPr defaultColWidth="12.59765625" defaultRowHeight="15.75" customHeight="1"/>
  <cols>
    <col min="1" max="1" width="8.86328125" customWidth="1"/>
    <col min="2" max="2" width="14" customWidth="1"/>
    <col min="3" max="3" width="2.73046875" customWidth="1"/>
    <col min="4" max="4" width="14" customWidth="1"/>
    <col min="5" max="5" width="2.73046875" customWidth="1"/>
    <col min="6" max="6" width="14" customWidth="1"/>
    <col min="7" max="7" width="2.73046875" customWidth="1"/>
    <col min="8" max="8" width="14" customWidth="1"/>
    <col min="9" max="9" width="3.59765625" customWidth="1"/>
    <col min="10" max="10" width="14" customWidth="1"/>
    <col min="11" max="11" width="2.73046875" customWidth="1"/>
    <col min="12" max="12" width="14" customWidth="1"/>
    <col min="13" max="13" width="2.73046875" customWidth="1"/>
    <col min="14" max="14" width="14" customWidth="1"/>
    <col min="15" max="15" width="2.73046875" customWidth="1"/>
    <col min="16" max="16" width="14" customWidth="1"/>
    <col min="17" max="17" width="3.59765625" customWidth="1"/>
    <col min="18" max="18" width="14" customWidth="1"/>
    <col min="19" max="19" width="3.59765625" customWidth="1"/>
    <col min="20" max="20" width="14" customWidth="1"/>
    <col min="21" max="21" width="3.59765625" customWidth="1"/>
  </cols>
  <sheetData>
    <row r="1" spans="1:21" ht="15.75" customHeight="1">
      <c r="A1" s="116" t="s">
        <v>1038</v>
      </c>
      <c r="B1" s="117" t="s">
        <v>24</v>
      </c>
      <c r="C1" s="118" t="s">
        <v>1039</v>
      </c>
      <c r="D1" s="117" t="s">
        <v>25</v>
      </c>
      <c r="E1" s="118" t="s">
        <v>1039</v>
      </c>
      <c r="F1" s="117" t="s">
        <v>26</v>
      </c>
      <c r="G1" s="118" t="s">
        <v>1039</v>
      </c>
      <c r="H1" s="117" t="s">
        <v>27</v>
      </c>
      <c r="I1" s="118" t="s">
        <v>1039</v>
      </c>
      <c r="J1" s="117" t="s">
        <v>29</v>
      </c>
      <c r="K1" s="118" t="s">
        <v>1039</v>
      </c>
      <c r="L1" s="117" t="s">
        <v>30</v>
      </c>
      <c r="M1" s="118" t="s">
        <v>1039</v>
      </c>
      <c r="N1" s="117" t="s">
        <v>31</v>
      </c>
      <c r="O1" s="118" t="s">
        <v>1039</v>
      </c>
      <c r="P1" s="117" t="s">
        <v>1040</v>
      </c>
      <c r="Q1" s="118" t="s">
        <v>1039</v>
      </c>
      <c r="R1" s="117" t="s">
        <v>1041</v>
      </c>
      <c r="S1" s="118" t="s">
        <v>1039</v>
      </c>
      <c r="T1" s="117" t="s">
        <v>33</v>
      </c>
      <c r="U1" s="118" t="s">
        <v>1039</v>
      </c>
    </row>
    <row r="2" spans="1:21" ht="15.75" customHeight="1">
      <c r="A2" s="116">
        <v>1</v>
      </c>
      <c r="B2" s="117" t="s">
        <v>479</v>
      </c>
      <c r="C2" s="118">
        <f ca="1">INDIRECT(ADDRESS(MATCH(B2,キャラデータ表!$C$1:$C1000, 0),25,2,TRUE,"キャラデータ表"),TRUE)</f>
        <v>95</v>
      </c>
      <c r="D2" s="117" t="s">
        <v>420</v>
      </c>
      <c r="E2" s="118">
        <f ca="1">INDIRECT(ADDRESS(MATCH(D2,キャラデータ表!$C$1:$C1000, 0),26,2,TRUE,"キャラデータ表"),TRUE)</f>
        <v>90</v>
      </c>
      <c r="F2" s="117" t="s">
        <v>274</v>
      </c>
      <c r="G2" s="118">
        <f ca="1">INDIRECT(ADDRESS(MATCH(F2,キャラデータ表!$C$1:$C1000, 0),27,2,TRUE,"キャラデータ表"),TRUE)</f>
        <v>94</v>
      </c>
      <c r="H2" s="117" t="s">
        <v>615</v>
      </c>
      <c r="I2" s="118">
        <f ca="1">INDIRECT(ADDRESS(MATCH(H2,キャラデータ表!$C$1:$C1000, 0),28,2,TRUE,"キャラデータ表"),TRUE)</f>
        <v>102</v>
      </c>
      <c r="J2" s="117" t="s">
        <v>248</v>
      </c>
      <c r="K2" s="118">
        <f ca="1">INDIRECT(ADDRESS(MATCH(J2,キャラデータ表!$C$1:$C1000, 0),30,2,TRUE,"キャラデータ表"),TRUE)</f>
        <v>78</v>
      </c>
      <c r="L2" s="117" t="s">
        <v>248</v>
      </c>
      <c r="M2" s="118">
        <f ca="1">INDIRECT(ADDRESS(MATCH(L2,キャラデータ表!$C$1:$C1000, 0),31,2,TRUE,"キャラデータ表"),TRUE)</f>
        <v>71</v>
      </c>
      <c r="N2" s="1" t="s">
        <v>956</v>
      </c>
      <c r="O2" s="118">
        <f ca="1">INDIRECT(ADDRESS(MATCH(N2,キャラデータ表!$C$1:$C1000, 0),32, 2,TRUE,"キャラデータ表"),TRUE)</f>
        <v>40</v>
      </c>
      <c r="P2" s="117" t="s">
        <v>227</v>
      </c>
      <c r="Q2" s="118">
        <f ca="1">INDIRECT(ADDRESS(MATCH(P2,キャラデータ表!$C$1:$C1000, 0),29,2,TRUE,"キャラデータ表"),TRUE)</f>
        <v>336</v>
      </c>
      <c r="R2" s="117" t="s">
        <v>906</v>
      </c>
      <c r="S2" s="119">
        <f ca="1">INDIRECT(ADDRESS(MATCH(R2,キャラデータ表!$C$1:$C1000, 0),33, 2,TRUE,"キャラデータ表"),TRUE)</f>
        <v>432</v>
      </c>
      <c r="T2" s="117" t="s">
        <v>677</v>
      </c>
      <c r="U2" s="119">
        <f ca="1">INDIRECT(ADDRESS(MATCH(T2,キャラデータ表!$C$1:$C1000, 0),34, 2,TRUE,"キャラデータ表"),TRUE)</f>
        <v>100</v>
      </c>
    </row>
    <row r="3" spans="1:21" ht="15.75" customHeight="1">
      <c r="A3" s="116">
        <v>2</v>
      </c>
      <c r="B3" s="117" t="s">
        <v>168</v>
      </c>
      <c r="C3" s="118">
        <f ca="1">INDIRECT(ADDRESS(MATCH(B3,キャラデータ表!$C$1:$C1000, 0),25,2,TRUE,"キャラデータ表"),TRUE)</f>
        <v>94</v>
      </c>
      <c r="D3" s="117" t="s">
        <v>587</v>
      </c>
      <c r="E3" s="118">
        <f ca="1">INDIRECT(ADDRESS(MATCH(D3,キャラデータ表!$C$1:$C1000, 0),26,2,TRUE,"キャラデータ表"),TRUE)</f>
        <v>88</v>
      </c>
      <c r="F3" s="117" t="s">
        <v>227</v>
      </c>
      <c r="G3" s="118">
        <f ca="1">INDIRECT(ADDRESS(MATCH(F3,キャラデータ表!$C$1:$C1000, 0),27,2,TRUE,"キャラデータ表"),TRUE)</f>
        <v>90</v>
      </c>
      <c r="H3" s="117" t="s">
        <v>274</v>
      </c>
      <c r="I3" s="118">
        <f ca="1">INDIRECT(ADDRESS(MATCH(H3,キャラデータ表!$C$1:$C1000, 0),28,2,TRUE,"キャラデータ表"),TRUE)</f>
        <v>94</v>
      </c>
      <c r="J3" s="117" t="s">
        <v>692</v>
      </c>
      <c r="K3" s="118">
        <f ca="1">INDIRECT(ADDRESS(MATCH(J3,キャラデータ表!$C$1:$C1000, 0),30,2,TRUE,"キャラデータ表"),TRUE)</f>
        <v>77</v>
      </c>
      <c r="L3" s="117" t="s">
        <v>154</v>
      </c>
      <c r="M3" s="118">
        <f ca="1">INDIRECT(ADDRESS(MATCH(L3,キャラデータ表!$C$1:$C1000, 0),31,2,TRUE,"キャラデータ表"),TRUE)</f>
        <v>70</v>
      </c>
      <c r="N3" s="117" t="s">
        <v>375</v>
      </c>
      <c r="O3" s="120">
        <f ca="1">INDIRECT(ADDRESS(MATCH(N3,キャラデータ表!$C$1:$C1000, 0),32, 2,TRUE,"キャラデータ表"),TRUE)</f>
        <v>35</v>
      </c>
      <c r="P3" s="117" t="s">
        <v>906</v>
      </c>
      <c r="Q3" s="118">
        <f ca="1">INDIRECT(ADDRESS(MATCH(P3,キャラデータ表!$C$1:$C1000, 0),29,2,TRUE,"キャラデータ表"),TRUE)</f>
        <v>336</v>
      </c>
      <c r="R3" s="117" t="s">
        <v>227</v>
      </c>
      <c r="S3" s="119">
        <f ca="1">INDIRECT(ADDRESS(MATCH(R3,キャラデータ表!$C$1:$C1000, 0),33, 2,TRUE,"キャラデータ表"),TRUE)</f>
        <v>432</v>
      </c>
      <c r="T3" s="117" t="s">
        <v>559</v>
      </c>
      <c r="U3" s="119">
        <f ca="1">INDIRECT(ADDRESS(MATCH(T3,キャラデータ表!$C$1:$C1000, 0),34, 2,TRUE,"キャラデータ表"),TRUE)</f>
        <v>93</v>
      </c>
    </row>
    <row r="4" spans="1:21" ht="15.75" customHeight="1">
      <c r="A4" s="116">
        <v>3</v>
      </c>
      <c r="B4" s="117" t="s">
        <v>460</v>
      </c>
      <c r="C4" s="118">
        <f ca="1">INDIRECT(ADDRESS(MATCH(B4,キャラデータ表!$C$1:$C1000, 0),25,2,TRUE,"キャラデータ表"),TRUE)</f>
        <v>91</v>
      </c>
      <c r="D4" s="117" t="s">
        <v>124</v>
      </c>
      <c r="E4" s="118">
        <f ca="1">INDIRECT(ADDRESS(MATCH(D4,キャラデータ表!$C$1:$C1000, 0),26,2,TRUE,"キャラデータ表"),TRUE)</f>
        <v>87</v>
      </c>
      <c r="F4" s="117" t="s">
        <v>906</v>
      </c>
      <c r="G4" s="118">
        <f ca="1">INDIRECT(ADDRESS(MATCH(F4,キャラデータ表!$C$1:$C1000, 0),27,2,TRUE,"キャラデータ表"),TRUE)</f>
        <v>90</v>
      </c>
      <c r="H4" s="117" t="s">
        <v>222</v>
      </c>
      <c r="I4" s="118">
        <f ca="1">INDIRECT(ADDRESS(MATCH(H4,キャラデータ表!$C$1:$C1000, 0),28,2,TRUE,"キャラデータ表"),TRUE)</f>
        <v>93</v>
      </c>
      <c r="J4" s="117" t="s">
        <v>580</v>
      </c>
      <c r="K4" s="118">
        <f ca="1">INDIRECT(ADDRESS(MATCH(J4,キャラデータ表!$C$1:$C1000, 0),30,2,TRUE,"キャラデータ表"),TRUE)</f>
        <v>75</v>
      </c>
      <c r="L4" s="103" t="s">
        <v>974</v>
      </c>
      <c r="M4" s="118">
        <f ca="1">INDIRECT(ADDRESS(MATCH(L4,キャラデータ表!$C$1:$C1000, 0),31,2,TRUE,"キャラデータ表"),TRUE)</f>
        <v>69</v>
      </c>
      <c r="N4" s="117" t="s">
        <v>227</v>
      </c>
      <c r="O4" s="120">
        <f ca="1">INDIRECT(ADDRESS(MATCH(N4,キャラデータ表!$C$1:$C1000, 0),32, 2,TRUE,"キャラデータ表"),TRUE)</f>
        <v>30</v>
      </c>
      <c r="P4" s="117" t="s">
        <v>615</v>
      </c>
      <c r="Q4" s="118">
        <f ca="1">INDIRECT(ADDRESS(MATCH(P4,キャラデータ表!$C$1:$C1000, 0),29,2,TRUE,"キャラデータ表"),TRUE)</f>
        <v>335</v>
      </c>
      <c r="R4" s="117" t="s">
        <v>222</v>
      </c>
      <c r="S4" s="119">
        <f ca="1">INDIRECT(ADDRESS(MATCH(R4,キャラデータ表!$C$1:$C1000, 0),33, 2,TRUE,"キャラデータ表"),TRUE)</f>
        <v>424</v>
      </c>
      <c r="T4" s="1" t="s">
        <v>968</v>
      </c>
      <c r="U4" s="119">
        <f ca="1">INDIRECT(ADDRESS(MATCH(T4,キャラデータ表!$C$1:$C1000, 0),34, 2,TRUE,"キャラデータ表"),TRUE)</f>
        <v>85</v>
      </c>
    </row>
    <row r="5" spans="1:21" ht="15.75" customHeight="1">
      <c r="A5" s="116">
        <v>4</v>
      </c>
      <c r="B5" s="117" t="s">
        <v>435</v>
      </c>
      <c r="C5" s="118">
        <f ca="1">INDIRECT(ADDRESS(MATCH(B5,キャラデータ表!$C$1:$C1000, 0),25,2,TRUE,"キャラデータ表"),TRUE)</f>
        <v>90</v>
      </c>
      <c r="D5" s="117" t="s">
        <v>354</v>
      </c>
      <c r="E5" s="118">
        <f ca="1">INDIRECT(ADDRESS(MATCH(D5,キャラデータ表!$C$1:$C1000, 0),26,2,TRUE,"キャラデータ表"),TRUE)</f>
        <v>86</v>
      </c>
      <c r="F5" s="117" t="s">
        <v>708</v>
      </c>
      <c r="G5" s="118">
        <f ca="1">INDIRECT(ADDRESS(MATCH(F5,キャラデータ表!$C$1:$C1000, 0),27,2,TRUE,"キャラデータ表"),TRUE)</f>
        <v>88</v>
      </c>
      <c r="H5" s="117" t="s">
        <v>906</v>
      </c>
      <c r="I5" s="118">
        <f ca="1">INDIRECT(ADDRESS(MATCH(H5,キャラデータ表!$C$1:$C1000, 0),28,2,TRUE,"キャラデータ表"),TRUE)</f>
        <v>91</v>
      </c>
      <c r="J5" s="121" t="s">
        <v>817</v>
      </c>
      <c r="K5" s="118">
        <f ca="1">INDIRECT(ADDRESS(MATCH(J5,キャラデータ表!$C$1:$C1000, 0),30,2,TRUE,"キャラデータ表"),TRUE)</f>
        <v>74</v>
      </c>
      <c r="L5" s="117" t="s">
        <v>184</v>
      </c>
      <c r="M5" s="118">
        <f ca="1">INDIRECT(ADDRESS(MATCH(L5,キャラデータ表!$C$1:$C1000, 0),31,2,TRUE,"キャラデータ表"),TRUE)</f>
        <v>64</v>
      </c>
      <c r="N5" s="117" t="s">
        <v>852</v>
      </c>
      <c r="O5" s="118">
        <f ca="1">INDIRECT(ADDRESS(MATCH(N5,キャラデータ表!$C$1:$C1000, 0),32, 2,TRUE,"キャラデータ表"),TRUE)</f>
        <v>30</v>
      </c>
      <c r="P5" s="117" t="s">
        <v>846</v>
      </c>
      <c r="Q5" s="118">
        <f ca="1">INDIRECT(ADDRESS(MATCH(P5,キャラデータ表!$C$1:$C1000, 0),29,2,TRUE,"キャラデータ表"),TRUE)</f>
        <v>328</v>
      </c>
      <c r="R5" s="117" t="s">
        <v>846</v>
      </c>
      <c r="S5" s="119">
        <f ca="1">INDIRECT(ADDRESS(MATCH(R5,キャラデータ表!$C$1:$C1000, 0),33, 2,TRUE,"キャラデータ表"),TRUE)</f>
        <v>423</v>
      </c>
      <c r="T5" s="117" t="s">
        <v>420</v>
      </c>
      <c r="U5" s="119">
        <f ca="1">INDIRECT(ADDRESS(MATCH(T5,キャラデータ表!$C$1:$C1000, 0),34, 2,TRUE,"キャラデータ表"),TRUE)</f>
        <v>85</v>
      </c>
    </row>
    <row r="6" spans="1:21" ht="15.75" customHeight="1">
      <c r="A6" s="116">
        <v>5</v>
      </c>
      <c r="B6" s="103" t="s">
        <v>962</v>
      </c>
      <c r="C6" s="118">
        <f ca="1">INDIRECT(ADDRESS(MATCH(B6,キャラデータ表!$C$1:$C1000, 0),25,2,TRUE,"キャラデータ表"),TRUE)</f>
        <v>89</v>
      </c>
      <c r="D6" s="117" t="s">
        <v>852</v>
      </c>
      <c r="E6" s="118">
        <f ca="1">INDIRECT(ADDRESS(MATCH(D6,キャラデータ表!$C$1:$C1000, 0),26,2,TRUE,"キャラデータ表"),TRUE)</f>
        <v>85</v>
      </c>
      <c r="F6" s="121" t="s">
        <v>777</v>
      </c>
      <c r="G6" s="118">
        <f ca="1">INDIRECT(ADDRESS(MATCH(F6,キャラデータ表!$C$1:$C1000, 0),27,2,TRUE,"キャラデータ表"),TRUE)</f>
        <v>88</v>
      </c>
      <c r="H6" s="117" t="s">
        <v>375</v>
      </c>
      <c r="I6" s="118">
        <f ca="1">INDIRECT(ADDRESS(MATCH(H6,キャラデータ表!$C$1:$C1000, 0),28,2,TRUE,"キャラデータ表"),TRUE)</f>
        <v>87</v>
      </c>
      <c r="J6" s="117" t="s">
        <v>203</v>
      </c>
      <c r="K6" s="118">
        <f ca="1">INDIRECT(ADDRESS(MATCH(J6,キャラデータ表!$C$1:$C1000, 0),30,2,TRUE,"キャラデータ表"),TRUE)</f>
        <v>74</v>
      </c>
      <c r="L6" s="117" t="s">
        <v>730</v>
      </c>
      <c r="M6" s="118">
        <f ca="1">INDIRECT(ADDRESS(MATCH(L6,キャラデータ表!$C$1:$C1000, 0),31,2,TRUE,"キャラデータ表"),TRUE)</f>
        <v>62</v>
      </c>
      <c r="N6" s="117" t="s">
        <v>906</v>
      </c>
      <c r="O6" s="118">
        <f ca="1">INDIRECT(ADDRESS(MATCH(N6,キャラデータ表!$C$1:$C1000, 0),32, 2,TRUE,"キャラデータ表"),TRUE)</f>
        <v>30</v>
      </c>
      <c r="P6" s="117" t="s">
        <v>222</v>
      </c>
      <c r="Q6" s="118">
        <f ca="1">INDIRECT(ADDRESS(MATCH(P6,キャラデータ表!$C$1:$C1000, 0),29,2,TRUE,"キャラデータ表"),TRUE)</f>
        <v>326</v>
      </c>
      <c r="R6" s="117" t="s">
        <v>375</v>
      </c>
      <c r="S6" s="119">
        <f ca="1">INDIRECT(ADDRESS(MATCH(R6,キャラデータ表!$C$1:$C1000, 0),33, 2,TRUE,"キャラデータ表"),TRUE)</f>
        <v>415</v>
      </c>
      <c r="T6" s="117" t="s">
        <v>906</v>
      </c>
      <c r="U6" s="122">
        <f ca="1">INDIRECT(ADDRESS(MATCH(T6,キャラデータ表!$C$1:$C1000, 0),34, 2,TRUE,"キャラデータ表"),TRUE)</f>
        <v>84</v>
      </c>
    </row>
    <row r="7" spans="1:21" ht="15.75" customHeight="1">
      <c r="A7" s="116">
        <v>6</v>
      </c>
      <c r="B7" s="117" t="s">
        <v>306</v>
      </c>
      <c r="C7" s="118">
        <f ca="1">INDIRECT(ADDRESS(MATCH(B7,キャラデータ表!$C$1:$C1000, 0),25,2,TRUE,"キャラデータ表"),TRUE)</f>
        <v>88</v>
      </c>
      <c r="D7" s="117" t="s">
        <v>254</v>
      </c>
      <c r="E7" s="118">
        <f ca="1">INDIRECT(ADDRESS(MATCH(D7,キャラデータ表!$C$1:$C1000, 0),26,2,TRUE,"キャラデータ表"),TRUE)</f>
        <v>84</v>
      </c>
      <c r="F7" s="117" t="s">
        <v>143</v>
      </c>
      <c r="G7" s="118">
        <f ca="1">INDIRECT(ADDRESS(MATCH(F7,キャラデータ表!$C$1:$C1000, 0),27,2,TRUE,"キャラデータ表"),TRUE)</f>
        <v>87</v>
      </c>
      <c r="H7" s="117" t="s">
        <v>281</v>
      </c>
      <c r="I7" s="118">
        <f ca="1">INDIRECT(ADDRESS(MATCH(H7,キャラデータ表!$C$1:$C1000, 0),28,2,TRUE,"キャラデータ表"),TRUE)</f>
        <v>85</v>
      </c>
      <c r="J7" s="117" t="s">
        <v>194</v>
      </c>
      <c r="K7" s="118">
        <f ca="1">INDIRECT(ADDRESS(MATCH(J7,キャラデータ表!$C$1:$C1000, 0),30,2,TRUE,"キャラデータ表"),TRUE)</f>
        <v>72</v>
      </c>
      <c r="L7" s="117" t="s">
        <v>124</v>
      </c>
      <c r="M7" s="118">
        <f ca="1">INDIRECT(ADDRESS(MATCH(L7,キャラデータ表!$C$1:$C1000, 0),31,2,TRUE,"キャラデータ表"),TRUE)</f>
        <v>60</v>
      </c>
      <c r="N7" s="117" t="s">
        <v>621</v>
      </c>
      <c r="O7" s="120">
        <f ca="1">INDIRECT(ADDRESS(MATCH(N7,キャラデータ表!$C$1:$C1000, 0),32, 2,TRUE,"キャラデータ表"),TRUE)</f>
        <v>26</v>
      </c>
      <c r="P7" s="117" t="s">
        <v>274</v>
      </c>
      <c r="Q7" s="118">
        <f ca="1">INDIRECT(ADDRESS(MATCH(P7,キャラデータ表!$C$1:$C1000, 0),29,2,TRUE,"キャラデータ表"),TRUE)</f>
        <v>326</v>
      </c>
      <c r="R7" s="117" t="s">
        <v>692</v>
      </c>
      <c r="S7" s="119">
        <f ca="1">INDIRECT(ADDRESS(MATCH(R7,キャラデータ表!$C$1:$C1000, 0),33, 2,TRUE,"キャラデータ表"),TRUE)</f>
        <v>414</v>
      </c>
      <c r="T7" s="117" t="s">
        <v>375</v>
      </c>
      <c r="U7" s="119">
        <f ca="1">INDIRECT(ADDRESS(MATCH(T7,キャラデータ表!$C$1:$C1000, 0),34, 2,TRUE,"キャラデータ表"),TRUE)</f>
        <v>83</v>
      </c>
    </row>
    <row r="8" spans="1:21" ht="15.75" customHeight="1">
      <c r="A8" s="116">
        <v>7</v>
      </c>
      <c r="B8" s="117" t="s">
        <v>741</v>
      </c>
      <c r="C8" s="118">
        <f ca="1">INDIRECT(ADDRESS(MATCH(B8,キャラデータ表!$C$1:$C1000, 0),25,2,TRUE,"キャラデータ表"),TRUE)</f>
        <v>88</v>
      </c>
      <c r="D8" s="117" t="s">
        <v>730</v>
      </c>
      <c r="E8" s="118">
        <f ca="1">INDIRECT(ADDRESS(MATCH(D8,キャラデータ表!$C$1:$C1000, 0),26,2,TRUE,"キャラデータ表"),TRUE)</f>
        <v>82</v>
      </c>
      <c r="F8" s="117" t="s">
        <v>468</v>
      </c>
      <c r="G8" s="118">
        <f ca="1">INDIRECT(ADDRESS(MATCH(F8,キャラデータ表!$C$1:$C1000, 0),27,2,TRUE,"キャラデータ表"),TRUE)</f>
        <v>86</v>
      </c>
      <c r="H8" s="1" t="s">
        <v>943</v>
      </c>
      <c r="I8" s="118">
        <f ca="1">INDIRECT(ADDRESS(MATCH(H8,キャラデータ表!$C$1:$C1000, 0),28,2,TRUE,"キャラデータ表"),TRUE)</f>
        <v>84</v>
      </c>
      <c r="J8" s="117" t="s">
        <v>200</v>
      </c>
      <c r="K8" s="118">
        <f ca="1">INDIRECT(ADDRESS(MATCH(J8,キャラデータ表!$C$1:$C1000, 0),30,2,TRUE,"キャラデータ表"),TRUE)</f>
        <v>72</v>
      </c>
      <c r="L8" s="121" t="s">
        <v>815</v>
      </c>
      <c r="M8" s="118">
        <f ca="1">INDIRECT(ADDRESS(MATCH(L8,キャラデータ表!$C$1:$C1000, 0),31,2,TRUE,"キャラデータ表"),TRUE)</f>
        <v>60</v>
      </c>
      <c r="N8" s="117" t="s">
        <v>864</v>
      </c>
      <c r="O8" s="118">
        <f ca="1">INDIRECT(ADDRESS(MATCH(N8,キャラデータ表!$C$1:$C1000, 0),32, 2,TRUE,"キャラデータ表"),TRUE)</f>
        <v>24</v>
      </c>
      <c r="P8" s="117" t="s">
        <v>320</v>
      </c>
      <c r="Q8" s="118">
        <f ca="1">INDIRECT(ADDRESS(MATCH(P8,キャラデータ表!$C$1:$C1000, 0),29,2,TRUE,"キャラデータ表"),TRUE)</f>
        <v>323</v>
      </c>
      <c r="R8" s="117" t="s">
        <v>615</v>
      </c>
      <c r="S8" s="119">
        <f ca="1">INDIRECT(ADDRESS(MATCH(R8,キャラデータ表!$C$1:$C1000, 0),33, 2,TRUE,"キャラデータ表"),TRUE)</f>
        <v>405</v>
      </c>
      <c r="T8" s="117" t="s">
        <v>368</v>
      </c>
      <c r="U8" s="119">
        <f ca="1">INDIRECT(ADDRESS(MATCH(T8,キャラデータ表!$C$1:$C1000, 0),34, 2,TRUE,"キャラデータ表"),TRUE)</f>
        <v>83</v>
      </c>
    </row>
    <row r="9" spans="1:21" ht="15.75" customHeight="1">
      <c r="A9" s="116">
        <v>8</v>
      </c>
      <c r="B9" s="117" t="s">
        <v>368</v>
      </c>
      <c r="C9" s="118">
        <f ca="1">INDIRECT(ADDRESS(MATCH(B9,キャラデータ表!$C$1:$C1000, 0),25,2,TRUE,"キャラデータ表"),TRUE)</f>
        <v>87</v>
      </c>
      <c r="D9" s="117" t="s">
        <v>320</v>
      </c>
      <c r="E9" s="118">
        <f ca="1">INDIRECT(ADDRESS(MATCH(D9,キャラデータ表!$C$1:$C1000, 0),26,2,TRUE,"キャラデータ表"),TRUE)</f>
        <v>82</v>
      </c>
      <c r="F9" s="117" t="s">
        <v>394</v>
      </c>
      <c r="G9" s="118">
        <f ca="1">INDIRECT(ADDRESS(MATCH(F9,キャラデータ表!$C$1:$C1000, 0),27,2,TRUE,"キャラデータ表"),TRUE)</f>
        <v>85</v>
      </c>
      <c r="H9" s="117" t="s">
        <v>428</v>
      </c>
      <c r="I9" s="118">
        <f ca="1">INDIRECT(ADDRESS(MATCH(H9,キャラデータ表!$C$1:$C1000, 0),28,2,TRUE,"キャラデータ表"),TRUE)</f>
        <v>83</v>
      </c>
      <c r="J9" s="121" t="s">
        <v>760</v>
      </c>
      <c r="K9" s="118">
        <f ca="1">INDIRECT(ADDRESS(MATCH(J9,キャラデータ表!$C$1:$C1000, 0),30,2,TRUE,"キャラデータ表"),TRUE)</f>
        <v>71</v>
      </c>
      <c r="L9" s="117" t="s">
        <v>511</v>
      </c>
      <c r="M9" s="118">
        <f ca="1">INDIRECT(ADDRESS(MATCH(L9,キャラデータ表!$C$1:$C1000, 0),31,2,TRUE,"キャラデータ表"),TRUE)</f>
        <v>58</v>
      </c>
      <c r="N9" s="117" t="s">
        <v>222</v>
      </c>
      <c r="O9" s="120">
        <f ca="1">INDIRECT(ADDRESS(MATCH(N9,キャラデータ表!$C$1:$C1000, 0),32, 2,TRUE,"キャラデータ表"),TRUE)</f>
        <v>21</v>
      </c>
      <c r="P9" s="117" t="s">
        <v>852</v>
      </c>
      <c r="Q9" s="118">
        <f ca="1">INDIRECT(ADDRESS(MATCH(P9,キャラデータ表!$C$1:$C1000, 0),29,2,TRUE,"キャラデータ表"),TRUE)</f>
        <v>318</v>
      </c>
      <c r="R9" s="117" t="s">
        <v>852</v>
      </c>
      <c r="S9" s="119">
        <f ca="1">INDIRECT(ADDRESS(MATCH(R9,キャラデータ表!$C$1:$C1000, 0),33, 2,TRUE,"キャラデータ表"),TRUE)</f>
        <v>405</v>
      </c>
      <c r="T9" s="1" t="s">
        <v>943</v>
      </c>
      <c r="U9" s="122">
        <f ca="1">INDIRECT(ADDRESS(MATCH(T9,キャラデータ表!$C$1:$C1000, 0),34, 2,TRUE,"キャラデータ表"),TRUE)</f>
        <v>82</v>
      </c>
    </row>
    <row r="10" spans="1:21" ht="15.75" customHeight="1">
      <c r="A10" s="116">
        <v>9</v>
      </c>
      <c r="B10" s="121" t="s">
        <v>765</v>
      </c>
      <c r="C10" s="118">
        <f ca="1">INDIRECT(ADDRESS(MATCH(B10,キャラデータ表!$C$1:$C1000, 0),25,2,TRUE,"キャラデータ表"),TRUE)</f>
        <v>87</v>
      </c>
      <c r="D10" s="117" t="s">
        <v>375</v>
      </c>
      <c r="E10" s="118">
        <f ca="1">INDIRECT(ADDRESS(MATCH(D10,キャラデータ表!$C$1:$C1000, 0),26,2,TRUE,"キャラデータ表"),TRUE)</f>
        <v>81</v>
      </c>
      <c r="F10" s="117" t="s">
        <v>222</v>
      </c>
      <c r="G10" s="118">
        <f ca="1">INDIRECT(ADDRESS(MATCH(F10,キャラデータ表!$C$1:$C1000, 0),27,2,TRUE,"キャラデータ表"),TRUE)</f>
        <v>83</v>
      </c>
      <c r="H10" s="117" t="s">
        <v>394</v>
      </c>
      <c r="I10" s="118">
        <f ca="1">INDIRECT(ADDRESS(MATCH(H10,キャラデータ表!$C$1:$C1000, 0),28,2,TRUE,"キャラデータ表"),TRUE)</f>
        <v>83</v>
      </c>
      <c r="J10" s="117" t="s">
        <v>643</v>
      </c>
      <c r="K10" s="118">
        <f ca="1">INDIRECT(ADDRESS(MATCH(J10,キャラデータ表!$C$1:$C1000, 0),30,2,TRUE,"キャラデータ表"),TRUE)</f>
        <v>70</v>
      </c>
      <c r="L10" s="117" t="s">
        <v>333</v>
      </c>
      <c r="M10" s="118">
        <f ca="1">INDIRECT(ADDRESS(MATCH(L10,キャラデータ表!$C$1:$C1000, 0),31,2,TRUE,"キャラデータ表"),TRUE)</f>
        <v>55</v>
      </c>
      <c r="N10" s="117" t="s">
        <v>274</v>
      </c>
      <c r="O10" s="120">
        <f ca="1">INDIRECT(ADDRESS(MATCH(N10,キャラデータ表!$C$1:$C1000, 0),32, 2,TRUE,"キャラデータ表"),TRUE)</f>
        <v>21</v>
      </c>
      <c r="P10" s="117" t="s">
        <v>375</v>
      </c>
      <c r="Q10" s="118">
        <f ca="1">INDIRECT(ADDRESS(MATCH(P10,キャラデータ表!$C$1:$C1000, 0),29,2,TRUE,"キャラデータ表"),TRUE)</f>
        <v>314</v>
      </c>
      <c r="R10" s="117" t="s">
        <v>274</v>
      </c>
      <c r="S10" s="119">
        <f ca="1">INDIRECT(ADDRESS(MATCH(R10,キャラデータ表!$C$1:$C1000, 0),33, 2,TRUE,"キャラデータ表"),TRUE)</f>
        <v>398</v>
      </c>
      <c r="T10" s="117" t="s">
        <v>301</v>
      </c>
      <c r="U10" s="119">
        <f ca="1">INDIRECT(ADDRESS(MATCH(T10,キャラデータ表!$C$1:$C1000, 0),34, 2,TRUE,"キャラデータ表"),TRUE)</f>
        <v>81</v>
      </c>
    </row>
    <row r="11" spans="1:21" ht="15.75" customHeight="1">
      <c r="A11" s="116">
        <v>10</v>
      </c>
      <c r="B11" s="117" t="s">
        <v>160</v>
      </c>
      <c r="C11" s="118">
        <f ca="1">INDIRECT(ADDRESS(MATCH(B11,キャラデータ表!$C$1:$C1000, 0),25,2,TRUE,"キャラデータ表"),TRUE)</f>
        <v>86</v>
      </c>
      <c r="D11" s="117" t="s">
        <v>846</v>
      </c>
      <c r="E11" s="118">
        <f ca="1">INDIRECT(ADDRESS(MATCH(D11,キャラデータ表!$C$1:$C1000, 0),26,2,TRUE,"キャラデータ表"),TRUE)</f>
        <v>81</v>
      </c>
      <c r="F11" s="117" t="s">
        <v>846</v>
      </c>
      <c r="G11" s="118">
        <f ca="1">INDIRECT(ADDRESS(MATCH(F11,キャラデータ表!$C$1:$C1000, 0),27,2,TRUE,"キャラデータ表"),TRUE)</f>
        <v>82</v>
      </c>
      <c r="H11" s="117" t="s">
        <v>320</v>
      </c>
      <c r="I11" s="118">
        <f ca="1">INDIRECT(ADDRESS(MATCH(H11,キャラデータ表!$C$1:$C1000, 0),28,2,TRUE,"キャラデータ表"),TRUE)</f>
        <v>82</v>
      </c>
      <c r="J11" s="117" t="s">
        <v>671</v>
      </c>
      <c r="K11" s="118">
        <f ca="1">INDIRECT(ADDRESS(MATCH(J11,キャラデータ表!$C$1:$C1000, 0),30,2,TRUE,"キャラデータ表"),TRUE)</f>
        <v>68</v>
      </c>
      <c r="L11" s="117" t="s">
        <v>450</v>
      </c>
      <c r="M11" s="118">
        <f ca="1">INDIRECT(ADDRESS(MATCH(L11,キャラデータ表!$C$1:$C1000, 0),31,2,TRUE,"キャラデータ表"),TRUE)</f>
        <v>53</v>
      </c>
      <c r="N11" s="117" t="s">
        <v>468</v>
      </c>
      <c r="O11" s="120">
        <f ca="1">INDIRECT(ADDRESS(MATCH(N11,キャラデータ表!$C$1:$C1000, 0),32, 2,TRUE,"キャラデータ表"),TRUE)</f>
        <v>21</v>
      </c>
      <c r="P11" s="117" t="s">
        <v>435</v>
      </c>
      <c r="Q11" s="118">
        <f ca="1">INDIRECT(ADDRESS(MATCH(P11,キャラデータ表!$C$1:$C1000, 0),29,2,TRUE,"キャラデータ表"),TRUE)</f>
        <v>310</v>
      </c>
      <c r="R11" s="117" t="s">
        <v>428</v>
      </c>
      <c r="S11" s="119">
        <f ca="1">INDIRECT(ADDRESS(MATCH(R11,キャラデータ表!$C$1:$C1000, 0),33, 2,TRUE,"キャラデータ表"),TRUE)</f>
        <v>397</v>
      </c>
      <c r="T11" s="117" t="s">
        <v>846</v>
      </c>
      <c r="U11" s="122">
        <f ca="1">INDIRECT(ADDRESS(MATCH(T11,キャラデータ表!$C$1:$C1000, 0),34, 2,TRUE,"キャラデータ表"),TRUE)</f>
        <v>80</v>
      </c>
    </row>
    <row r="12" spans="1:21" ht="15.75" customHeight="1">
      <c r="A12" s="116">
        <v>11</v>
      </c>
      <c r="B12" s="117" t="s">
        <v>734</v>
      </c>
      <c r="C12" s="118">
        <f ca="1">INDIRECT(ADDRESS(MATCH(B12,キャラデータ表!$C$1:$C1000, 0),25,2,TRUE,"キャラデータ表"),TRUE)</f>
        <v>86</v>
      </c>
      <c r="D12" s="117" t="s">
        <v>879</v>
      </c>
      <c r="E12" s="118">
        <f ca="1">INDIRECT(ADDRESS(MATCH(D12,キャラデータ表!$C$1:$C1000, 0),26,2,TRUE,"キャラデータ表"),TRUE)</f>
        <v>81</v>
      </c>
      <c r="F12" s="117" t="s">
        <v>428</v>
      </c>
      <c r="G12" s="118">
        <f ca="1">INDIRECT(ADDRESS(MATCH(F12,キャラデータ表!$C$1:$C1000, 0),27,2,TRUE,"キャラデータ表"),TRUE)</f>
        <v>80</v>
      </c>
      <c r="H12" s="117" t="s">
        <v>468</v>
      </c>
      <c r="I12" s="118">
        <f ca="1">INDIRECT(ADDRESS(MATCH(H12,キャラデータ表!$C$1:$C1000, 0),28,2,TRUE,"キャラデータ表"),TRUE)</f>
        <v>82</v>
      </c>
      <c r="J12" s="117" t="s">
        <v>666</v>
      </c>
      <c r="K12" s="118">
        <f ca="1">INDIRECT(ADDRESS(MATCH(J12,キャラデータ表!$C$1:$C1000, 0),30,2,TRUE,"キャラデータ表"),TRUE)</f>
        <v>67</v>
      </c>
      <c r="L12" s="117" t="s">
        <v>222</v>
      </c>
      <c r="M12" s="118">
        <f ca="1">INDIRECT(ADDRESS(MATCH(L12,キャラデータ表!$C$1:$C1000, 0),31,2,TRUE,"キャラデータ表"),TRUE)</f>
        <v>51</v>
      </c>
      <c r="N12" s="117" t="s">
        <v>559</v>
      </c>
      <c r="O12" s="120">
        <f ca="1">INDIRECT(ADDRESS(MATCH(N12,キャラデータ表!$C$1:$C1000, 0),32, 2,TRUE,"キャラデータ表"),TRUE)</f>
        <v>21</v>
      </c>
      <c r="P12" s="117" t="s">
        <v>428</v>
      </c>
      <c r="Q12" s="118">
        <f ca="1">INDIRECT(ADDRESS(MATCH(P12,キャラデータ表!$C$1:$C1000, 0),29,2,TRUE,"キャラデータ表"),TRUE)</f>
        <v>310</v>
      </c>
      <c r="R12" s="117" t="s">
        <v>281</v>
      </c>
      <c r="S12" s="119">
        <f ca="1">INDIRECT(ADDRESS(MATCH(R12,キャラデータ表!$C$1:$C1000, 0),33, 2,TRUE,"キャラデータ表"),TRUE)</f>
        <v>388</v>
      </c>
      <c r="T12" s="117" t="s">
        <v>859</v>
      </c>
      <c r="U12" s="122">
        <f ca="1">INDIRECT(ADDRESS(MATCH(T12,キャラデータ表!$C$1:$C1000, 0),34, 2,TRUE,"キャラデータ表"),TRUE)</f>
        <v>80</v>
      </c>
    </row>
    <row r="13" spans="1:21" ht="15.75" customHeight="1">
      <c r="A13" s="116">
        <v>12</v>
      </c>
      <c r="B13" s="117" t="s">
        <v>227</v>
      </c>
      <c r="C13" s="118">
        <f ca="1">INDIRECT(ADDRESS(MATCH(B13,キャラデータ表!$C$1:$C1000, 0),25,2,TRUE,"キャラデータ表"),TRUE)</f>
        <v>85</v>
      </c>
      <c r="D13" s="117" t="s">
        <v>552</v>
      </c>
      <c r="E13" s="118">
        <f ca="1">INDIRECT(ADDRESS(MATCH(D13,キャラデータ表!$C$1:$C1000, 0),26,2,TRUE,"キャラデータ表"),TRUE)</f>
        <v>80</v>
      </c>
      <c r="F13" s="117" t="s">
        <v>621</v>
      </c>
      <c r="G13" s="118">
        <f ca="1">INDIRECT(ADDRESS(MATCH(F13,キャラデータ表!$C$1:$C1000, 0),27,2,TRUE,"キャラデータ表"),TRUE)</f>
        <v>80</v>
      </c>
      <c r="H13" s="117" t="s">
        <v>846</v>
      </c>
      <c r="I13" s="118">
        <f ca="1">INDIRECT(ADDRESS(MATCH(H13,キャラデータ表!$C$1:$C1000, 0),28,2,TRUE,"キャラデータ表"),TRUE)</f>
        <v>81</v>
      </c>
      <c r="J13" s="1" t="s">
        <v>937</v>
      </c>
      <c r="K13" s="118">
        <f ca="1">INDIRECT(ADDRESS(MATCH(J13,キャラデータ表!$C$1:$C1000, 0),30,2,TRUE,"キャラデータ表"),TRUE)</f>
        <v>65</v>
      </c>
      <c r="L13" s="117" t="s">
        <v>744</v>
      </c>
      <c r="M13" s="118">
        <f ca="1">INDIRECT(ADDRESS(MATCH(L13,キャラデータ表!$C$1:$C1000, 0),31,2,TRUE,"キャラデータ表"),TRUE)</f>
        <v>51</v>
      </c>
      <c r="N13" s="117" t="s">
        <v>143</v>
      </c>
      <c r="O13" s="120">
        <f ca="1">INDIRECT(ADDRESS(MATCH(N13,キャラデータ表!$C$1:$C1000, 0),32, 2,TRUE,"キャラデータ表"),TRUE)</f>
        <v>20</v>
      </c>
      <c r="P13" s="117" t="s">
        <v>708</v>
      </c>
      <c r="Q13" s="118">
        <f ca="1">INDIRECT(ADDRESS(MATCH(P13,キャラデータ表!$C$1:$C1000, 0),29,2,TRUE,"キャラデータ表"),TRUE)</f>
        <v>305</v>
      </c>
      <c r="R13" s="117" t="s">
        <v>184</v>
      </c>
      <c r="S13" s="119">
        <f ca="1">INDIRECT(ADDRESS(MATCH(R13,キャラデータ表!$C$1:$C1000, 0),33, 2,TRUE,"キャラデータ表"),TRUE)</f>
        <v>382</v>
      </c>
      <c r="T13" s="103" t="s">
        <v>962</v>
      </c>
      <c r="U13" s="122">
        <f ca="1">INDIRECT(ADDRESS(MATCH(T13,キャラデータ表!$C$1:$C1000, 0),34, 2,TRUE,"キャラデータ表"),TRUE)</f>
        <v>80</v>
      </c>
    </row>
    <row r="14" spans="1:21" ht="15.75" customHeight="1">
      <c r="A14" s="116">
        <v>13</v>
      </c>
      <c r="B14" s="117" t="s">
        <v>233</v>
      </c>
      <c r="C14" s="118">
        <f ca="1">INDIRECT(ADDRESS(MATCH(B14,キャラデータ表!$C$1:$C1000, 0),25,2,TRUE,"キャラデータ表"),TRUE)</f>
        <v>85</v>
      </c>
      <c r="D14" s="117" t="s">
        <v>227</v>
      </c>
      <c r="E14" s="118">
        <f ca="1">INDIRECT(ADDRESS(MATCH(D14,キャラデータ表!$C$1:$C1000, 0),26,2,TRUE,"キャラデータ表"),TRUE)</f>
        <v>80</v>
      </c>
      <c r="F14" s="117" t="s">
        <v>702</v>
      </c>
      <c r="G14" s="118">
        <f ca="1">INDIRECT(ADDRESS(MATCH(F14,キャラデータ表!$C$1:$C1000, 0),27,2,TRUE,"キャラデータ表"),TRUE)</f>
        <v>80</v>
      </c>
      <c r="H14" s="117" t="s">
        <v>227</v>
      </c>
      <c r="I14" s="118">
        <f ca="1">INDIRECT(ADDRESS(MATCH(H14,キャラデータ表!$C$1:$C1000, 0),28,2,TRUE,"キャラデータ表"),TRUE)</f>
        <v>81</v>
      </c>
      <c r="J14" s="117" t="s">
        <v>893</v>
      </c>
      <c r="K14" s="118">
        <f ca="1">INDIRECT(ADDRESS(MATCH(J14,キャラデータ表!$C$1:$C1000, 0),30,2,TRUE,"キャラデータ表"),TRUE)</f>
        <v>62</v>
      </c>
      <c r="L14" s="121" t="s">
        <v>760</v>
      </c>
      <c r="M14" s="118">
        <f ca="1">INDIRECT(ADDRESS(MATCH(L14,キャラデータ表!$C$1:$C1000, 0),31,2,TRUE,"キャラデータ表"),TRUE)</f>
        <v>51</v>
      </c>
      <c r="N14" s="121" t="s">
        <v>770</v>
      </c>
      <c r="O14" s="118">
        <f ca="1">INDIRECT(ADDRESS(MATCH(N14,キャラデータ表!$C$1:$C1000, 0),32, 2,TRUE,"キャラデータ表"),TRUE)</f>
        <v>20</v>
      </c>
      <c r="P14" s="117" t="s">
        <v>552</v>
      </c>
      <c r="Q14" s="118">
        <f ca="1">INDIRECT(ADDRESS(MATCH(P14,キャラデータ表!$C$1:$C1000, 0),29,2,TRUE,"キャラデータ表"),TRUE)</f>
        <v>304</v>
      </c>
      <c r="R14" s="117" t="s">
        <v>734</v>
      </c>
      <c r="S14" s="119">
        <f ca="1">INDIRECT(ADDRESS(MATCH(R14,キャラデータ表!$C$1:$C1000, 0),33, 2,TRUE,"キャラデータ表"),TRUE)</f>
        <v>381</v>
      </c>
      <c r="T14" s="117" t="s">
        <v>361</v>
      </c>
      <c r="U14" s="119">
        <f ca="1">INDIRECT(ADDRESS(MATCH(T14,キャラデータ表!$C$1:$C1000, 0),34, 2,TRUE,"キャラデータ表"),TRUE)</f>
        <v>78</v>
      </c>
    </row>
    <row r="15" spans="1:21" ht="15.75" customHeight="1">
      <c r="A15" s="116">
        <v>14</v>
      </c>
      <c r="B15" s="117" t="s">
        <v>552</v>
      </c>
      <c r="C15" s="118">
        <f ca="1">INDIRECT(ADDRESS(MATCH(B15,キャラデータ表!$C$1:$C1000, 0),25,2,TRUE,"キャラデータ表"),TRUE)</f>
        <v>84</v>
      </c>
      <c r="D15" s="103" t="s">
        <v>962</v>
      </c>
      <c r="E15" s="118">
        <f ca="1">INDIRECT(ADDRESS(MATCH(D15,キャラデータ表!$C$1:$C1000, 0),26,2,TRUE,"キャラデータ表"),TRUE)</f>
        <v>80</v>
      </c>
      <c r="F15" s="117" t="s">
        <v>840</v>
      </c>
      <c r="G15" s="118">
        <f ca="1">INDIRECT(ADDRESS(MATCH(F15,キャラデータ表!$C$1:$C1000, 0),27,2,TRUE,"キャラデータ表"),TRUE)</f>
        <v>79</v>
      </c>
      <c r="H15" s="117" t="s">
        <v>261</v>
      </c>
      <c r="I15" s="118">
        <f ca="1">INDIRECT(ADDRESS(MATCH(H15,キャラデータ表!$C$1:$C1000, 0),28,2,TRUE,"キャラデータ表"),TRUE)</f>
        <v>81</v>
      </c>
      <c r="J15" s="117" t="s">
        <v>900</v>
      </c>
      <c r="K15" s="118">
        <f ca="1">INDIRECT(ADDRESS(MATCH(J15,キャラデータ表!$C$1:$C1000, 0),30,2,TRUE,"キャラデータ表"),TRUE)</f>
        <v>62</v>
      </c>
      <c r="L15" s="117" t="s">
        <v>723</v>
      </c>
      <c r="M15" s="118">
        <f ca="1">INDIRECT(ADDRESS(MATCH(L15,キャラデータ表!$C$1:$C1000, 0),31,2,TRUE,"キャラデータ表"),TRUE)</f>
        <v>47</v>
      </c>
      <c r="N15" s="117" t="s">
        <v>844</v>
      </c>
      <c r="O15" s="118">
        <f ca="1">INDIRECT(ADDRESS(MATCH(N15,キャラデータ表!$C$1:$C1000, 0),32, 2,TRUE,"キャラデータ表"),TRUE)</f>
        <v>20</v>
      </c>
      <c r="P15" s="117" t="s">
        <v>738</v>
      </c>
      <c r="Q15" s="118">
        <f ca="1">INDIRECT(ADDRESS(MATCH(P15,キャラデータ表!$C$1:$C1000, 0),29,2,TRUE,"キャラデータ表"),TRUE)</f>
        <v>301</v>
      </c>
      <c r="R15" s="117" t="s">
        <v>738</v>
      </c>
      <c r="S15" s="119">
        <f ca="1">INDIRECT(ADDRESS(MATCH(R15,キャラデータ表!$C$1:$C1000, 0),33, 2,TRUE,"キャラデータ表"),TRUE)</f>
        <v>375</v>
      </c>
      <c r="T15" s="117" t="s">
        <v>460</v>
      </c>
      <c r="U15" s="119">
        <f ca="1">INDIRECT(ADDRESS(MATCH(T15,キャラデータ表!$C$1:$C1000, 0),34, 2,TRUE,"キャラデータ表"),TRUE)</f>
        <v>77</v>
      </c>
    </row>
    <row r="16" spans="1:21" ht="15.75" customHeight="1">
      <c r="A16" s="116">
        <v>15</v>
      </c>
      <c r="B16" s="117" t="s">
        <v>846</v>
      </c>
      <c r="C16" s="118">
        <f ca="1">INDIRECT(ADDRESS(MATCH(B16,キャラデータ表!$C$1:$C1000, 0),25,2,TRUE,"キャラデータ表"),TRUE)</f>
        <v>84</v>
      </c>
      <c r="D16" s="117" t="s">
        <v>572</v>
      </c>
      <c r="E16" s="118">
        <f ca="1">INDIRECT(ADDRESS(MATCH(D16,キャラデータ表!$C$1:$C1000, 0),26,2,TRUE,"キャラデータ表"),TRUE)</f>
        <v>79</v>
      </c>
      <c r="F16" s="117" t="s">
        <v>281</v>
      </c>
      <c r="G16" s="118">
        <f ca="1">INDIRECT(ADDRESS(MATCH(F16,キャラデータ表!$C$1:$C1000, 0),27,2,TRUE,"キャラデータ表"),TRUE)</f>
        <v>78</v>
      </c>
      <c r="H16" s="117" t="s">
        <v>368</v>
      </c>
      <c r="I16" s="118">
        <f ca="1">INDIRECT(ADDRESS(MATCH(H16,キャラデータ表!$C$1:$C1000, 0),28,2,TRUE,"キャラデータ表"),TRUE)</f>
        <v>80</v>
      </c>
      <c r="J16" s="117" t="s">
        <v>242</v>
      </c>
      <c r="K16" s="118">
        <f ca="1">INDIRECT(ADDRESS(MATCH(J16,キャラデータ表!$C$1:$C1000, 0),30,2,TRUE,"キャラデータ表"),TRUE)</f>
        <v>61</v>
      </c>
      <c r="L16" s="117" t="s">
        <v>455</v>
      </c>
      <c r="M16" s="118">
        <f ca="1">INDIRECT(ADDRESS(MATCH(L16,キャラデータ表!$C$1:$C1000, 0),31,2,TRUE,"キャラデータ表"),TRUE)</f>
        <v>45</v>
      </c>
      <c r="N16" s="117" t="s">
        <v>596</v>
      </c>
      <c r="O16" s="120">
        <f ca="1">INDIRECT(ADDRESS(MATCH(N16,キャラデータ表!$C$1:$C1000, 0),32, 2,TRUE,"キャラデータ表"),TRUE)</f>
        <v>18</v>
      </c>
      <c r="P16" s="117" t="s">
        <v>281</v>
      </c>
      <c r="Q16" s="118">
        <f ca="1">INDIRECT(ADDRESS(MATCH(P16,キャラデータ表!$C$1:$C1000, 0),29,2,TRUE,"キャラデータ表"),TRUE)</f>
        <v>301</v>
      </c>
      <c r="R16" s="117" t="s">
        <v>214</v>
      </c>
      <c r="S16" s="119">
        <f ca="1">INDIRECT(ADDRESS(MATCH(R16,キャラデータ表!$C$1:$C1000, 0),33, 2,TRUE,"キャラデータ表"),TRUE)</f>
        <v>375</v>
      </c>
      <c r="T16" s="117" t="s">
        <v>741</v>
      </c>
      <c r="U16" s="122">
        <f ca="1">INDIRECT(ADDRESS(MATCH(T16,キャラデータ表!$C$1:$C1000, 0),34, 2,TRUE,"キャラデータ表"),TRUE)</f>
        <v>77</v>
      </c>
    </row>
    <row r="17" spans="1:21" ht="15.75" customHeight="1">
      <c r="A17" s="116">
        <v>16</v>
      </c>
      <c r="B17" s="117" t="s">
        <v>852</v>
      </c>
      <c r="C17" s="118">
        <f ca="1">INDIRECT(ADDRESS(MATCH(B17,キャラデータ表!$C$1:$C1000, 0),25,2,TRUE,"キャラデータ表"),TRUE)</f>
        <v>83</v>
      </c>
      <c r="D17" s="117" t="s">
        <v>222</v>
      </c>
      <c r="E17" s="118">
        <f ca="1">INDIRECT(ADDRESS(MATCH(D17,キャラデータ表!$C$1:$C1000, 0),26,2,TRUE,"キャラデータ表"),TRUE)</f>
        <v>78</v>
      </c>
      <c r="F17" s="117" t="s">
        <v>559</v>
      </c>
      <c r="G17" s="118">
        <f ca="1">INDIRECT(ADDRESS(MATCH(F17,キャラデータ表!$C$1:$C1000, 0),27,2,TRUE,"キャラデータ表"),TRUE)</f>
        <v>78</v>
      </c>
      <c r="H17" s="117" t="s">
        <v>840</v>
      </c>
      <c r="I17" s="118">
        <f ca="1">INDIRECT(ADDRESS(MATCH(H17,キャラデータ表!$C$1:$C1000, 0),28,2,TRUE,"キャラデータ表"),TRUE)</f>
        <v>84</v>
      </c>
      <c r="J17" s="117" t="s">
        <v>214</v>
      </c>
      <c r="K17" s="118">
        <f ca="1">INDIRECT(ADDRESS(MATCH(J17,キャラデータ表!$C$1:$C1000, 0),30,2,TRUE,"キャラデータ表"),TRUE)</f>
        <v>56</v>
      </c>
      <c r="L17" s="117" t="s">
        <v>254</v>
      </c>
      <c r="M17" s="118">
        <f ca="1">INDIRECT(ADDRESS(MATCH(L17,キャラデータ表!$C$1:$C1000, 0),31,2,TRUE,"キャラデータ表"),TRUE)</f>
        <v>45</v>
      </c>
      <c r="N17" s="117" t="s">
        <v>134</v>
      </c>
      <c r="O17" s="120">
        <f ca="1">INDIRECT(ADDRESS(MATCH(N17,キャラデータ表!$C$1:$C1000, 0),32, 2,TRUE,"キャラデータ表"),TRUE)</f>
        <v>15</v>
      </c>
      <c r="P17" s="121" t="s">
        <v>777</v>
      </c>
      <c r="Q17" s="118">
        <f ca="1">INDIRECT(ADDRESS(MATCH(P17,キャラデータ表!$C$1:$C1000, 0),29,2,TRUE,"キャラデータ表"),TRUE)</f>
        <v>295</v>
      </c>
      <c r="R17" s="117" t="s">
        <v>596</v>
      </c>
      <c r="S17" s="119">
        <f ca="1">INDIRECT(ADDRESS(MATCH(R17,キャラデータ表!$C$1:$C1000, 0),33, 2,TRUE,"キャラデータ表"),TRUE)</f>
        <v>371</v>
      </c>
      <c r="T17" s="117" t="s">
        <v>615</v>
      </c>
      <c r="U17" s="119">
        <f ca="1">INDIRECT(ADDRESS(MATCH(T17,キャラデータ表!$C$1:$C1000, 0),34, 2,TRUE,"キャラデータ表"),TRUE)</f>
        <v>76</v>
      </c>
    </row>
    <row r="18" spans="1:21" ht="15.75" customHeight="1">
      <c r="A18" s="116">
        <v>17</v>
      </c>
      <c r="B18" s="117" t="s">
        <v>906</v>
      </c>
      <c r="C18" s="118">
        <f ca="1">INDIRECT(ADDRESS(MATCH(B18,キャラデータ表!$C$1:$C1000, 0),25,2,TRUE,"キャラデータ表"),TRUE)</f>
        <v>83</v>
      </c>
      <c r="D18" s="117" t="s">
        <v>312</v>
      </c>
      <c r="E18" s="118">
        <f ca="1">INDIRECT(ADDRESS(MATCH(D18,キャラデータ表!$C$1:$C1000, 0),26,2,TRUE,"キャラデータ表"),TRUE)</f>
        <v>78</v>
      </c>
      <c r="F18" s="117" t="s">
        <v>864</v>
      </c>
      <c r="G18" s="118">
        <f ca="1">INDIRECT(ADDRESS(MATCH(F18,キャラデータ表!$C$1:$C1000, 0),27,2,TRUE,"キャラデータ表"),TRUE)</f>
        <v>77</v>
      </c>
      <c r="H18" s="117" t="s">
        <v>852</v>
      </c>
      <c r="I18" s="118">
        <f ca="1">INDIRECT(ADDRESS(MATCH(H18,キャラデータ表!$C$1:$C1000, 0),28,2,TRUE,"キャラデータ表"),TRUE)</f>
        <v>82</v>
      </c>
      <c r="J18" s="117" t="s">
        <v>450</v>
      </c>
      <c r="K18" s="118">
        <f ca="1">INDIRECT(ADDRESS(MATCH(J18,キャラデータ表!$C$1:$C1000, 0),30,2,TRUE,"キャラデータ表"),TRUE)</f>
        <v>56</v>
      </c>
      <c r="L18" s="117" t="s">
        <v>596</v>
      </c>
      <c r="M18" s="118">
        <f ca="1">INDIRECT(ADDRESS(MATCH(L18,キャラデータ表!$C$1:$C1000, 0),31,2,TRUE,"キャラデータ表"),TRUE)</f>
        <v>45</v>
      </c>
      <c r="N18" s="117" t="s">
        <v>168</v>
      </c>
      <c r="O18" s="120">
        <f ca="1">INDIRECT(ADDRESS(MATCH(N18,キャラデータ表!$C$1:$C1000, 0),32, 2,TRUE,"キャラデータ表"),TRUE)</f>
        <v>15</v>
      </c>
      <c r="P18" s="121" t="s">
        <v>765</v>
      </c>
      <c r="Q18" s="118">
        <f ca="1">INDIRECT(ADDRESS(MATCH(P18,キャラデータ表!$C$1:$C1000, 0),29,2,TRUE,"キャラデータ表"),TRUE)</f>
        <v>294</v>
      </c>
      <c r="R18" s="117" t="s">
        <v>730</v>
      </c>
      <c r="S18" s="119">
        <f ca="1">INDIRECT(ADDRESS(MATCH(R18,キャラデータ表!$C$1:$C1000, 0),33, 2,TRUE,"キャラデータ表"),TRUE)</f>
        <v>370</v>
      </c>
      <c r="T18" s="117" t="s">
        <v>596</v>
      </c>
      <c r="U18" s="119">
        <f ca="1">INDIRECT(ADDRESS(MATCH(T18,キャラデータ表!$C$1:$C1000, 0),34, 2,TRUE,"キャラデータ表"),TRUE)</f>
        <v>76</v>
      </c>
    </row>
    <row r="19" spans="1:21" ht="15.75" customHeight="1">
      <c r="A19" s="116">
        <v>18</v>
      </c>
      <c r="B19" s="1" t="s">
        <v>968</v>
      </c>
      <c r="C19" s="118">
        <f ca="1">INDIRECT(ADDRESS(MATCH(B19,キャラデータ表!$C$1:$C1000, 0),25,2,TRUE,"キャラデータ表"),TRUE)</f>
        <v>83</v>
      </c>
      <c r="D19" s="121" t="s">
        <v>815</v>
      </c>
      <c r="E19" s="118">
        <f ca="1">INDIRECT(ADDRESS(MATCH(D19,キャラデータ表!$C$1:$C1000, 0),26,2,TRUE,"キャラデータ表"),TRUE)</f>
        <v>78</v>
      </c>
      <c r="F19" s="117" t="s">
        <v>919</v>
      </c>
      <c r="G19" s="118">
        <f ca="1">INDIRECT(ADDRESS(MATCH(F19,キャラデータ表!$C$1:$C1000, 0),27,2,TRUE,"キャラデータ表"),TRUE)</f>
        <v>77</v>
      </c>
      <c r="H19" s="117" t="s">
        <v>692</v>
      </c>
      <c r="I19" s="118">
        <f ca="1">INDIRECT(ADDRESS(MATCH(H19,キャラデータ表!$C$1:$C1000, 0),28,2,TRUE,"キャラデータ表"),TRUE)</f>
        <v>77</v>
      </c>
      <c r="J19" s="117" t="s">
        <v>281</v>
      </c>
      <c r="K19" s="118">
        <f ca="1">INDIRECT(ADDRESS(MATCH(J19,キャラデータ表!$C$1:$C1000, 0),30,2,TRUE,"キャラデータ表"),TRUE)</f>
        <v>55</v>
      </c>
      <c r="L19" s="117" t="s">
        <v>692</v>
      </c>
      <c r="M19" s="118">
        <f ca="1">INDIRECT(ADDRESS(MATCH(L19,キャラデータ表!$C$1:$C1000, 0),31,2,TRUE,"キャラデータ表"),TRUE)</f>
        <v>45</v>
      </c>
      <c r="N19" s="117" t="s">
        <v>552</v>
      </c>
      <c r="O19" s="120">
        <f ca="1">INDIRECT(ADDRESS(MATCH(N19,キャラデータ表!$C$1:$C1000, 0),32, 2,TRUE,"キャラデータ表"),TRUE)</f>
        <v>15</v>
      </c>
      <c r="P19" s="117" t="s">
        <v>692</v>
      </c>
      <c r="Q19" s="118">
        <f ca="1">INDIRECT(ADDRESS(MATCH(P19,キャラデータ表!$C$1:$C1000, 0),29,2,TRUE,"キャラデータ表"),TRUE)</f>
        <v>292</v>
      </c>
      <c r="R19" s="117" t="s">
        <v>708</v>
      </c>
      <c r="S19" s="119">
        <f ca="1">INDIRECT(ADDRESS(MATCH(R19,キャラデータ表!$C$1:$C1000, 0),33, 2,TRUE,"キャラデータ表"),TRUE)</f>
        <v>363</v>
      </c>
      <c r="T19" s="117" t="s">
        <v>621</v>
      </c>
      <c r="U19" s="119">
        <f ca="1">INDIRECT(ADDRESS(MATCH(T19,キャラデータ表!$C$1:$C1000, 0),34, 2,TRUE,"キャラデータ表"),TRUE)</f>
        <v>75</v>
      </c>
    </row>
    <row r="20" spans="1:21" ht="15.75" customHeight="1">
      <c r="A20" s="116">
        <v>19</v>
      </c>
      <c r="B20" s="117" t="s">
        <v>320</v>
      </c>
      <c r="C20" s="118">
        <f ca="1">INDIRECT(ADDRESS(MATCH(B20,キャラデータ表!$C$1:$C1000, 0),25,2,TRUE,"キャラデータ表"),TRUE)</f>
        <v>82</v>
      </c>
      <c r="D20" s="1" t="s">
        <v>968</v>
      </c>
      <c r="E20" s="118">
        <f ca="1">INDIRECT(ADDRESS(MATCH(D20,キャラデータ表!$C$1:$C1000, 0),26,2,TRUE,"キャラデータ表"),TRUE)</f>
        <v>78</v>
      </c>
      <c r="F20" s="117" t="s">
        <v>320</v>
      </c>
      <c r="G20" s="118">
        <f ca="1">INDIRECT(ADDRESS(MATCH(F20,キャラデータ表!$C$1:$C1000, 0),27,2,TRUE,"キャラデータ表"),TRUE)</f>
        <v>77</v>
      </c>
      <c r="H20" s="117" t="s">
        <v>552</v>
      </c>
      <c r="I20" s="118">
        <f ca="1">INDIRECT(ADDRESS(MATCH(H20,キャラデータ表!$C$1:$C1000, 0),28,2,TRUE,"キャラデータ表"),TRUE)</f>
        <v>77</v>
      </c>
      <c r="J20" s="117" t="s">
        <v>649</v>
      </c>
      <c r="K20" s="118">
        <f ca="1">INDIRECT(ADDRESS(MATCH(J20,キャラデータ表!$C$1:$C1000, 0),30,2,TRUE,"キャラデータ表"),TRUE)</f>
        <v>48</v>
      </c>
      <c r="L20" s="117" t="s">
        <v>702</v>
      </c>
      <c r="M20" s="118">
        <f ca="1">INDIRECT(ADDRESS(MATCH(L20,キャラデータ表!$C$1:$C1000, 0),31,2,TRUE,"キャラデータ表"),TRUE)</f>
        <v>45</v>
      </c>
      <c r="N20" s="117" t="s">
        <v>734</v>
      </c>
      <c r="O20" s="120">
        <f ca="1">INDIRECT(ADDRESS(MATCH(N20,キャラデータ表!$C$1:$C1000, 0),32, 2,TRUE,"キャラデータ表"),TRUE)</f>
        <v>15</v>
      </c>
      <c r="P20" s="117" t="s">
        <v>734</v>
      </c>
      <c r="Q20" s="118">
        <f ca="1">INDIRECT(ADDRESS(MATCH(P20,キャラデータ表!$C$1:$C1000, 0),29,2,TRUE,"キャラデータ表"),TRUE)</f>
        <v>290</v>
      </c>
      <c r="R20" s="117" t="s">
        <v>435</v>
      </c>
      <c r="S20" s="119">
        <f ca="1">INDIRECT(ADDRESS(MATCH(R20,キャラデータ表!$C$1:$C1000, 0),33, 2,TRUE,"キャラデータ表"),TRUE)</f>
        <v>362</v>
      </c>
      <c r="T20" s="117" t="s">
        <v>306</v>
      </c>
      <c r="U20" s="119">
        <f ca="1">INDIRECT(ADDRESS(MATCH(T20,キャラデータ表!$C$1:$C1000, 0),34, 2,TRUE,"キャラデータ表"),TRUE)</f>
        <v>75</v>
      </c>
    </row>
    <row r="21" spans="1:21" ht="15.75" customHeight="1">
      <c r="A21" s="116">
        <v>20</v>
      </c>
      <c r="B21" s="117" t="s">
        <v>615</v>
      </c>
      <c r="C21" s="118">
        <f ca="1">INDIRECT(ADDRESS(MATCH(B21,キャラデータ表!$C$1:$C1000, 0),25,2,TRUE,"キャラデータ表"),TRUE)</f>
        <v>82</v>
      </c>
      <c r="D21" s="117" t="s">
        <v>615</v>
      </c>
      <c r="E21" s="118">
        <f ca="1">INDIRECT(ADDRESS(MATCH(D21,キャラデータ表!$C$1:$C1000, 0),26,2,TRUE,"キャラデータ表"),TRUE)</f>
        <v>77</v>
      </c>
      <c r="F21" s="117" t="s">
        <v>184</v>
      </c>
      <c r="G21" s="118">
        <f ca="1">INDIRECT(ADDRESS(MATCH(F21,キャラデータ表!$C$1:$C1000, 0),27,2,TRUE,"キャラデータ表"),TRUE)</f>
        <v>77</v>
      </c>
      <c r="H21" s="117" t="s">
        <v>603</v>
      </c>
      <c r="I21" s="118">
        <f ca="1">INDIRECT(ADDRESS(MATCH(H21,キャラデータ表!$C$1:$C1000, 0),28,2,TRUE,"キャラデータ表"),TRUE)</f>
        <v>77</v>
      </c>
      <c r="J21" s="117" t="s">
        <v>836</v>
      </c>
      <c r="K21" s="118">
        <f ca="1">INDIRECT(ADDRESS(MATCH(J21,キャラデータ表!$C$1:$C1000, 0),30,2,TRUE,"キャラデータ表"),TRUE)</f>
        <v>48</v>
      </c>
      <c r="L21" s="117" t="s">
        <v>873</v>
      </c>
      <c r="M21" s="118">
        <f ca="1">INDIRECT(ADDRESS(MATCH(L21,キャラデータ表!$C$1:$C1000, 0),31,2,TRUE,"キャラデータ表"),TRUE)</f>
        <v>45</v>
      </c>
      <c r="N21" s="117" t="s">
        <v>846</v>
      </c>
      <c r="O21" s="118">
        <f ca="1">INDIRECT(ADDRESS(MATCH(N21,キャラデータ表!$C$1:$C1000, 0),32, 2,TRUE,"キャラデータ表"),TRUE)</f>
        <v>15</v>
      </c>
      <c r="P21" s="117" t="s">
        <v>214</v>
      </c>
      <c r="Q21" s="118">
        <f ca="1">INDIRECT(ADDRESS(MATCH(P21,キャラデータ表!$C$1:$C1000, 0),29,2,TRUE,"キャラデータ表"),TRUE)</f>
        <v>288</v>
      </c>
      <c r="R21" s="1" t="s">
        <v>956</v>
      </c>
      <c r="S21" s="119">
        <f ca="1">INDIRECT(ADDRESS(MATCH(R21,キャラデータ表!$C$1:$C1000, 0),33, 2,TRUE,"キャラデータ表"),TRUE)</f>
        <v>361</v>
      </c>
      <c r="T21" s="117" t="s">
        <v>506</v>
      </c>
      <c r="U21" s="119">
        <f ca="1">INDIRECT(ADDRESS(MATCH(T21,キャラデータ表!$C$1:$C1000, 0),34, 2,TRUE,"キャラデータ表"),TRUE)</f>
        <v>75</v>
      </c>
    </row>
    <row r="22" spans="1:21" ht="15.75" customHeight="1">
      <c r="A22" s="116">
        <v>21</v>
      </c>
      <c r="B22" s="117" t="s">
        <v>74</v>
      </c>
      <c r="C22" s="118">
        <f ca="1">INDIRECT(ADDRESS(MATCH(B22,キャラデータ表!$C$1:$C1000, 0),25,2,TRUE,"キャラデータ表"),TRUE)</f>
        <v>81</v>
      </c>
      <c r="D22" s="117" t="s">
        <v>274</v>
      </c>
      <c r="E22" s="118">
        <f ca="1">INDIRECT(ADDRESS(MATCH(D22,キャラデータ表!$C$1:$C1000, 0),26,2,TRUE,"キャラデータ表"),TRUE)</f>
        <v>77</v>
      </c>
      <c r="F22" s="117" t="s">
        <v>401</v>
      </c>
      <c r="G22" s="118">
        <f ca="1">INDIRECT(ADDRESS(MATCH(F22,キャラデータ表!$C$1:$C1000, 0),27,2,TRUE,"キャラデータ表"),TRUE)</f>
        <v>76</v>
      </c>
      <c r="H22" s="117" t="s">
        <v>596</v>
      </c>
      <c r="I22" s="118">
        <f ca="1">INDIRECT(ADDRESS(MATCH(H22,キャラデータ表!$C$1:$C1000, 0),28,2,TRUE,"キャラデータ表"),TRUE)</f>
        <v>77</v>
      </c>
      <c r="J22" s="117" t="s">
        <v>723</v>
      </c>
      <c r="K22" s="118">
        <f ca="1">INDIRECT(ADDRESS(MATCH(J22,キャラデータ表!$C$1:$C1000, 0),30,2,TRUE,"キャラデータ表"),TRUE)</f>
        <v>47</v>
      </c>
      <c r="L22" s="117" t="s">
        <v>428</v>
      </c>
      <c r="M22" s="118">
        <f ca="1">INDIRECT(ADDRESS(MATCH(L22,キャラデータ表!$C$1:$C1000, 0),31,2,TRUE,"キャラデータ表"),TRUE)</f>
        <v>44</v>
      </c>
      <c r="N22" s="117" t="s">
        <v>886</v>
      </c>
      <c r="O22" s="118">
        <f ca="1">INDIRECT(ADDRESS(MATCH(N22,キャラデータ表!$C$1:$C1000, 0),32, 2,TRUE,"キャラデータ表"),TRUE)</f>
        <v>12</v>
      </c>
      <c r="P22" s="117" t="s">
        <v>840</v>
      </c>
      <c r="Q22" s="118">
        <f ca="1">INDIRECT(ADDRESS(MATCH(P22,キャラデータ表!$C$1:$C1000, 0),29,2,TRUE,"キャラデータ表"),TRUE)</f>
        <v>287</v>
      </c>
      <c r="R22" s="117" t="s">
        <v>552</v>
      </c>
      <c r="S22" s="119">
        <f ca="1">INDIRECT(ADDRESS(MATCH(R22,キャラデータ表!$C$1:$C1000, 0),33, 2,TRUE,"キャラデータ表"),TRUE)</f>
        <v>361</v>
      </c>
      <c r="T22" s="117" t="s">
        <v>913</v>
      </c>
      <c r="U22" s="122">
        <f ca="1">INDIRECT(ADDRESS(MATCH(T22,キャラデータ表!$C$1:$C1000, 0),34, 2,TRUE,"キャラデータ表"),TRUE)</f>
        <v>74</v>
      </c>
    </row>
    <row r="23" spans="1:21" ht="15.75" customHeight="1">
      <c r="A23" s="116">
        <v>22</v>
      </c>
      <c r="B23" s="117" t="s">
        <v>214</v>
      </c>
      <c r="C23" s="118">
        <f ca="1">INDIRECT(ADDRESS(MATCH(B23,キャラデータ表!$C$1:$C1000, 0),25,2,TRUE,"キャラデータ表"),TRUE)</f>
        <v>81</v>
      </c>
      <c r="D23" s="117" t="s">
        <v>435</v>
      </c>
      <c r="E23" s="118">
        <f ca="1">INDIRECT(ADDRESS(MATCH(D23,キャラデータ表!$C$1:$C1000, 0),26,2,TRUE,"キャラデータ表"),TRUE)</f>
        <v>77</v>
      </c>
      <c r="F23" s="117" t="s">
        <v>738</v>
      </c>
      <c r="G23" s="118">
        <f ca="1">INDIRECT(ADDRESS(MATCH(F23,キャラデータ表!$C$1:$C1000, 0),27,2,TRUE,"キャラデータ表"),TRUE)</f>
        <v>76</v>
      </c>
      <c r="H23" s="117" t="s">
        <v>919</v>
      </c>
      <c r="I23" s="118">
        <f ca="1">INDIRECT(ADDRESS(MATCH(H23,キャラデータ表!$C$1:$C1000, 0),28,2,TRUE,"キャラデータ表"),TRUE)</f>
        <v>77</v>
      </c>
      <c r="J23" s="117" t="s">
        <v>867</v>
      </c>
      <c r="K23" s="118">
        <f ca="1">INDIRECT(ADDRESS(MATCH(J23,キャラデータ表!$C$1:$C1000, 0),30,2,TRUE,"キャラデータ表"),TRUE)</f>
        <v>46</v>
      </c>
      <c r="L23" s="117" t="s">
        <v>649</v>
      </c>
      <c r="M23" s="118">
        <f ca="1">INDIRECT(ADDRESS(MATCH(L23,キャラデータ表!$C$1:$C1000, 0),31,2,TRUE,"キャラデータ表"),TRUE)</f>
        <v>43</v>
      </c>
      <c r="N23" s="117" t="s">
        <v>708</v>
      </c>
      <c r="O23" s="120">
        <f ca="1">INDIRECT(ADDRESS(MATCH(N23,キャラデータ表!$C$1:$C1000, 0),32, 2,TRUE,"キャラデータ表"),TRUE)</f>
        <v>10</v>
      </c>
      <c r="P23" s="117" t="s">
        <v>621</v>
      </c>
      <c r="Q23" s="118">
        <f ca="1">INDIRECT(ADDRESS(MATCH(P23,キャラデータ表!$C$1:$C1000, 0),29,2,TRUE,"キャラデータ表"),TRUE)</f>
        <v>285</v>
      </c>
      <c r="R23" s="117" t="s">
        <v>621</v>
      </c>
      <c r="S23" s="119">
        <f ca="1">INDIRECT(ADDRESS(MATCH(R23,キャラデータ表!$C$1:$C1000, 0),33, 2,TRUE,"キャラデータ表"),TRUE)</f>
        <v>357</v>
      </c>
      <c r="T23" s="117" t="s">
        <v>697</v>
      </c>
      <c r="U23" s="122">
        <f ca="1">INDIRECT(ADDRESS(MATCH(T23,キャラデータ表!$C$1:$C1000, 0),34, 2,TRUE,"キャラデータ表"),TRUE)</f>
        <v>74</v>
      </c>
    </row>
    <row r="24" spans="1:21" ht="15.75" customHeight="1">
      <c r="A24" s="116">
        <v>52</v>
      </c>
      <c r="B24" s="117" t="s">
        <v>559</v>
      </c>
      <c r="C24" s="118">
        <f ca="1">INDIRECT(ADDRESS(MATCH(B24,キャラデータ表!$C$1:$C1000, 0),25,2,TRUE,"キャラデータ表"),TRUE)</f>
        <v>81</v>
      </c>
      <c r="D24" s="117" t="s">
        <v>207</v>
      </c>
      <c r="E24" s="118">
        <f ca="1">INDIRECT(ADDRESS(MATCH(D24,キャラデータ表!$C$1:$C1000, 0),26,2,TRUE,"キャラデータ表"),TRUE)</f>
        <v>76</v>
      </c>
      <c r="F24" s="117" t="s">
        <v>408</v>
      </c>
      <c r="G24" s="118">
        <f ca="1">INDIRECT(ADDRESS(MATCH(F24,キャラデータ表!$C$1:$C1000, 0),27,2,TRUE,"キャラデータ表"),TRUE)</f>
        <v>76</v>
      </c>
      <c r="H24" s="117" t="s">
        <v>254</v>
      </c>
      <c r="I24" s="118">
        <f ca="1">INDIRECT(ADDRESS(MATCH(H24,キャラデータ表!$C$1:$C1000, 0),28,2,TRUE,"キャラデータ表"),TRUE)</f>
        <v>77</v>
      </c>
      <c r="J24" s="117" t="s">
        <v>596</v>
      </c>
      <c r="K24" s="118">
        <f ca="1">INDIRECT(ADDRESS(MATCH(J24,キャラデータ表!$C$1:$C1000, 0),30,2,TRUE,"キャラデータ表"),TRUE)</f>
        <v>45</v>
      </c>
      <c r="L24" s="117" t="s">
        <v>728</v>
      </c>
      <c r="M24" s="118">
        <f ca="1">INDIRECT(ADDRESS(MATCH(L24,キャラデータ表!$C$1:$C1000, 0),31,2,TRUE,"キャラデータ表"),TRUE)</f>
        <v>43</v>
      </c>
      <c r="N24" s="121" t="s">
        <v>756</v>
      </c>
      <c r="O24" s="118">
        <f ca="1">INDIRECT(ADDRESS(MATCH(N24,キャラデータ表!$C$1:$C1000, 0),32, 2,TRUE,"キャラデータ表"),TRUE)</f>
        <v>10</v>
      </c>
      <c r="P24" s="117" t="s">
        <v>559</v>
      </c>
      <c r="Q24" s="118">
        <f ca="1">INDIRECT(ADDRESS(MATCH(P24,キャラデータ表!$C$1:$C1000, 0),29,2,TRUE,"キャラデータ表"),TRUE)</f>
        <v>285</v>
      </c>
      <c r="R24" s="117" t="s">
        <v>559</v>
      </c>
      <c r="S24" s="119">
        <f ca="1">INDIRECT(ADDRESS(MATCH(R24,キャラデータ表!$C$1:$C1000, 0),33, 2,TRUE,"キャラデータ表"),TRUE)</f>
        <v>357</v>
      </c>
      <c r="T24" s="117" t="s">
        <v>168</v>
      </c>
      <c r="U24" s="119">
        <f ca="1">INDIRECT(ADDRESS(MATCH(T24,キャラデータ表!$C$1:$C1000, 0),34, 2,TRUE,"キャラデータ表"),TRUE)</f>
        <v>74</v>
      </c>
    </row>
    <row r="25" spans="1:21" ht="15.75" customHeight="1">
      <c r="A25" s="116">
        <v>23</v>
      </c>
      <c r="B25" s="117" t="s">
        <v>713</v>
      </c>
      <c r="C25" s="118">
        <f ca="1">INDIRECT(ADDRESS(MATCH(B25,キャラデータ表!$C$1:$C1000, 0),25,2,TRUE,"キャラデータ表"),TRUE)</f>
        <v>80</v>
      </c>
      <c r="D25" s="117" t="s">
        <v>428</v>
      </c>
      <c r="E25" s="118">
        <f ca="1">INDIRECT(ADDRESS(MATCH(D25,キャラデータ表!$C$1:$C1000, 0),26,2,TRUE,"キャラデータ表"),TRUE)</f>
        <v>76</v>
      </c>
      <c r="F25" s="117" t="s">
        <v>375</v>
      </c>
      <c r="G25" s="118">
        <f ca="1">INDIRECT(ADDRESS(MATCH(F25,キャラデータ表!$C$1:$C1000, 0),27,2,TRUE,"キャラデータ表"),TRUE)</f>
        <v>75</v>
      </c>
      <c r="H25" s="117" t="s">
        <v>738</v>
      </c>
      <c r="I25" s="118">
        <f ca="1">INDIRECT(ADDRESS(MATCH(H25,キャラデータ表!$C$1:$C1000, 0),28,2,TRUE,"キャラデータ表"),TRUE)</f>
        <v>76</v>
      </c>
      <c r="J25" s="117" t="s">
        <v>738</v>
      </c>
      <c r="K25" s="118">
        <f ca="1">INDIRECT(ADDRESS(MATCH(J25,キャラデータ表!$C$1:$C1000, 0),30,2,TRUE,"キャラデータ表"),TRUE)</f>
        <v>43</v>
      </c>
      <c r="L25" s="121" t="s">
        <v>817</v>
      </c>
      <c r="M25" s="118">
        <f ca="1">INDIRECT(ADDRESS(MATCH(L25,キャラデータ表!$C$1:$C1000, 0),31,2,TRUE,"キャラデータ表"),TRUE)</f>
        <v>42</v>
      </c>
      <c r="N25" s="117" t="s">
        <v>859</v>
      </c>
      <c r="O25" s="118">
        <f ca="1">INDIRECT(ADDRESS(MATCH(N25,キャラデータ表!$C$1:$C1000, 0),32, 2,TRUE,"キャラデータ表"),TRUE)</f>
        <v>10</v>
      </c>
      <c r="P25" s="117" t="s">
        <v>420</v>
      </c>
      <c r="Q25" s="118">
        <f ca="1">INDIRECT(ADDRESS(MATCH(P25,キャラデータ表!$C$1:$C1000, 0),29,2,TRUE,"キャラデータ表"),TRUE)</f>
        <v>284</v>
      </c>
      <c r="R25" s="117" t="s">
        <v>320</v>
      </c>
      <c r="S25" s="119">
        <f ca="1">INDIRECT(ADDRESS(MATCH(R25,キャラデータ表!$C$1:$C1000, 0),33, 2,TRUE,"キャラデータ表"),TRUE)</f>
        <v>356</v>
      </c>
      <c r="T25" s="117" t="s">
        <v>117</v>
      </c>
      <c r="U25" s="119">
        <f ca="1">INDIRECT(ADDRESS(MATCH(T25,キャラデータ表!$C$1:$C1000, 0),34, 2,TRUE,"キャラデータ表"),TRUE)</f>
        <v>74</v>
      </c>
    </row>
    <row r="26" spans="1:21" ht="15.75" customHeight="1">
      <c r="A26" s="116">
        <v>24</v>
      </c>
      <c r="B26" s="117" t="s">
        <v>572</v>
      </c>
      <c r="C26" s="118">
        <f ca="1">INDIRECT(ADDRESS(MATCH(B26,キャラデータ表!$C$1:$C1000, 0),25,2,TRUE,"キャラデータ表"),TRUE)</f>
        <v>80</v>
      </c>
      <c r="D26" s="117" t="s">
        <v>490</v>
      </c>
      <c r="E26" s="118">
        <f ca="1">INDIRECT(ADDRESS(MATCH(D26,キャラデータ表!$C$1:$C1000, 0),26,2,TRUE,"キャラデータ表"),TRUE)</f>
        <v>76</v>
      </c>
      <c r="F26" s="117" t="s">
        <v>261</v>
      </c>
      <c r="G26" s="118">
        <f ca="1">INDIRECT(ADDRESS(MATCH(F26,キャラデータ表!$C$1:$C1000, 0),27,2,TRUE,"キャラデータ表"),TRUE)</f>
        <v>75</v>
      </c>
      <c r="H26" s="121" t="s">
        <v>777</v>
      </c>
      <c r="I26" s="118">
        <f ca="1">INDIRECT(ADDRESS(MATCH(H26,キャラデータ表!$C$1:$C1000, 0),28,2,TRUE,"キャラデータ表"),TRUE)</f>
        <v>76</v>
      </c>
      <c r="J26" s="117" t="s">
        <v>428</v>
      </c>
      <c r="K26" s="118">
        <f ca="1">INDIRECT(ADDRESS(MATCH(J26,キャラデータ表!$C$1:$C1000, 0),30,2,TRUE,"キャラデータ表"),TRUE)</f>
        <v>43</v>
      </c>
      <c r="L26" s="121" t="s">
        <v>803</v>
      </c>
      <c r="M26" s="118">
        <f ca="1">INDIRECT(ADDRESS(MATCH(L26,キャラデータ表!$C$1:$C1000, 0),31,2,TRUE,"キャラデータ表"),TRUE)</f>
        <v>42</v>
      </c>
      <c r="N26" s="117" t="s">
        <v>741</v>
      </c>
      <c r="O26" s="120">
        <f ca="1">INDIRECT(ADDRESS(MATCH(N26,キャラデータ表!$C$1:$C1000, 0),32, 2,TRUE,"キャラデータ表"),TRUE)</f>
        <v>5</v>
      </c>
      <c r="P26" s="117" t="s">
        <v>572</v>
      </c>
      <c r="Q26" s="118">
        <f ca="1">INDIRECT(ADDRESS(MATCH(P26,キャラデータ表!$C$1:$C1000, 0),29,2,TRUE,"キャラデータ表"),TRUE)</f>
        <v>283</v>
      </c>
      <c r="R26" s="117" t="s">
        <v>203</v>
      </c>
      <c r="S26" s="119">
        <f ca="1">INDIRECT(ADDRESS(MATCH(R26,キャラデータ表!$C$1:$C1000, 0),33, 2,TRUE,"キャラデータ表"),TRUE)</f>
        <v>354</v>
      </c>
      <c r="T26" s="117" t="s">
        <v>852</v>
      </c>
      <c r="U26" s="122">
        <f ca="1">INDIRECT(ADDRESS(MATCH(T26,キャラデータ表!$C$1:$C1000, 0),34, 2,TRUE,"キャラデータ表"),TRUE)</f>
        <v>73</v>
      </c>
    </row>
    <row r="27" spans="1:21" ht="15.75" customHeight="1">
      <c r="A27" s="116">
        <v>25</v>
      </c>
      <c r="B27" s="1" t="s">
        <v>949</v>
      </c>
      <c r="C27" s="118">
        <f ca="1">INDIRECT(ADDRESS(MATCH(B27,キャラデータ表!$C$1:$C1000, 0),25,2,TRUE,"キャラデータ表"),TRUE)</f>
        <v>80</v>
      </c>
      <c r="D27" s="1" t="s">
        <v>937</v>
      </c>
      <c r="E27" s="118">
        <f ca="1">INDIRECT(ADDRESS(MATCH(D27,キャラデータ表!$C$1:$C1000, 0),26,2,TRUE,"キャラデータ表"),TRUE)</f>
        <v>76</v>
      </c>
      <c r="F27" s="117" t="s">
        <v>615</v>
      </c>
      <c r="G27" s="118">
        <f ca="1">INDIRECT(ADDRESS(MATCH(F27,キャラデータ表!$C$1:$C1000, 0),27,2,TRUE,"キャラデータ表"),TRUE)</f>
        <v>74</v>
      </c>
      <c r="H27" s="117" t="s">
        <v>242</v>
      </c>
      <c r="I27" s="118">
        <f ca="1">INDIRECT(ADDRESS(MATCH(H27,キャラデータ表!$C$1:$C1000, 0),28,2,TRUE,"キャラデータ表"),TRUE)</f>
        <v>75</v>
      </c>
      <c r="J27" s="117" t="s">
        <v>734</v>
      </c>
      <c r="K27" s="118">
        <f ca="1">INDIRECT(ADDRESS(MATCH(J27,キャラデータ表!$C$1:$C1000, 0),30,2,TRUE,"キャラデータ表"),TRUE)</f>
        <v>43</v>
      </c>
      <c r="L27" s="117" t="s">
        <v>361</v>
      </c>
      <c r="M27" s="118">
        <f ca="1">INDIRECT(ADDRESS(MATCH(L27,キャラデータ表!$C$1:$C1000, 0),31,2,TRUE,"キャラデータ表"),TRUE)</f>
        <v>41</v>
      </c>
      <c r="N27" s="117" t="s">
        <v>840</v>
      </c>
      <c r="O27" s="118">
        <f ca="1">INDIRECT(ADDRESS(MATCH(N27,キャラデータ表!$C$1:$C1000, 0),32, 2,TRUE,"キャラデータ表"),TRUE)</f>
        <v>5</v>
      </c>
      <c r="P27" s="1" t="s">
        <v>968</v>
      </c>
      <c r="Q27" s="118">
        <f ca="1">INDIRECT(ADDRESS(MATCH(P27,キャラデータ表!$C$1:$C1000, 0),29,2,TRUE,"キャラデータ表"),TRUE)</f>
        <v>283</v>
      </c>
      <c r="R27" s="121" t="s">
        <v>777</v>
      </c>
      <c r="S27" s="119">
        <f ca="1">INDIRECT(ADDRESS(MATCH(R27,キャラデータ表!$C$1:$C1000, 0),33, 2,TRUE,"キャラデータ表"),TRUE)</f>
        <v>349</v>
      </c>
      <c r="T27" s="117" t="s">
        <v>261</v>
      </c>
      <c r="U27" s="119">
        <f ca="1">INDIRECT(ADDRESS(MATCH(T27,キャラデータ表!$C$1:$C1000, 0),34, 2,TRUE,"キャラデータ表"),TRUE)</f>
        <v>73</v>
      </c>
    </row>
    <row r="28" spans="1:21" ht="15.75" customHeight="1">
      <c r="A28" s="116">
        <v>26</v>
      </c>
      <c r="B28" s="117" t="s">
        <v>420</v>
      </c>
      <c r="C28" s="118">
        <f ca="1">INDIRECT(ADDRESS(MATCH(B28,キャラデータ表!$C$1:$C1000, 0),25,2,TRUE,"キャラデータ表"),TRUE)</f>
        <v>79</v>
      </c>
      <c r="D28" s="117" t="s">
        <v>546</v>
      </c>
      <c r="E28" s="118">
        <f ca="1">INDIRECT(ADDRESS(MATCH(D28,キャラデータ表!$C$1:$C1000, 0),26,2,TRUE,"キャラデータ表"),TRUE)</f>
        <v>75</v>
      </c>
      <c r="F28" s="121" t="s">
        <v>793</v>
      </c>
      <c r="G28" s="118">
        <f ca="1">INDIRECT(ADDRESS(MATCH(F28,キャラデータ表!$C$1:$C1000, 0),27,2,TRUE,"キャラデータ表"),TRUE)</f>
        <v>74</v>
      </c>
      <c r="H28" s="117" t="s">
        <v>143</v>
      </c>
      <c r="I28" s="118">
        <f ca="1">INDIRECT(ADDRESS(MATCH(H28,キャラデータ表!$C$1:$C1000, 0),28,2,TRUE,"キャラデータ表"),TRUE)</f>
        <v>75</v>
      </c>
      <c r="J28" s="117" t="s">
        <v>726</v>
      </c>
      <c r="K28" s="118">
        <f ca="1">INDIRECT(ADDRESS(MATCH(J28,キャラデータ表!$C$1:$C1000, 0),30,2,TRUE,"キャラデータ表"),TRUE)</f>
        <v>43</v>
      </c>
      <c r="L28" s="117" t="s">
        <v>203</v>
      </c>
      <c r="M28" s="118">
        <f ca="1">INDIRECT(ADDRESS(MATCH(L28,キャラデータ表!$C$1:$C1000, 0),31,2,TRUE,"キャラデータ表"),TRUE)</f>
        <v>41</v>
      </c>
      <c r="N28" s="117" t="s">
        <v>301</v>
      </c>
      <c r="O28" s="120">
        <f ca="1">INDIRECT(ADDRESS(MATCH(N28,キャラデータ表!$C$1:$C1000, 0),32, 2,TRUE,"キャラデータ表"),TRUE)</f>
        <v>0</v>
      </c>
      <c r="P28" s="117" t="s">
        <v>254</v>
      </c>
      <c r="Q28" s="118">
        <f ca="1">INDIRECT(ADDRESS(MATCH(P28,キャラデータ表!$C$1:$C1000, 0),29,2,TRUE,"キャラデータ表"),TRUE)</f>
        <v>280</v>
      </c>
      <c r="R28" s="121" t="s">
        <v>765</v>
      </c>
      <c r="S28" s="119">
        <f ca="1">INDIRECT(ADDRESS(MATCH(R28,キャラデータ表!$C$1:$C1000, 0),33, 2,TRUE,"キャラデータ表"),TRUE)</f>
        <v>348</v>
      </c>
      <c r="T28" s="117" t="s">
        <v>294</v>
      </c>
      <c r="U28" s="119">
        <f ca="1">INDIRECT(ADDRESS(MATCH(T28,キャラデータ表!$C$1:$C1000, 0),34, 2,TRUE,"キャラデータ表"),TRUE)</f>
        <v>72</v>
      </c>
    </row>
    <row r="29" spans="1:21" ht="15.75" customHeight="1">
      <c r="A29" s="116">
        <v>27</v>
      </c>
      <c r="B29" s="117" t="s">
        <v>485</v>
      </c>
      <c r="C29" s="118">
        <f ca="1">INDIRECT(ADDRESS(MATCH(B29,キャラデータ表!$C$1:$C1000, 0),25,2,TRUE,"キャラデータ表"),TRUE)</f>
        <v>77</v>
      </c>
      <c r="D29" s="117" t="s">
        <v>413</v>
      </c>
      <c r="E29" s="118">
        <f ca="1">INDIRECT(ADDRESS(MATCH(D29,キャラデータ表!$C$1:$C1000, 0),26,2,TRUE,"キャラデータ表"),TRUE)</f>
        <v>75</v>
      </c>
      <c r="F29" s="117" t="s">
        <v>697</v>
      </c>
      <c r="G29" s="118">
        <f ca="1">INDIRECT(ADDRESS(MATCH(F29,キャラデータ表!$C$1:$C1000, 0),27,2,TRUE,"キャラデータ表"),TRUE)</f>
        <v>73</v>
      </c>
      <c r="H29" s="121" t="s">
        <v>817</v>
      </c>
      <c r="I29" s="118">
        <f ca="1">INDIRECT(ADDRESS(MATCH(H29,キャラデータ表!$C$1:$C1000, 0),28,2,TRUE,"キャラデータ表"),TRUE)</f>
        <v>74</v>
      </c>
      <c r="J29" s="117" t="s">
        <v>846</v>
      </c>
      <c r="K29" s="118">
        <f ca="1">INDIRECT(ADDRESS(MATCH(J29,キャラデータ表!$C$1:$C1000, 0),30,2,TRUE,"キャラデータ表"),TRUE)</f>
        <v>42</v>
      </c>
      <c r="L29" s="117" t="s">
        <v>546</v>
      </c>
      <c r="M29" s="118">
        <f ca="1">INDIRECT(ADDRESS(MATCH(L29,キャラデータ表!$C$1:$C1000, 0),31,2,TRUE,"キャラデータ表"),TRUE)</f>
        <v>40</v>
      </c>
      <c r="N29" s="117" t="s">
        <v>74</v>
      </c>
      <c r="O29" s="120">
        <f ca="1">INDIRECT(ADDRESS(MATCH(N29,キャラデータ表!$C$1:$C1000, 0),32, 2,TRUE,"キャラデータ表"),TRUE)</f>
        <v>0</v>
      </c>
      <c r="P29" s="117" t="s">
        <v>546</v>
      </c>
      <c r="Q29" s="118">
        <f ca="1">INDIRECT(ADDRESS(MATCH(P29,キャラデータ表!$C$1:$C1000, 0),29,2,TRUE,"キャラデータ表"),TRUE)</f>
        <v>276</v>
      </c>
      <c r="R29" s="117" t="s">
        <v>254</v>
      </c>
      <c r="S29" s="119">
        <f ca="1">INDIRECT(ADDRESS(MATCH(R29,キャラデータ表!$C$1:$C1000, 0),33, 2,TRUE,"キャラデータ表"),TRUE)</f>
        <v>346</v>
      </c>
      <c r="T29" s="117" t="s">
        <v>919</v>
      </c>
      <c r="U29" s="122">
        <f ca="1">INDIRECT(ADDRESS(MATCH(T29,キャラデータ表!$C$1:$C1000, 0),34, 2,TRUE,"キャラデータ表"),TRUE)</f>
        <v>72</v>
      </c>
    </row>
    <row r="30" spans="1:21" ht="15.75" customHeight="1">
      <c r="A30" s="116">
        <v>28</v>
      </c>
      <c r="B30" s="117" t="s">
        <v>511</v>
      </c>
      <c r="C30" s="118">
        <f ca="1">INDIRECT(ADDRESS(MATCH(B30,キャラデータ表!$C$1:$C1000, 0),25,2,TRUE,"キャラデータ表"),TRUE)</f>
        <v>77</v>
      </c>
      <c r="D30" s="117" t="s">
        <v>184</v>
      </c>
      <c r="E30" s="118">
        <f ca="1">INDIRECT(ADDRESS(MATCH(D30,キャラデータ表!$C$1:$C1000, 0),26,2,TRUE,"キャラデータ表"),TRUE)</f>
        <v>75</v>
      </c>
      <c r="F30" s="117" t="s">
        <v>346</v>
      </c>
      <c r="G30" s="118">
        <f ca="1">INDIRECT(ADDRESS(MATCH(F30,キャラデータ表!$C$1:$C1000, 0),27,2,TRUE,"キャラデータ表"),TRUE)</f>
        <v>73</v>
      </c>
      <c r="H30" s="117" t="s">
        <v>435</v>
      </c>
      <c r="I30" s="118">
        <f ca="1">INDIRECT(ADDRESS(MATCH(H30,キャラデータ表!$C$1:$C1000, 0),28,2,TRUE,"キャラデータ表"),TRUE)</f>
        <v>73</v>
      </c>
      <c r="J30" s="117" t="s">
        <v>184</v>
      </c>
      <c r="K30" s="118">
        <f ca="1">INDIRECT(ADDRESS(MATCH(J30,キャラデータ表!$C$1:$C1000, 0),30,2,TRUE,"キャラデータ表"),TRUE)</f>
        <v>42</v>
      </c>
      <c r="L30" s="117" t="s">
        <v>846</v>
      </c>
      <c r="M30" s="118">
        <f ca="1">INDIRECT(ADDRESS(MATCH(L30,キャラデータ表!$C$1:$C1000, 0),31,2,TRUE,"キャラデータ表"),TRUE)</f>
        <v>38</v>
      </c>
      <c r="N30" s="117" t="s">
        <v>91</v>
      </c>
      <c r="O30" s="120">
        <f ca="1">INDIRECT(ADDRESS(MATCH(N30,キャラデータ表!$C$1:$C1000, 0),32, 2,TRUE,"キャラデータ表"),TRUE)</f>
        <v>0</v>
      </c>
      <c r="P30" s="117" t="s">
        <v>368</v>
      </c>
      <c r="Q30" s="118">
        <f ca="1">INDIRECT(ADDRESS(MATCH(P30,キャラデータ表!$C$1:$C1000, 0),29,2,TRUE,"キャラデータ表"),TRUE)</f>
        <v>276</v>
      </c>
      <c r="R30" s="117" t="s">
        <v>840</v>
      </c>
      <c r="S30" s="119">
        <f ca="1">INDIRECT(ADDRESS(MATCH(R30,キャラデータ表!$C$1:$C1000, 0),33, 2,TRUE,"キャラデータ表"),TRUE)</f>
        <v>348</v>
      </c>
      <c r="T30" s="117" t="s">
        <v>692</v>
      </c>
      <c r="U30" s="119">
        <f ca="1">INDIRECT(ADDRESS(MATCH(T30,キャラデータ表!$C$1:$C1000, 0),34, 2,TRUE,"キャラデータ表"),TRUE)</f>
        <v>71</v>
      </c>
    </row>
    <row r="31" spans="1:21" ht="15.75" customHeight="1">
      <c r="A31" s="116">
        <v>29</v>
      </c>
      <c r="B31" s="117" t="s">
        <v>91</v>
      </c>
      <c r="C31" s="118">
        <f ca="1">INDIRECT(ADDRESS(MATCH(B31,キャラデータ表!$C$1:$C1000, 0),25,2,TRUE,"キャラデータ表"),TRUE)</f>
        <v>76</v>
      </c>
      <c r="D31" s="1" t="s">
        <v>949</v>
      </c>
      <c r="E31" s="118">
        <f ca="1">INDIRECT(ADDRESS(MATCH(D31,キャラデータ表!$C$1:$C1000, 0),26,2,TRUE,"キャラデータ表"),TRUE)</f>
        <v>75</v>
      </c>
      <c r="F31" s="1" t="s">
        <v>943</v>
      </c>
      <c r="G31" s="118">
        <f ca="1">INDIRECT(ADDRESS(MATCH(F31,キャラデータ表!$C$1:$C1000, 0),27,2,TRUE,"キャラデータ表"),TRUE)</f>
        <v>73</v>
      </c>
      <c r="H31" s="117" t="s">
        <v>515</v>
      </c>
      <c r="I31" s="118">
        <f ca="1">INDIRECT(ADDRESS(MATCH(H31,キャラデータ表!$C$1:$C1000, 0),28,2,TRUE,"キャラデータ表"),TRUE)</f>
        <v>73</v>
      </c>
      <c r="J31" s="103" t="s">
        <v>925</v>
      </c>
      <c r="K31" s="118">
        <f ca="1">INDIRECT(ADDRESS(MATCH(J31,キャラデータ表!$C$1:$C1000, 0),30,2,TRUE,"キャラデータ表"),TRUE)</f>
        <v>42</v>
      </c>
      <c r="L31" s="117" t="s">
        <v>91</v>
      </c>
      <c r="M31" s="118">
        <f ca="1">INDIRECT(ADDRESS(MATCH(L31,キャラデータ表!$C$1:$C1000, 0),31,2,TRUE,"キャラデータ表"),TRUE)</f>
        <v>36</v>
      </c>
      <c r="N31" s="117" t="s">
        <v>100</v>
      </c>
      <c r="O31" s="120">
        <f ca="1">INDIRECT(ADDRESS(MATCH(N31,キャラデータ表!$C$1:$C1000, 0),32, 2,TRUE,"キャラデータ表"),TRUE)</f>
        <v>0</v>
      </c>
      <c r="P31" s="117" t="s">
        <v>184</v>
      </c>
      <c r="Q31" s="118">
        <f ca="1">INDIRECT(ADDRESS(MATCH(P31,キャラデータ表!$C$1:$C1000, 0),29,2,TRUE,"キャラデータ表"),TRUE)</f>
        <v>276</v>
      </c>
      <c r="R31" s="117" t="s">
        <v>702</v>
      </c>
      <c r="S31" s="119">
        <f ca="1">INDIRECT(ADDRESS(MATCH(R31,キャラデータ表!$C$1:$C1000, 0),33, 2,TRUE,"キャラデータ表"),TRUE)</f>
        <v>339</v>
      </c>
      <c r="T31" s="117" t="s">
        <v>435</v>
      </c>
      <c r="U31" s="119">
        <f ca="1">INDIRECT(ADDRESS(MATCH(T31,キャラデータ表!$C$1:$C1000, 0),34, 2,TRUE,"キャラデータ表"),TRUE)</f>
        <v>68</v>
      </c>
    </row>
    <row r="32" spans="1:21" ht="15.75" customHeight="1">
      <c r="A32" s="116">
        <v>150</v>
      </c>
      <c r="B32" s="117" t="s">
        <v>738</v>
      </c>
      <c r="C32" s="118">
        <f ca="1">INDIRECT(ADDRESS(MATCH(B32,キャラデータ表!$C$1:$C1000, 0),25,2,TRUE,"キャラデータ表"),TRUE)</f>
        <v>76</v>
      </c>
      <c r="D32" s="117" t="s">
        <v>708</v>
      </c>
      <c r="E32" s="118">
        <f ca="1">INDIRECT(ADDRESS(MATCH(D32,キャラデータ表!$C$1:$C1000, 0),26,2,TRUE,"キャラデータ表"),TRUE)</f>
        <v>74</v>
      </c>
      <c r="F32" s="117" t="s">
        <v>268</v>
      </c>
      <c r="G32" s="118">
        <f ca="1">INDIRECT(ADDRESS(MATCH(F32,キャラデータ表!$C$1:$C1000, 0),27,2,TRUE,"キャラデータ表"),TRUE)</f>
        <v>72</v>
      </c>
      <c r="H32" s="117" t="s">
        <v>294</v>
      </c>
      <c r="I32" s="118">
        <f ca="1">INDIRECT(ADDRESS(MATCH(H32,キャラデータ表!$C$1:$C1000, 0),28,2,TRUE,"キャラデータ表"),TRUE)</f>
        <v>72</v>
      </c>
      <c r="J32" s="117" t="s">
        <v>327</v>
      </c>
      <c r="K32" s="118">
        <f ca="1">INDIRECT(ADDRESS(MATCH(J32,キャラデータ表!$C$1:$C1000, 0),30,2,TRUE,"キャラデータ表"),TRUE)</f>
        <v>41</v>
      </c>
      <c r="L32" s="121" t="s">
        <v>825</v>
      </c>
      <c r="M32" s="118">
        <f ca="1">INDIRECT(ADDRESS(MATCH(L32,キャラデータ表!$C$1:$C1000, 0),31,2,TRUE,"キャラデータ表"),TRUE)</f>
        <v>36</v>
      </c>
      <c r="N32" s="117" t="s">
        <v>108</v>
      </c>
      <c r="O32" s="120">
        <f ca="1">INDIRECT(ADDRESS(MATCH(N32,キャラデータ表!$C$1:$C1000, 0),32, 2,TRUE,"キャラデータ表"),TRUE)</f>
        <v>0</v>
      </c>
      <c r="P32" s="1" t="s">
        <v>943</v>
      </c>
      <c r="Q32" s="118">
        <f ca="1">INDIRECT(ADDRESS(MATCH(P32,キャラデータ表!$C$1:$C1000, 0),29,2,TRUE,"キャラデータ表"),TRUE)</f>
        <v>276</v>
      </c>
      <c r="R32" s="117" t="s">
        <v>154</v>
      </c>
      <c r="S32" s="119">
        <f ca="1">INDIRECT(ADDRESS(MATCH(R32,キャラデータ表!$C$1:$C1000, 0),33, 2,TRUE,"キャラデータ表"),TRUE)</f>
        <v>339</v>
      </c>
      <c r="T32" s="117" t="s">
        <v>479</v>
      </c>
      <c r="U32" s="119">
        <f ca="1">INDIRECT(ADDRESS(MATCH(T32,キャラデータ表!$C$1:$C1000, 0),34, 2,TRUE,"キャラデータ表"),TRUE)</f>
        <v>68</v>
      </c>
    </row>
    <row r="33" spans="1:21" ht="15.75" customHeight="1">
      <c r="A33" s="116">
        <v>30</v>
      </c>
      <c r="B33" s="117" t="s">
        <v>288</v>
      </c>
      <c r="C33" s="118">
        <f ca="1">INDIRECT(ADDRESS(MATCH(B33,キャラデータ表!$C$1:$C1000, 0),25,2,TRUE,"キャラデータ表"),TRUE)</f>
        <v>76</v>
      </c>
      <c r="D33" s="117" t="s">
        <v>836</v>
      </c>
      <c r="E33" s="118">
        <f ca="1">INDIRECT(ADDRESS(MATCH(D33,キャラデータ表!$C$1:$C1000, 0),26,2,TRUE,"キャラデータ表"),TRUE)</f>
        <v>74</v>
      </c>
      <c r="F33" s="117" t="s">
        <v>609</v>
      </c>
      <c r="G33" s="118">
        <f ca="1">INDIRECT(ADDRESS(MATCH(F33,キャラデータ表!$C$1:$C1000, 0),27,2,TRUE,"キャラデータ表"),TRUE)</f>
        <v>72</v>
      </c>
      <c r="H33" s="121" t="s">
        <v>760</v>
      </c>
      <c r="I33" s="118">
        <f ca="1">INDIRECT(ADDRESS(MATCH(H33,キャラデータ表!$C$1:$C1000, 0),28,2,TRUE,"キャラデータ表"),TRUE)</f>
        <v>72</v>
      </c>
      <c r="J33" s="117" t="s">
        <v>375</v>
      </c>
      <c r="K33" s="118">
        <f ca="1">INDIRECT(ADDRESS(MATCH(J33,キャラデータ表!$C$1:$C1000, 0),30,2,TRUE,"キャラデータ表"),TRUE)</f>
        <v>41</v>
      </c>
      <c r="L33" s="117" t="s">
        <v>636</v>
      </c>
      <c r="M33" s="118">
        <f ca="1">INDIRECT(ADDRESS(MATCH(L33,キャラデータ表!$C$1:$C1000, 0),31,2,TRUE,"キャラデータ表"),TRUE)</f>
        <v>35</v>
      </c>
      <c r="N33" s="117" t="s">
        <v>913</v>
      </c>
      <c r="O33" s="118">
        <f ca="1">INDIRECT(ADDRESS(MATCH(N33,キャラデータ表!$C$1:$C1000, 0),32, 2,TRUE,"キャラデータ表"),TRUE)</f>
        <v>0</v>
      </c>
      <c r="P33" s="117" t="s">
        <v>730</v>
      </c>
      <c r="Q33" s="118">
        <f ca="1">INDIRECT(ADDRESS(MATCH(P33,キャラデータ表!$C$1:$C1000, 0),29,2,TRUE,"キャラデータ表"),TRUE)</f>
        <v>273</v>
      </c>
      <c r="R33" s="117" t="s">
        <v>546</v>
      </c>
      <c r="S33" s="119">
        <f ca="1">INDIRECT(ADDRESS(MATCH(R33,キャラデータ表!$C$1:$C1000, 0),33, 2,TRUE,"キャラデータ表"),TRUE)</f>
        <v>336</v>
      </c>
      <c r="T33" s="117" t="s">
        <v>713</v>
      </c>
      <c r="U33" s="122">
        <f ca="1">INDIRECT(ADDRESS(MATCH(T33,キャラデータ表!$C$1:$C1000, 0),34, 2,TRUE,"キャラデータ表"),TRUE)</f>
        <v>67</v>
      </c>
    </row>
    <row r="34" spans="1:21" ht="15.75" customHeight="1">
      <c r="A34" s="116">
        <v>31</v>
      </c>
      <c r="B34" s="117" t="s">
        <v>873</v>
      </c>
      <c r="C34" s="118">
        <f ca="1">INDIRECT(ADDRESS(MATCH(B34,キャラデータ表!$C$1:$C1000, 0),25,2,TRUE,"キャラデータ表"),TRUE)</f>
        <v>76</v>
      </c>
      <c r="D34" s="117" t="s">
        <v>485</v>
      </c>
      <c r="E34" s="118">
        <f ca="1">INDIRECT(ADDRESS(MATCH(D34,キャラデータ表!$C$1:$C1000, 0),26,2,TRUE,"キャラデータ表"),TRUE)</f>
        <v>74</v>
      </c>
      <c r="F34" s="117" t="s">
        <v>254</v>
      </c>
      <c r="G34" s="118">
        <f ca="1">INDIRECT(ADDRESS(MATCH(F34,キャラデータ表!$C$1:$C1000, 0),27,2,TRUE,"キャラデータ表"),TRUE)</f>
        <v>72</v>
      </c>
      <c r="H34" s="117" t="s">
        <v>184</v>
      </c>
      <c r="I34" s="118">
        <f ca="1">INDIRECT(ADDRESS(MATCH(H34,キャラデータ表!$C$1:$C1000, 0),28,2,TRUE,"キャラデータ表"),TRUE)</f>
        <v>72</v>
      </c>
      <c r="J34" s="117" t="s">
        <v>615</v>
      </c>
      <c r="K34" s="118">
        <f ca="1">INDIRECT(ADDRESS(MATCH(J34,キャラデータ表!$C$1:$C1000, 0),30,2,TRUE,"キャラデータ表"),TRUE)</f>
        <v>41</v>
      </c>
      <c r="L34" s="121" t="s">
        <v>781</v>
      </c>
      <c r="M34" s="118">
        <f ca="1">INDIRECT(ADDRESS(MATCH(L34,キャラデータ表!$C$1:$C1000, 0),31,2,TRUE,"キャラデータ表"),TRUE)</f>
        <v>35</v>
      </c>
      <c r="N34" s="117" t="s">
        <v>117</v>
      </c>
      <c r="O34" s="120">
        <f ca="1">INDIRECT(ADDRESS(MATCH(N34,キャラデータ表!$C$1:$C1000, 0),32, 2,TRUE,"キャラデータ表"),TRUE)</f>
        <v>0</v>
      </c>
      <c r="P34" s="117" t="s">
        <v>294</v>
      </c>
      <c r="Q34" s="118">
        <f ca="1">INDIRECT(ADDRESS(MATCH(P34,キャラデータ表!$C$1:$C1000, 0),29,2,TRUE,"キャラデータ表"),TRUE)</f>
        <v>272</v>
      </c>
      <c r="R34" s="117" t="s">
        <v>124</v>
      </c>
      <c r="S34" s="119">
        <f ca="1">INDIRECT(ADDRESS(MATCH(R34,キャラデータ表!$C$1:$C1000, 0),33, 2,TRUE,"キャラデータ表"),TRUE)</f>
        <v>335</v>
      </c>
      <c r="T34" s="117" t="s">
        <v>666</v>
      </c>
      <c r="U34" s="119">
        <f ca="1">INDIRECT(ADDRESS(MATCH(T34,キャラデータ表!$C$1:$C1000, 0),34, 2,TRUE,"キャラデータ表"),TRUE)</f>
        <v>66</v>
      </c>
    </row>
    <row r="35" spans="1:21" ht="15.75" customHeight="1">
      <c r="A35" s="116">
        <v>32</v>
      </c>
      <c r="B35" s="117" t="s">
        <v>913</v>
      </c>
      <c r="C35" s="118">
        <f ca="1">INDIRECT(ADDRESS(MATCH(B35,キャラデータ表!$C$1:$C1000, 0),25,2,TRUE,"キャラデータ表"),TRUE)</f>
        <v>76</v>
      </c>
      <c r="D35" s="117" t="s">
        <v>738</v>
      </c>
      <c r="E35" s="118">
        <f ca="1">INDIRECT(ADDRESS(MATCH(D35,キャラデータ表!$C$1:$C1000, 0),26,2,TRUE,"キャラデータ表"),TRUE)</f>
        <v>73</v>
      </c>
      <c r="F35" s="117" t="s">
        <v>134</v>
      </c>
      <c r="G35" s="118">
        <f ca="1">INDIRECT(ADDRESS(MATCH(F35,キャラデータ表!$C$1:$C1000, 0),27,2,TRUE,"キャラデータ表"),TRUE)</f>
        <v>71</v>
      </c>
      <c r="H35" s="1" t="s">
        <v>956</v>
      </c>
      <c r="I35" s="118">
        <f ca="1">INDIRECT(ADDRESS(MATCH(H35,キャラデータ表!$C$1:$C1000, 0),28,2,TRUE,"キャラデータ表"),TRUE)</f>
        <v>72</v>
      </c>
      <c r="J35" s="117" t="s">
        <v>906</v>
      </c>
      <c r="K35" s="118">
        <f ca="1">INDIRECT(ADDRESS(MATCH(J35,キャラデータ表!$C$1:$C1000, 0),30,2,TRUE,"キャラデータ表"),TRUE)</f>
        <v>41</v>
      </c>
      <c r="L35" s="117" t="s">
        <v>389</v>
      </c>
      <c r="M35" s="118">
        <f ca="1">INDIRECT(ADDRESS(MATCH(L35,キャラデータ表!$C$1:$C1000, 0),31,2,TRUE,"キャラデータ表"),TRUE)</f>
        <v>35</v>
      </c>
      <c r="N35" s="117" t="s">
        <v>124</v>
      </c>
      <c r="O35" s="120">
        <f ca="1">INDIRECT(ADDRESS(MATCH(N35,キャラデータ表!$C$1:$C1000, 0),32, 2,TRUE,"キャラデータ表"),TRUE)</f>
        <v>0</v>
      </c>
      <c r="P35" s="117" t="s">
        <v>609</v>
      </c>
      <c r="Q35" s="118">
        <f ca="1">INDIRECT(ADDRESS(MATCH(P35,キャラデータ表!$C$1:$C1000, 0),29,2,TRUE,"キャラデータ表"),TRUE)</f>
        <v>271</v>
      </c>
      <c r="R35" s="117" t="s">
        <v>893</v>
      </c>
      <c r="S35" s="119">
        <f ca="1">INDIRECT(ADDRESS(MATCH(R35,キャラデータ表!$C$1:$C1000, 0),33, 2,TRUE,"キャラデータ表"),TRUE)</f>
        <v>334</v>
      </c>
      <c r="T35" s="117" t="s">
        <v>671</v>
      </c>
      <c r="U35" s="119">
        <f ca="1">INDIRECT(ADDRESS(MATCH(T35,キャラデータ表!$C$1:$C1000, 0),34, 2,TRUE,"キャラデータ表"),TRUE)</f>
        <v>66</v>
      </c>
    </row>
    <row r="36" spans="1:21" ht="15.75" customHeight="1">
      <c r="A36" s="116">
        <v>33</v>
      </c>
      <c r="B36" s="117" t="s">
        <v>281</v>
      </c>
      <c r="C36" s="118">
        <f ca="1">INDIRECT(ADDRESS(MATCH(B36,キャラデータ表!$C$1:$C1000, 0),25,2,TRUE,"キャラデータ表"),TRUE)</f>
        <v>75</v>
      </c>
      <c r="D36" s="117" t="s">
        <v>527</v>
      </c>
      <c r="E36" s="118">
        <f ca="1">INDIRECT(ADDRESS(MATCH(D36,キャラデータ表!$C$1:$C1000, 0),26,2,TRUE,"キャラデータ表"),TRUE)</f>
        <v>73</v>
      </c>
      <c r="F36" s="117" t="s">
        <v>515</v>
      </c>
      <c r="G36" s="118">
        <f ca="1">INDIRECT(ADDRESS(MATCH(F36,キャラデータ表!$C$1:$C1000, 0),27,2,TRUE,"キャラデータ表"),TRUE)</f>
        <v>71</v>
      </c>
      <c r="H36" s="117" t="s">
        <v>214</v>
      </c>
      <c r="I36" s="118">
        <f ca="1">INDIRECT(ADDRESS(MATCH(H36,キャラデータ表!$C$1:$C1000, 0),28,2,TRUE,"キャラデータ表"),TRUE)</f>
        <v>71</v>
      </c>
      <c r="J36" s="117" t="s">
        <v>312</v>
      </c>
      <c r="K36" s="118">
        <f ca="1">INDIRECT(ADDRESS(MATCH(J36,キャラデータ表!$C$1:$C1000, 0),30,2,TRUE,"キャラデータ表"),TRUE)</f>
        <v>40</v>
      </c>
      <c r="L36" s="117" t="s">
        <v>74</v>
      </c>
      <c r="M36" s="118">
        <f ca="1">INDIRECT(ADDRESS(MATCH(L36,キャラデータ表!$C$1:$C1000, 0),31,2,TRUE,"キャラデータ表"),TRUE)</f>
        <v>34</v>
      </c>
      <c r="N36" s="117" t="s">
        <v>154</v>
      </c>
      <c r="O36" s="120">
        <f ca="1">INDIRECT(ADDRESS(MATCH(N36,キャラデータ表!$C$1:$C1000, 0),32, 2,TRUE,"キャラデータ表"),TRUE)</f>
        <v>0</v>
      </c>
      <c r="P36" s="117" t="s">
        <v>603</v>
      </c>
      <c r="Q36" s="118">
        <f ca="1">INDIRECT(ADDRESS(MATCH(P36,キャラデータ表!$C$1:$C1000, 0),29,2,TRUE,"キャラデータ表"),TRUE)</f>
        <v>271</v>
      </c>
      <c r="R36" s="1" t="s">
        <v>937</v>
      </c>
      <c r="S36" s="119">
        <f ca="1">INDIRECT(ADDRESS(MATCH(R36,キャラデータ表!$C$1:$C1000, 0),33, 2,TRUE,"キャラデータ表"),TRUE)</f>
        <v>330</v>
      </c>
      <c r="T36" s="117" t="s">
        <v>160</v>
      </c>
      <c r="U36" s="119">
        <f ca="1">INDIRECT(ADDRESS(MATCH(T36,キャラデータ表!$C$1:$C1000, 0),34, 2,TRUE,"キャラデータ表"),TRUE)</f>
        <v>65</v>
      </c>
    </row>
    <row r="37" spans="1:21" ht="15.75" customHeight="1">
      <c r="A37" s="116">
        <v>34</v>
      </c>
      <c r="B37" s="117" t="s">
        <v>692</v>
      </c>
      <c r="C37" s="118">
        <f ca="1">INDIRECT(ADDRESS(MATCH(B37,キャラデータ表!$C$1:$C1000, 0),25,2,TRUE,"キャラデータ表"),TRUE)</f>
        <v>75</v>
      </c>
      <c r="D37" s="117" t="s">
        <v>261</v>
      </c>
      <c r="E37" s="118">
        <f ca="1">INDIRECT(ADDRESS(MATCH(D37,キャラデータ表!$C$1:$C1000, 0),26,2,TRUE,"キャラデータ表"),TRUE)</f>
        <v>73</v>
      </c>
      <c r="F37" s="1" t="s">
        <v>956</v>
      </c>
      <c r="G37" s="118">
        <f ca="1">INDIRECT(ADDRESS(MATCH(F37,キャラデータ表!$C$1:$C1000, 0),27,2,TRUE,"キャラデータ表"),TRUE)</f>
        <v>71</v>
      </c>
      <c r="H37" s="117" t="s">
        <v>572</v>
      </c>
      <c r="I37" s="118">
        <f ca="1">INDIRECT(ADDRESS(MATCH(H37,キャラデータ表!$C$1:$C1000, 0),28,2,TRUE,"キャラデータ表"),TRUE)</f>
        <v>71</v>
      </c>
      <c r="J37" s="117" t="s">
        <v>844</v>
      </c>
      <c r="K37" s="118">
        <f ca="1">INDIRECT(ADDRESS(MATCH(J37,キャラデータ表!$C$1:$C1000, 0),30,2,TRUE,"キャラデータ表"),TRUE)</f>
        <v>40</v>
      </c>
      <c r="L37" s="121" t="s">
        <v>790</v>
      </c>
      <c r="M37" s="118">
        <f ca="1">INDIRECT(ADDRESS(MATCH(L37,キャラデータ表!$C$1:$C1000, 0),31,2,TRUE,"キャラデータ表"),TRUE)</f>
        <v>34</v>
      </c>
      <c r="N37" s="117" t="s">
        <v>160</v>
      </c>
      <c r="O37" s="120">
        <f ca="1">INDIRECT(ADDRESS(MATCH(N37,キャラデータ表!$C$1:$C1000, 0),32, 2,TRUE,"キャラデータ表"),TRUE)</f>
        <v>0</v>
      </c>
      <c r="P37" s="117" t="s">
        <v>268</v>
      </c>
      <c r="Q37" s="118">
        <f ca="1">INDIRECT(ADDRESS(MATCH(P37,キャラデータ表!$C$1:$C1000, 0),29,2,TRUE,"キャラデータ表"),TRUE)</f>
        <v>268</v>
      </c>
      <c r="R37" s="117" t="s">
        <v>900</v>
      </c>
      <c r="S37" s="119">
        <f ca="1">INDIRECT(ADDRESS(MATCH(R37,キャラデータ表!$C$1:$C1000, 0),33, 2,TRUE,"キャラデータ表"),TRUE)</f>
        <v>330</v>
      </c>
      <c r="T37" s="117" t="s">
        <v>177</v>
      </c>
      <c r="U37" s="119">
        <f ca="1">INDIRECT(ADDRESS(MATCH(T37,キャラデータ表!$C$1:$C1000, 0),34, 2,TRUE,"キャラデータ表"),TRUE)</f>
        <v>65</v>
      </c>
    </row>
    <row r="38" spans="1:21" ht="15.75" customHeight="1">
      <c r="A38" s="116">
        <v>35</v>
      </c>
      <c r="B38" s="117" t="s">
        <v>708</v>
      </c>
      <c r="C38" s="118">
        <f ca="1">INDIRECT(ADDRESS(MATCH(B38,キャラデータ表!$C$1:$C1000, 0),25,2,TRUE,"キャラデータ表"),TRUE)</f>
        <v>75</v>
      </c>
      <c r="D38" s="117" t="s">
        <v>692</v>
      </c>
      <c r="E38" s="118">
        <f ca="1">INDIRECT(ADDRESS(MATCH(D38,キャラデータ表!$C$1:$C1000, 0),26,2,TRUE,"キャラデータ表"),TRUE)</f>
        <v>72</v>
      </c>
      <c r="F38" s="121" t="s">
        <v>765</v>
      </c>
      <c r="G38" s="118">
        <f ca="1">INDIRECT(ADDRESS(MATCH(F38,キャラデータ表!$C$1:$C1000, 0),27,2,TRUE,"キャラデータ表"),TRUE)</f>
        <v>70</v>
      </c>
      <c r="H38" s="117" t="s">
        <v>203</v>
      </c>
      <c r="I38" s="118">
        <f ca="1">INDIRECT(ADDRESS(MATCH(H38,キャラデータ表!$C$1:$C1000, 0),28,2,TRUE,"キャラデータ表"),TRUE)</f>
        <v>71</v>
      </c>
      <c r="J38" s="117" t="s">
        <v>227</v>
      </c>
      <c r="K38" s="118">
        <f ca="1">INDIRECT(ADDRESS(MATCH(J38,キャラデータ表!$C$1:$C1000, 0),30,2,TRUE,"キャラデータ表"),TRUE)</f>
        <v>38</v>
      </c>
      <c r="L38" s="1" t="s">
        <v>931</v>
      </c>
      <c r="M38" s="118">
        <f ca="1">INDIRECT(ADDRESS(MATCH(L38,キャラデータ表!$C$1:$C1000, 0),31,2,TRUE,"キャラデータ表"),TRUE)</f>
        <v>34</v>
      </c>
      <c r="N38" s="117" t="s">
        <v>173</v>
      </c>
      <c r="O38" s="120">
        <f ca="1">INDIRECT(ADDRESS(MATCH(N38,キャラデータ表!$C$1:$C1000, 0),32, 2,TRUE,"キャラデータ表"),TRUE)</f>
        <v>0</v>
      </c>
      <c r="P38" s="117" t="s">
        <v>468</v>
      </c>
      <c r="Q38" s="118">
        <f ca="1">INDIRECT(ADDRESS(MATCH(P38,キャラデータ表!$C$1:$C1000, 0),29,2,TRUE,"キャラデータ表"),TRUE)</f>
        <v>268</v>
      </c>
      <c r="R38" s="117" t="s">
        <v>864</v>
      </c>
      <c r="S38" s="119">
        <f ca="1">INDIRECT(ADDRESS(MATCH(R38,キャラデータ表!$C$1:$C1000, 0),33, 2,TRUE,"キャラデータ表"),TRUE)</f>
        <v>329</v>
      </c>
      <c r="T38" s="117" t="s">
        <v>194</v>
      </c>
      <c r="U38" s="119">
        <f ca="1">INDIRECT(ADDRESS(MATCH(T38,キャラデータ表!$C$1:$C1000, 0),34, 2,TRUE,"キャラデータ表"),TRUE)</f>
        <v>64</v>
      </c>
    </row>
    <row r="39" spans="1:21" ht="15.75" customHeight="1">
      <c r="A39" s="116">
        <v>36</v>
      </c>
      <c r="B39" s="117" t="s">
        <v>207</v>
      </c>
      <c r="C39" s="118">
        <f ca="1">INDIRECT(ADDRESS(MATCH(B39,キャラデータ表!$C$1:$C1000, 0),25,2,TRUE,"キャラデータ表"),TRUE)</f>
        <v>74</v>
      </c>
      <c r="D39" s="117" t="s">
        <v>533</v>
      </c>
      <c r="E39" s="118">
        <f ca="1">INDIRECT(ADDRESS(MATCH(D39,キャラデータ表!$C$1:$C1000, 0),26,2,TRUE,"キャラデータ表"),TRUE)</f>
        <v>72</v>
      </c>
      <c r="F39" s="117" t="s">
        <v>596</v>
      </c>
      <c r="G39" s="118">
        <f ca="1">INDIRECT(ADDRESS(MATCH(F39,キャラデータ表!$C$1:$C1000, 0),27,2,TRUE,"キャラデータ表"),TRUE)</f>
        <v>70</v>
      </c>
      <c r="H39" s="117" t="s">
        <v>621</v>
      </c>
      <c r="I39" s="118">
        <f ca="1">INDIRECT(ADDRESS(MATCH(H39,キャラデータ表!$C$1:$C1000, 0),28,2,TRUE,"キャラデータ表"),TRUE)</f>
        <v>71</v>
      </c>
      <c r="J39" s="117" t="s">
        <v>879</v>
      </c>
      <c r="K39" s="118">
        <f ca="1">INDIRECT(ADDRESS(MATCH(J39,キャラデータ表!$C$1:$C1000, 0),30,2,TRUE,"キャラデータ表"),TRUE)</f>
        <v>38</v>
      </c>
      <c r="L39" s="121" t="s">
        <v>765</v>
      </c>
      <c r="M39" s="118">
        <f ca="1">INDIRECT(ADDRESS(MATCH(L39,キャラデータ表!$C$1:$C1000, 0),31,2,TRUE,"キャラデータ表"),TRUE)</f>
        <v>33</v>
      </c>
      <c r="N39" s="117" t="s">
        <v>177</v>
      </c>
      <c r="O39" s="120">
        <f ca="1">INDIRECT(ADDRESS(MATCH(N39,キャラデータ表!$C$1:$C1000, 0),32, 2,TRUE,"キャラデータ表"),TRUE)</f>
        <v>0</v>
      </c>
      <c r="P39" s="117" t="s">
        <v>413</v>
      </c>
      <c r="Q39" s="118">
        <f ca="1">INDIRECT(ADDRESS(MATCH(P39,キャラデータ表!$C$1:$C1000, 0),29,2,TRUE,"キャラデータ表"),TRUE)</f>
        <v>267</v>
      </c>
      <c r="R39" s="117" t="s">
        <v>511</v>
      </c>
      <c r="S39" s="119">
        <f ca="1">INDIRECT(ADDRESS(MATCH(R39,キャラデータ表!$C$1:$C1000, 0),33, 2,TRUE,"キャラデータ表"),TRUE)</f>
        <v>329</v>
      </c>
      <c r="T39" s="117" t="s">
        <v>844</v>
      </c>
      <c r="U39" s="122">
        <f ca="1">INDIRECT(ADDRESS(MATCH(T39,キャラデータ表!$C$1:$C1000, 0),34, 2,TRUE,"キャラデータ表"),TRUE)</f>
        <v>64</v>
      </c>
    </row>
    <row r="40" spans="1:21" ht="15">
      <c r="A40" s="116">
        <v>37</v>
      </c>
      <c r="B40" s="117" t="s">
        <v>490</v>
      </c>
      <c r="C40" s="118">
        <f ca="1">INDIRECT(ADDRESS(MATCH(B40,キャラデータ表!$C$1:$C1000, 0),25,2,TRUE,"キャラデータ表"),TRUE)</f>
        <v>74</v>
      </c>
      <c r="D40" s="117" t="s">
        <v>906</v>
      </c>
      <c r="E40" s="118">
        <f ca="1">INDIRECT(ADDRESS(MATCH(D40,キャラデータ表!$C$1:$C1000, 0),26,2,TRUE,"キャラデータ表"),TRUE)</f>
        <v>72</v>
      </c>
      <c r="F40" s="117" t="s">
        <v>636</v>
      </c>
      <c r="G40" s="118">
        <f ca="1">INDIRECT(ADDRESS(MATCH(F40,キャラデータ表!$C$1:$C1000, 0),27,2,TRUE,"キャラデータ表"),TRUE)</f>
        <v>70</v>
      </c>
      <c r="H40" s="117" t="s">
        <v>346</v>
      </c>
      <c r="I40" s="118">
        <f ca="1">INDIRECT(ADDRESS(MATCH(H40,キャラデータ表!$C$1:$C1000, 0),28,2,TRUE,"キャラデータ表"),TRUE)</f>
        <v>71</v>
      </c>
      <c r="J40" s="117" t="s">
        <v>540</v>
      </c>
      <c r="K40" s="118">
        <f ca="1">INDIRECT(ADDRESS(MATCH(J40,キャラデータ表!$C$1:$C1000, 0),30,2,TRUE,"キャラデータ表"),TRUE)</f>
        <v>37</v>
      </c>
      <c r="L40" s="121" t="s">
        <v>786</v>
      </c>
      <c r="M40" s="118">
        <f ca="1">INDIRECT(ADDRESS(MATCH(L40,キャラデータ表!$C$1:$C1000, 0),31,2,TRUE,"キャラデータ表"),TRUE)</f>
        <v>33</v>
      </c>
      <c r="N40" s="117" t="s">
        <v>184</v>
      </c>
      <c r="O40" s="120">
        <f ca="1">INDIRECT(ADDRESS(MATCH(N40,キャラデータ表!$C$1:$C1000, 0),32, 2,TRUE,"キャラデータ表"),TRUE)</f>
        <v>0</v>
      </c>
      <c r="P40" s="1" t="s">
        <v>956</v>
      </c>
      <c r="Q40" s="118">
        <f ca="1">INDIRECT(ADDRESS(MATCH(P40,キャラデータ表!$C$1:$C1000, 0),29,2,TRUE,"キャラデータ表"),TRUE)</f>
        <v>267</v>
      </c>
      <c r="R40" s="117" t="s">
        <v>194</v>
      </c>
      <c r="S40" s="119">
        <f ca="1">INDIRECT(ADDRESS(MATCH(R40,キャラデータ表!$C$1:$C1000, 0),33, 2,TRUE,"キャラデータ表"),TRUE)</f>
        <v>325</v>
      </c>
      <c r="T40" s="117" t="s">
        <v>708</v>
      </c>
      <c r="U40" s="122">
        <f ca="1">INDIRECT(ADDRESS(MATCH(T40,キャラデータ表!$C$1:$C1000, 0),34, 2,TRUE,"キャラデータ表"),TRUE)</f>
        <v>63</v>
      </c>
    </row>
    <row r="41" spans="1:21" ht="15">
      <c r="A41" s="116">
        <v>38</v>
      </c>
      <c r="B41" s="117" t="s">
        <v>643</v>
      </c>
      <c r="C41" s="118">
        <f ca="1">INDIRECT(ADDRESS(MATCH(B41,キャラデータ表!$C$1:$C1000, 0),25,2,TRUE,"キャラデータ表"),TRUE)</f>
        <v>74</v>
      </c>
      <c r="D41" s="121" t="s">
        <v>765</v>
      </c>
      <c r="E41" s="118">
        <f ca="1">INDIRECT(ADDRESS(MATCH(D41,キャラデータ表!$C$1:$C1000, 0),26,2,TRUE,"キャラデータ表"),TRUE)</f>
        <v>71</v>
      </c>
      <c r="F41" s="117" t="s">
        <v>435</v>
      </c>
      <c r="G41" s="118">
        <f ca="1">INDIRECT(ADDRESS(MATCH(F41,キャラデータ表!$C$1:$C1000, 0),27,2,TRUE,"キャラデータ表"),TRUE)</f>
        <v>70</v>
      </c>
      <c r="H41" s="117" t="s">
        <v>708</v>
      </c>
      <c r="I41" s="118">
        <f ca="1">INDIRECT(ADDRESS(MATCH(H41,キャラデータ表!$C$1:$C1000, 0),28,2,TRUE,"キャラデータ表"),TRUE)</f>
        <v>68</v>
      </c>
      <c r="J41" s="1" t="s">
        <v>931</v>
      </c>
      <c r="K41" s="118">
        <f ca="1">INDIRECT(ADDRESS(MATCH(J41,キャラデータ表!$C$1:$C1000, 0),30,2,TRUE,"キャラデータ表"),TRUE)</f>
        <v>36</v>
      </c>
      <c r="L41" s="117" t="s">
        <v>515</v>
      </c>
      <c r="M41" s="118">
        <f ca="1">INDIRECT(ADDRESS(MATCH(L41,キャラデータ表!$C$1:$C1000, 0),31,2,TRUE,"キャラデータ表"),TRUE)</f>
        <v>33</v>
      </c>
      <c r="N41" s="117" t="s">
        <v>188</v>
      </c>
      <c r="O41" s="120">
        <f ca="1">INDIRECT(ADDRESS(MATCH(N41,キャラデータ表!$C$1:$C1000, 0),32, 2,TRUE,"キャラデータ表"),TRUE)</f>
        <v>0</v>
      </c>
      <c r="P41" s="117" t="s">
        <v>913</v>
      </c>
      <c r="Q41" s="118">
        <f ca="1">INDIRECT(ADDRESS(MATCH(P41,キャラデータ表!$C$1:$C1000, 0),29,2,TRUE,"キャラデータ表"),TRUE)</f>
        <v>266</v>
      </c>
      <c r="R41" s="117" t="s">
        <v>643</v>
      </c>
      <c r="S41" s="119">
        <f ca="1">INDIRECT(ADDRESS(MATCH(R41,キャラデータ表!$C$1:$C1000, 0),33, 2,TRUE,"キャラデータ表"),TRUE)</f>
        <v>325</v>
      </c>
      <c r="T41" s="117" t="s">
        <v>468</v>
      </c>
      <c r="U41" s="119">
        <f ca="1">INDIRECT(ADDRESS(MATCH(T41,キャラデータ表!$C$1:$C1000, 0),34, 2,TRUE,"キャラデータ表"),TRUE)</f>
        <v>63</v>
      </c>
    </row>
    <row r="42" spans="1:21" ht="15">
      <c r="A42" s="116">
        <v>39</v>
      </c>
      <c r="B42" s="117" t="s">
        <v>900</v>
      </c>
      <c r="C42" s="118">
        <f ca="1">INDIRECT(ADDRESS(MATCH(B42,キャラデータ表!$C$1:$C1000, 0),25,2,TRUE,"キャラデータ表"),TRUE)</f>
        <v>74</v>
      </c>
      <c r="D42" s="117" t="s">
        <v>511</v>
      </c>
      <c r="E42" s="118">
        <f ca="1">INDIRECT(ADDRESS(MATCH(D42,キャラデータ表!$C$1:$C1000, 0),26,2,TRUE,"キャラデータ表"),TRUE)</f>
        <v>71</v>
      </c>
      <c r="F42" s="1" t="s">
        <v>968</v>
      </c>
      <c r="G42" s="118">
        <f ca="1">INDIRECT(ADDRESS(MATCH(F42,キャラデータ表!$C$1:$C1000, 0),27,2,TRUE,"キャラデータ表"),TRUE)</f>
        <v>70</v>
      </c>
      <c r="H42" s="117" t="s">
        <v>677</v>
      </c>
      <c r="I42" s="118">
        <f ca="1">INDIRECT(ADDRESS(MATCH(H42,キャラデータ表!$C$1:$C1000, 0),28,2,TRUE,"キャラデータ表"),TRUE)</f>
        <v>68</v>
      </c>
      <c r="J42" s="117" t="s">
        <v>730</v>
      </c>
      <c r="K42" s="118">
        <f ca="1">INDIRECT(ADDRESS(MATCH(J42,キャラデータ表!$C$1:$C1000, 0),30,2,TRUE,"キャラデータ表"),TRUE)</f>
        <v>35</v>
      </c>
      <c r="L42" s="117" t="s">
        <v>734</v>
      </c>
      <c r="M42" s="118">
        <f ca="1">INDIRECT(ADDRESS(MATCH(L42,キャラデータ表!$C$1:$C1000, 0),31,2,TRUE,"キャラデータ表"),TRUE)</f>
        <v>33</v>
      </c>
      <c r="N42" s="117" t="s">
        <v>194</v>
      </c>
      <c r="O42" s="120">
        <f ca="1">INDIRECT(ADDRESS(MATCH(N42,キャラデータ表!$C$1:$C1000, 0),32, 2,TRUE,"キャラデータ表"),TRUE)</f>
        <v>0</v>
      </c>
      <c r="P42" s="117" t="s">
        <v>261</v>
      </c>
      <c r="Q42" s="118">
        <f ca="1">INDIRECT(ADDRESS(MATCH(P42,キャラデータ表!$C$1:$C1000, 0),29,2,TRUE,"キャラデータ表"),TRUE)</f>
        <v>266</v>
      </c>
      <c r="R42" s="117" t="s">
        <v>572</v>
      </c>
      <c r="S42" s="119">
        <f ca="1">INDIRECT(ADDRESS(MATCH(R42,キャラデータ表!$C$1:$C1000, 0),33, 2,TRUE,"キャラデータ表"),TRUE)</f>
        <v>325</v>
      </c>
      <c r="T42" s="117" t="s">
        <v>91</v>
      </c>
      <c r="U42" s="119">
        <f ca="1">INDIRECT(ADDRESS(MATCH(T42,キャラデータ表!$C$1:$C1000, 0),34, 2,TRUE,"キャラデータ表"),TRUE)</f>
        <v>62</v>
      </c>
    </row>
    <row r="43" spans="1:21" ht="15">
      <c r="A43" s="116">
        <v>40</v>
      </c>
      <c r="B43" s="117" t="s">
        <v>546</v>
      </c>
      <c r="C43" s="118">
        <f ca="1">INDIRECT(ADDRESS(MATCH(B43,キャラデータ表!$C$1:$C1000, 0),25,2,TRUE,"キャラデータ表"),TRUE)</f>
        <v>73</v>
      </c>
      <c r="D43" s="121" t="s">
        <v>756</v>
      </c>
      <c r="E43" s="118">
        <f ca="1">INDIRECT(ADDRESS(MATCH(D43,キャラデータ表!$C$1:$C1000, 0),26,2,TRUE,"キャラデータ表"),TRUE)</f>
        <v>71</v>
      </c>
      <c r="F43" s="117" t="s">
        <v>294</v>
      </c>
      <c r="G43" s="118">
        <f ca="1">INDIRECT(ADDRESS(MATCH(F43,キャラデータ表!$C$1:$C1000, 0),27,2,TRUE,"キャラデータ表"),TRUE)</f>
        <v>69</v>
      </c>
      <c r="H43" s="117" t="s">
        <v>734</v>
      </c>
      <c r="I43" s="118">
        <f ca="1">INDIRECT(ADDRESS(MATCH(H43,キャラデータ表!$C$1:$C1000, 0),28,2,TRUE,"キャラデータ表"),TRUE)</f>
        <v>68</v>
      </c>
      <c r="J43" s="117" t="s">
        <v>702</v>
      </c>
      <c r="K43" s="118">
        <f ca="1">INDIRECT(ADDRESS(MATCH(J43,キャラデータ表!$C$1:$C1000, 0),30,2,TRUE,"キャラデータ表"),TRUE)</f>
        <v>35</v>
      </c>
      <c r="L43" s="117" t="s">
        <v>281</v>
      </c>
      <c r="M43" s="118">
        <f ca="1">INDIRECT(ADDRESS(MATCH(L43,キャラデータ表!$C$1:$C1000, 0),31,2,TRUE,"キャラデータ表"),TRUE)</f>
        <v>32</v>
      </c>
      <c r="N43" s="117" t="s">
        <v>200</v>
      </c>
      <c r="O43" s="120">
        <f ca="1">INDIRECT(ADDRESS(MATCH(N43,キャラデータ表!$C$1:$C1000, 0),32, 2,TRUE,"キャラデータ表"),TRUE)</f>
        <v>0</v>
      </c>
      <c r="P43" s="117" t="s">
        <v>919</v>
      </c>
      <c r="Q43" s="118">
        <f ca="1">INDIRECT(ADDRESS(MATCH(P43,キャラデータ表!$C$1:$C1000, 0),29,2,TRUE,"キャラデータ表"),TRUE)</f>
        <v>266</v>
      </c>
      <c r="R43" s="1" t="s">
        <v>968</v>
      </c>
      <c r="S43" s="119">
        <f ca="1">INDIRECT(ADDRESS(MATCH(R43,キャラデータ表!$C$1:$C1000, 0),33, 2,TRUE,"キャラデータ表"),TRUE)</f>
        <v>325</v>
      </c>
      <c r="T43" s="117" t="s">
        <v>450</v>
      </c>
      <c r="U43" s="119">
        <f ca="1">INDIRECT(ADDRESS(MATCH(T43,キャラデータ表!$C$1:$C1000, 0),34, 2,TRUE,"キャラデータ表"),TRUE)</f>
        <v>62</v>
      </c>
    </row>
    <row r="44" spans="1:21" ht="15">
      <c r="A44" s="116">
        <v>41</v>
      </c>
      <c r="B44" s="117" t="s">
        <v>844</v>
      </c>
      <c r="C44" s="118">
        <f ca="1">INDIRECT(ADDRESS(MATCH(B44,キャラデータ表!$C$1:$C1000, 0),25,2,TRUE,"キャラデータ表"),TRUE)</f>
        <v>73</v>
      </c>
      <c r="D44" s="121" t="s">
        <v>781</v>
      </c>
      <c r="E44" s="118">
        <f ca="1">INDIRECT(ADDRESS(MATCH(D44,キャラデータ表!$C$1:$C1000, 0),26,2,TRUE,"キャラデータ表"),TRUE)</f>
        <v>69</v>
      </c>
      <c r="F44" s="117" t="s">
        <v>728</v>
      </c>
      <c r="G44" s="118">
        <f ca="1">INDIRECT(ADDRESS(MATCH(F44,キャラデータ表!$C$1:$C1000, 0),27,2,TRUE,"キャラデータ表"),TRUE)</f>
        <v>69</v>
      </c>
      <c r="H44" s="121" t="s">
        <v>756</v>
      </c>
      <c r="I44" s="118">
        <f ca="1">INDIRECT(ADDRESS(MATCH(H44,キャラデータ表!$C$1:$C1000, 0),28,2,TRUE,"キャラデータ表"),TRUE)</f>
        <v>68</v>
      </c>
      <c r="J44" s="121" t="s">
        <v>820</v>
      </c>
      <c r="K44" s="118">
        <f ca="1">INDIRECT(ADDRESS(MATCH(J44,キャラデータ表!$C$1:$C1000, 0),30,2,TRUE,"キャラデータ表"),TRUE)</f>
        <v>35</v>
      </c>
      <c r="L44" s="117" t="s">
        <v>173</v>
      </c>
      <c r="M44" s="118">
        <f ca="1">INDIRECT(ADDRESS(MATCH(L44,キャラデータ表!$C$1:$C1000, 0),31,2,TRUE,"キャラデータ表"),TRUE)</f>
        <v>32</v>
      </c>
      <c r="N44" s="117" t="s">
        <v>203</v>
      </c>
      <c r="O44" s="120">
        <f ca="1">INDIRECT(ADDRESS(MATCH(N44,キャラデータ表!$C$1:$C1000, 0),32, 2,TRUE,"キャラデータ表"),TRUE)</f>
        <v>0</v>
      </c>
      <c r="P44" s="117" t="s">
        <v>713</v>
      </c>
      <c r="Q44" s="118">
        <f ca="1">INDIRECT(ADDRESS(MATCH(P44,キャラデータ表!$C$1:$C1000, 0),29,2,TRUE,"キャラデータ表"),TRUE)</f>
        <v>265</v>
      </c>
      <c r="R44" s="117" t="s">
        <v>603</v>
      </c>
      <c r="S44" s="119">
        <f ca="1">INDIRECT(ADDRESS(MATCH(R44,キャラデータ表!$C$1:$C1000, 0),33, 2,TRUE,"キャラデータ表"),TRUE)</f>
        <v>324</v>
      </c>
      <c r="T44" s="1" t="s">
        <v>956</v>
      </c>
      <c r="U44" s="122">
        <f ca="1">INDIRECT(ADDRESS(MATCH(T44,キャラデータ表!$C$1:$C1000, 0),34, 2,TRUE,"キャラデータ表"),TRUE)</f>
        <v>61</v>
      </c>
    </row>
    <row r="45" spans="1:21" ht="12.75">
      <c r="A45" s="116">
        <v>42</v>
      </c>
      <c r="B45" s="117" t="s">
        <v>222</v>
      </c>
      <c r="C45" s="118">
        <f ca="1">INDIRECT(ADDRESS(MATCH(B45,キャラデータ表!$C$1:$C1000, 0),25,2,TRUE,"キャラデータ表"),TRUE)</f>
        <v>72</v>
      </c>
      <c r="D45" s="117" t="s">
        <v>734</v>
      </c>
      <c r="E45" s="118">
        <f ca="1">INDIRECT(ADDRESS(MATCH(D45,キャラデータ表!$C$1:$C1000, 0),26,2,TRUE,"キャラデータ表"),TRUE)</f>
        <v>69</v>
      </c>
      <c r="F45" s="117" t="s">
        <v>692</v>
      </c>
      <c r="G45" s="118">
        <f ca="1">INDIRECT(ADDRESS(MATCH(F45,キャラデータ表!$C$1:$C1000, 0),27,2,TRUE,"キャラデータ表"),TRUE)</f>
        <v>68</v>
      </c>
      <c r="H45" s="117" t="s">
        <v>913</v>
      </c>
      <c r="I45" s="118">
        <f ca="1">INDIRECT(ADDRESS(MATCH(H45,キャラデータ表!$C$1:$C1000, 0),28,2,TRUE,"キャラデータ表"),TRUE)</f>
        <v>68</v>
      </c>
      <c r="J45" s="117" t="s">
        <v>515</v>
      </c>
      <c r="K45" s="118">
        <f ca="1">INDIRECT(ADDRESS(MATCH(J45,キャラデータ表!$C$1:$C1000, 0),30,2,TRUE,"キャラデータ表"),TRUE)</f>
        <v>34</v>
      </c>
      <c r="L45" s="117" t="s">
        <v>194</v>
      </c>
      <c r="M45" s="118">
        <f ca="1">INDIRECT(ADDRESS(MATCH(L45,キャラデータ表!$C$1:$C1000, 0),31,2,TRUE,"キャラデータ表"),TRUE)</f>
        <v>32</v>
      </c>
      <c r="N45" s="117" t="s">
        <v>207</v>
      </c>
      <c r="O45" s="120">
        <f ca="1">INDIRECT(ADDRESS(MATCH(N45,キャラデータ表!$C$1:$C1000, 0),32, 2,TRUE,"キャラデータ表"),TRUE)</f>
        <v>0</v>
      </c>
      <c r="P45" s="117" t="s">
        <v>485</v>
      </c>
      <c r="Q45" s="118">
        <f ca="1">INDIRECT(ADDRESS(MATCH(P45,キャラデータ表!$C$1:$C1000, 0),29,2,TRUE,"キャラデータ表"),TRUE)</f>
        <v>264</v>
      </c>
      <c r="R45" s="117" t="s">
        <v>468</v>
      </c>
      <c r="S45" s="119">
        <f ca="1">INDIRECT(ADDRESS(MATCH(R45,キャラデータ表!$C$1:$C1000, 0),33, 2,TRUE,"キャラデータ表"),TRUE)</f>
        <v>322</v>
      </c>
      <c r="T45" s="117" t="s">
        <v>242</v>
      </c>
      <c r="U45" s="119">
        <f ca="1">INDIRECT(ADDRESS(MATCH(T45,キャラデータ表!$C$1:$C1000, 0),34, 2,TRUE,"キャラデータ表"),TRUE)</f>
        <v>61</v>
      </c>
    </row>
    <row r="46" spans="1:21" ht="12.75">
      <c r="A46" s="116">
        <v>43</v>
      </c>
      <c r="B46" s="117" t="s">
        <v>375</v>
      </c>
      <c r="C46" s="118">
        <f ca="1">INDIRECT(ADDRESS(MATCH(B46,キャラデータ表!$C$1:$C1000, 0),25,2,TRUE,"キャラデータ表"),TRUE)</f>
        <v>71</v>
      </c>
      <c r="D46" s="117" t="s">
        <v>515</v>
      </c>
      <c r="E46" s="118">
        <f ca="1">INDIRECT(ADDRESS(MATCH(D46,キャラデータ表!$C$1:$C1000, 0),26,2,TRUE,"キャラデータ表"),TRUE)</f>
        <v>69</v>
      </c>
      <c r="F46" s="117" t="s">
        <v>214</v>
      </c>
      <c r="G46" s="118">
        <f ca="1">INDIRECT(ADDRESS(MATCH(F46,キャラデータ表!$C$1:$C1000, 0),27,2,TRUE,"キャラデータ表"),TRUE)</f>
        <v>68</v>
      </c>
      <c r="H46" s="117" t="s">
        <v>160</v>
      </c>
      <c r="I46" s="118">
        <f ca="1">INDIRECT(ADDRESS(MATCH(H46,キャラデータ表!$C$1:$C1000, 0),28,2,TRUE,"キャラデータ表"),TRUE)</f>
        <v>68</v>
      </c>
      <c r="J46" s="117" t="s">
        <v>840</v>
      </c>
      <c r="K46" s="118">
        <f ca="1">INDIRECT(ADDRESS(MATCH(J46,キャラデータ表!$C$1:$C1000, 0),30,2,TRUE,"キャラデータ表"),TRUE)</f>
        <v>34</v>
      </c>
      <c r="L46" s="117" t="s">
        <v>207</v>
      </c>
      <c r="M46" s="118">
        <f ca="1">INDIRECT(ADDRESS(MATCH(L46,キャラデータ表!$C$1:$C1000, 0),31,2,TRUE,"キャラデータ表"),TRUE)</f>
        <v>32</v>
      </c>
      <c r="N46" s="117" t="s">
        <v>214</v>
      </c>
      <c r="O46" s="120">
        <f ca="1">INDIRECT(ADDRESS(MATCH(N46,キャラデータ表!$C$1:$C1000, 0),32, 2,TRUE,"キャラデータ表"),TRUE)</f>
        <v>0</v>
      </c>
      <c r="P46" s="117" t="s">
        <v>596</v>
      </c>
      <c r="Q46" s="118">
        <f ca="1">INDIRECT(ADDRESS(MATCH(P46,キャラデータ表!$C$1:$C1000, 0),29,2,TRUE,"キャラデータ表"),TRUE)</f>
        <v>263</v>
      </c>
      <c r="R46" s="117" t="s">
        <v>268</v>
      </c>
      <c r="S46" s="119">
        <f ca="1">INDIRECT(ADDRESS(MATCH(R46,キャラデータ表!$C$1:$C1000, 0),33, 2,TRUE,"キャラデータ表"),TRUE)</f>
        <v>319</v>
      </c>
      <c r="T46" s="117" t="s">
        <v>474</v>
      </c>
      <c r="U46" s="119">
        <f ca="1">INDIRECT(ADDRESS(MATCH(T46,キャラデータ表!$C$1:$C1000, 0),34, 2,TRUE,"キャラデータ表"),TRUE)</f>
        <v>61</v>
      </c>
    </row>
    <row r="47" spans="1:21" ht="12.75">
      <c r="A47" s="116">
        <v>44</v>
      </c>
      <c r="B47" s="117" t="s">
        <v>428</v>
      </c>
      <c r="C47" s="118">
        <f ca="1">INDIRECT(ADDRESS(MATCH(B47,キャラデータ表!$C$1:$C1000, 0),25,2,TRUE,"キャラデータ表"),TRUE)</f>
        <v>71</v>
      </c>
      <c r="D47" s="117" t="s">
        <v>214</v>
      </c>
      <c r="E47" s="118">
        <f ca="1">INDIRECT(ADDRESS(MATCH(D47,キャラデータ表!$C$1:$C1000, 0),26,2,TRUE,"キャラデータ表"),TRUE)</f>
        <v>68</v>
      </c>
      <c r="F47" s="117" t="s">
        <v>677</v>
      </c>
      <c r="G47" s="118">
        <f ca="1">INDIRECT(ADDRESS(MATCH(F47,キャラデータ表!$C$1:$C1000, 0),27,2,TRUE,"キャラデータ表"),TRUE)</f>
        <v>68</v>
      </c>
      <c r="H47" s="117" t="s">
        <v>893</v>
      </c>
      <c r="I47" s="118">
        <f ca="1">INDIRECT(ADDRESS(MATCH(H47,キャラデータ表!$C$1:$C1000, 0),28,2,TRUE,"キャラデータ表"),TRUE)</f>
        <v>67</v>
      </c>
      <c r="J47" s="117" t="s">
        <v>134</v>
      </c>
      <c r="K47" s="118">
        <f ca="1">INDIRECT(ADDRESS(MATCH(J47,キャラデータ表!$C$1:$C1000, 0),30,2,TRUE,"キャラデータ表"),TRUE)</f>
        <v>33</v>
      </c>
      <c r="L47" s="117" t="s">
        <v>490</v>
      </c>
      <c r="M47" s="118">
        <f ca="1">INDIRECT(ADDRESS(MATCH(L47,キャラデータ表!$C$1:$C1000, 0),31,2,TRUE,"キャラデータ表"),TRUE)</f>
        <v>32</v>
      </c>
      <c r="N47" s="117" t="s">
        <v>233</v>
      </c>
      <c r="O47" s="120">
        <f ca="1">INDIRECT(ADDRESS(MATCH(N47,キャラデータ表!$C$1:$C1000, 0),32, 2,TRUE,"キャラデータ表"),TRUE)</f>
        <v>0</v>
      </c>
      <c r="P47" s="117" t="s">
        <v>864</v>
      </c>
      <c r="Q47" s="118">
        <f ca="1">INDIRECT(ADDRESS(MATCH(P47,キャラデータ表!$C$1:$C1000, 0),29,2,TRUE,"キャラデータ表"),TRUE)</f>
        <v>261</v>
      </c>
      <c r="R47" s="117" t="s">
        <v>294</v>
      </c>
      <c r="S47" s="119">
        <f ca="1">INDIRECT(ADDRESS(MATCH(R47,キャラデータ表!$C$1:$C1000, 0),33, 2,TRUE,"キャラデータ表"),TRUE)</f>
        <v>319</v>
      </c>
      <c r="T47" s="117" t="s">
        <v>134</v>
      </c>
      <c r="U47" s="119">
        <f ca="1">INDIRECT(ADDRESS(MATCH(T47,キャラデータ表!$C$1:$C1000, 0),34, 2,TRUE,"キャラデータ表"),TRUE)</f>
        <v>61</v>
      </c>
    </row>
    <row r="48" spans="1:21" ht="12.75">
      <c r="A48" s="116">
        <v>45</v>
      </c>
      <c r="B48" s="117" t="s">
        <v>361</v>
      </c>
      <c r="C48" s="118">
        <f ca="1">INDIRECT(ADDRESS(MATCH(B48,キャラデータ表!$C$1:$C1000, 0),25,2,TRUE,"キャラデータ表"),TRUE)</f>
        <v>69</v>
      </c>
      <c r="D48" s="117" t="s">
        <v>559</v>
      </c>
      <c r="E48" s="118">
        <f ca="1">INDIRECT(ADDRESS(MATCH(D48,キャラデータ表!$C$1:$C1000, 0),26,2,TRUE,"キャラデータ表"),TRUE)</f>
        <v>68</v>
      </c>
      <c r="F48" s="117" t="s">
        <v>194</v>
      </c>
      <c r="G48" s="118">
        <f ca="1">INDIRECT(ADDRESS(MATCH(F48,キャラデータ表!$C$1:$C1000, 0),27,2,TRUE,"キャラデータ表"),TRUE)</f>
        <v>68</v>
      </c>
      <c r="H48" s="117" t="s">
        <v>864</v>
      </c>
      <c r="I48" s="118">
        <f ca="1">INDIRECT(ADDRESS(MATCH(H48,キャラデータ表!$C$1:$C1000, 0),28,2,TRUE,"キャラデータ表"),TRUE)</f>
        <v>67</v>
      </c>
      <c r="J48" s="117" t="s">
        <v>154</v>
      </c>
      <c r="K48" s="118">
        <f ca="1">INDIRECT(ADDRESS(MATCH(J48,キャラデータ表!$C$1:$C1000, 0),30,2,TRUE,"キャラデータ表"),TRUE)</f>
        <v>33</v>
      </c>
      <c r="L48" s="121" t="s">
        <v>756</v>
      </c>
      <c r="M48" s="118">
        <f ca="1">INDIRECT(ADDRESS(MATCH(L48,キャラデータ表!$C$1:$C1000, 0),31,2,TRUE,"キャラデータ表"),TRUE)</f>
        <v>31</v>
      </c>
      <c r="N48" s="117" t="s">
        <v>242</v>
      </c>
      <c r="O48" s="120">
        <f ca="1">INDIRECT(ADDRESS(MATCH(N48,キャラデータ表!$C$1:$C1000, 0),32, 2,TRUE,"キャラデータ表"),TRUE)</f>
        <v>0</v>
      </c>
      <c r="P48" s="117" t="s">
        <v>702</v>
      </c>
      <c r="Q48" s="118">
        <f ca="1">INDIRECT(ADDRESS(MATCH(P48,キャラデータ表!$C$1:$C1000, 0),29,2,TRUE,"キャラデータ表"),TRUE)</f>
        <v>259</v>
      </c>
      <c r="R48" s="117" t="s">
        <v>368</v>
      </c>
      <c r="S48" s="119">
        <f ca="1">INDIRECT(ADDRESS(MATCH(R48,キャラデータ表!$C$1:$C1000, 0),33, 2,TRUE,"キャラデータ表"),TRUE)</f>
        <v>319</v>
      </c>
      <c r="T48" s="121" t="s">
        <v>786</v>
      </c>
      <c r="U48" s="122">
        <f ca="1">INDIRECT(ADDRESS(MATCH(T48,キャラデータ表!$C$1:$C1000, 0),34, 2,TRUE,"キャラデータ表"),TRUE)</f>
        <v>61</v>
      </c>
    </row>
    <row r="49" spans="1:21" ht="12.75">
      <c r="A49" s="116">
        <v>46</v>
      </c>
      <c r="B49" s="117" t="s">
        <v>730</v>
      </c>
      <c r="C49" s="118">
        <f ca="1">INDIRECT(ADDRESS(MATCH(B49,キャラデータ表!$C$1:$C1000, 0),25,2,TRUE,"キャラデータ表"),TRUE)</f>
        <v>69</v>
      </c>
      <c r="D49" s="121" t="s">
        <v>820</v>
      </c>
      <c r="E49" s="118">
        <f ca="1">INDIRECT(ADDRESS(MATCH(D49,キャラデータ表!$C$1:$C1000, 0),26,2,TRUE,"キャラデータ表"),TRUE)</f>
        <v>68</v>
      </c>
      <c r="F49" s="117" t="s">
        <v>852</v>
      </c>
      <c r="G49" s="118">
        <f ca="1">INDIRECT(ADDRESS(MATCH(F49,キャラデータ表!$C$1:$C1000, 0),27,2,TRUE,"キャラデータ表"),TRUE)</f>
        <v>68</v>
      </c>
      <c r="H49" s="117" t="s">
        <v>338</v>
      </c>
      <c r="I49" s="118">
        <f ca="1">INDIRECT(ADDRESS(MATCH(H49,キャラデータ表!$C$1:$C1000, 0),28,2,TRUE,"キャラデータ表"),TRUE)</f>
        <v>67</v>
      </c>
      <c r="J49" s="121" t="s">
        <v>777</v>
      </c>
      <c r="K49" s="118">
        <f ca="1">INDIRECT(ADDRESS(MATCH(J49,キャラデータ表!$C$1:$C1000, 0),30,2,TRUE,"キャラデータ表"),TRUE)</f>
        <v>33</v>
      </c>
      <c r="L49" s="117" t="s">
        <v>268</v>
      </c>
      <c r="M49" s="118">
        <f ca="1">INDIRECT(ADDRESS(MATCH(L49,キャラデータ表!$C$1:$C1000, 0),31,2,TRUE,"キャラデータ表"),TRUE)</f>
        <v>31</v>
      </c>
      <c r="N49" s="117" t="s">
        <v>248</v>
      </c>
      <c r="O49" s="120">
        <f ca="1">INDIRECT(ADDRESS(MATCH(N49,キャラデータ表!$C$1:$C1000, 0),32, 2,TRUE,"キャラデータ表"),TRUE)</f>
        <v>0</v>
      </c>
      <c r="P49" s="117" t="s">
        <v>74</v>
      </c>
      <c r="Q49" s="118">
        <f ca="1">INDIRECT(ADDRESS(MATCH(P49,キャラデータ表!$C$1:$C1000, 0),29,2,TRUE,"キャラデータ表"),TRUE)</f>
        <v>257</v>
      </c>
      <c r="R49" s="117" t="s">
        <v>312</v>
      </c>
      <c r="S49" s="119">
        <f ca="1">INDIRECT(ADDRESS(MATCH(R49,キャラデータ表!$C$1:$C1000, 0),33, 2,TRUE,"キャラデータ表"),TRUE)</f>
        <v>317</v>
      </c>
      <c r="T49" s="117" t="s">
        <v>738</v>
      </c>
      <c r="U49" s="122">
        <f ca="1">INDIRECT(ADDRESS(MATCH(T49,キャラデータ表!$C$1:$C1000, 0),34, 2,TRUE,"キャラデータ表"),TRUE)</f>
        <v>60</v>
      </c>
    </row>
    <row r="50" spans="1:21" ht="12.75">
      <c r="A50" s="116">
        <v>47</v>
      </c>
      <c r="B50" s="121" t="s">
        <v>777</v>
      </c>
      <c r="C50" s="118">
        <f ca="1">INDIRECT(ADDRESS(MATCH(B50,キャラデータ表!$C$1:$C1000, 0),25,2,TRUE,"キャラデータ表"),TRUE)</f>
        <v>69</v>
      </c>
      <c r="D50" s="117" t="s">
        <v>268</v>
      </c>
      <c r="E50" s="118">
        <f ca="1">INDIRECT(ADDRESS(MATCH(D50,キャラデータ表!$C$1:$C1000, 0),26,2,TRUE,"キャラデータ表"),TRUE)</f>
        <v>67</v>
      </c>
      <c r="F50" s="117" t="s">
        <v>836</v>
      </c>
      <c r="G50" s="118">
        <f ca="1">INDIRECT(ADDRESS(MATCH(F50,キャラデータ表!$C$1:$C1000, 0),27,2,TRUE,"キャラデータ表"),TRUE)</f>
        <v>68</v>
      </c>
      <c r="H50" s="121" t="s">
        <v>765</v>
      </c>
      <c r="I50" s="118">
        <f ca="1">INDIRECT(ADDRESS(MATCH(H50,キャラデータ表!$C$1:$C1000, 0),28,2,TRUE,"キャラデータ表"),TRUE)</f>
        <v>66</v>
      </c>
      <c r="J50" s="117" t="s">
        <v>886</v>
      </c>
      <c r="K50" s="118">
        <f ca="1">INDIRECT(ADDRESS(MATCH(J50,キャラデータ表!$C$1:$C1000, 0),30,2,TRUE,"キャラデータ表"),TRUE)</f>
        <v>32</v>
      </c>
      <c r="L50" s="117" t="s">
        <v>200</v>
      </c>
      <c r="M50" s="118">
        <f ca="1">INDIRECT(ADDRESS(MATCH(L50,キャラデータ表!$C$1:$C1000, 0),31,2,TRUE,"キャラデータ表"),TRUE)</f>
        <v>31</v>
      </c>
      <c r="N50" s="117" t="s">
        <v>254</v>
      </c>
      <c r="O50" s="120">
        <f ca="1">INDIRECT(ADDRESS(MATCH(N50,キャラデータ表!$C$1:$C1000, 0),32, 2,TRUE,"キャラデータ表"),TRUE)</f>
        <v>0</v>
      </c>
      <c r="P50" s="117" t="s">
        <v>160</v>
      </c>
      <c r="Q50" s="118">
        <f ca="1">INDIRECT(ADDRESS(MATCH(P50,キャラデータ表!$C$1:$C1000, 0),29,2,TRUE,"キャラデータ表"),TRUE)</f>
        <v>256</v>
      </c>
      <c r="R50" s="117" t="s">
        <v>74</v>
      </c>
      <c r="S50" s="119">
        <f ca="1">INDIRECT(ADDRESS(MATCH(R50,キャラデータ表!$C$1:$C1000, 0),33, 2,TRUE,"キャラデータ表"),TRUE)</f>
        <v>316</v>
      </c>
      <c r="T50" s="117" t="s">
        <v>519</v>
      </c>
      <c r="U50" s="119">
        <f ca="1">INDIRECT(ADDRESS(MATCH(T50,キャラデータ表!$C$1:$C1000, 0),34, 2,TRUE,"キャラデータ表"),TRUE)</f>
        <v>60</v>
      </c>
    </row>
    <row r="51" spans="1:21" ht="12.75">
      <c r="A51" s="116">
        <v>48</v>
      </c>
      <c r="B51" s="117" t="s">
        <v>621</v>
      </c>
      <c r="C51" s="118">
        <f ca="1">INDIRECT(ADDRESS(MATCH(B51,キャラデータ表!$C$1:$C1000, 0),25,2,TRUE,"キャラデータ表"),TRUE)</f>
        <v>68</v>
      </c>
      <c r="D51" s="117" t="s">
        <v>719</v>
      </c>
      <c r="E51" s="118">
        <f ca="1">INDIRECT(ADDRESS(MATCH(D51,キャラデータ表!$C$1:$C1000, 0),26,2,TRUE,"キャラデータ表"),TRUE)</f>
        <v>67</v>
      </c>
      <c r="F51" s="117" t="s">
        <v>713</v>
      </c>
      <c r="G51" s="118">
        <f ca="1">INDIRECT(ADDRESS(MATCH(F51,キャラデータ表!$C$1:$C1000, 0),27,2,TRUE,"キャラデータ表"),TRUE)</f>
        <v>67</v>
      </c>
      <c r="H51" s="117" t="s">
        <v>268</v>
      </c>
      <c r="I51" s="118">
        <f ca="1">INDIRECT(ADDRESS(MATCH(H51,キャラデータ表!$C$1:$C1000, 0),28,2,TRUE,"キャラデータ表"),TRUE)</f>
        <v>66</v>
      </c>
      <c r="J51" s="121" t="s">
        <v>809</v>
      </c>
      <c r="K51" s="118">
        <f ca="1">INDIRECT(ADDRESS(MATCH(J51,キャラデータ表!$C$1:$C1000, 0),30,2,TRUE,"キャラデータ表"),TRUE)</f>
        <v>32</v>
      </c>
      <c r="L51" s="117" t="s">
        <v>214</v>
      </c>
      <c r="M51" s="118">
        <f ca="1">INDIRECT(ADDRESS(MATCH(L51,キャラデータ表!$C$1:$C1000, 0),31,2,TRUE,"キャラデータ表"),TRUE)</f>
        <v>31</v>
      </c>
      <c r="N51" s="117" t="s">
        <v>261</v>
      </c>
      <c r="O51" s="120">
        <f ca="1">INDIRECT(ADDRESS(MATCH(N51,キャラデータ表!$C$1:$C1000, 0),32, 2,TRUE,"キャラデータ表"),TRUE)</f>
        <v>0</v>
      </c>
      <c r="P51" s="117" t="s">
        <v>312</v>
      </c>
      <c r="Q51" s="118">
        <f ca="1">INDIRECT(ADDRESS(MATCH(P51,キャラデータ表!$C$1:$C1000, 0),29,2,TRUE,"キャラデータ表"),TRUE)</f>
        <v>255</v>
      </c>
      <c r="R51" s="117" t="s">
        <v>836</v>
      </c>
      <c r="S51" s="119">
        <f ca="1">INDIRECT(ADDRESS(MATCH(R51,キャラデータ表!$C$1:$C1000, 0),33, 2,TRUE,"キャラデータ表"),TRUE)</f>
        <v>316</v>
      </c>
      <c r="T51" s="117" t="s">
        <v>445</v>
      </c>
      <c r="U51" s="119">
        <f ca="1">INDIRECT(ADDRESS(MATCH(T51,キャラデータ表!$C$1:$C1000, 0),34, 2,TRUE,"キャラデータ表"),TRUE)</f>
        <v>60</v>
      </c>
    </row>
    <row r="52" spans="1:21" ht="15">
      <c r="A52" s="116">
        <v>49</v>
      </c>
      <c r="B52" s="117" t="s">
        <v>609</v>
      </c>
      <c r="C52" s="118">
        <f ca="1">INDIRECT(ADDRESS(MATCH(B52,キャラデータ表!$C$1:$C1000, 0),25,2,TRUE,"キャラデータ表"),TRUE)</f>
        <v>68</v>
      </c>
      <c r="D52" s="1" t="s">
        <v>956</v>
      </c>
      <c r="E52" s="118">
        <f ca="1">INDIRECT(ADDRESS(MATCH(D52,キャラデータ表!$C$1:$C1000, 0),26,2,TRUE,"キャラデータ表"),TRUE)</f>
        <v>67</v>
      </c>
      <c r="F52" s="117" t="s">
        <v>734</v>
      </c>
      <c r="G52" s="118">
        <f ca="1">INDIRECT(ADDRESS(MATCH(F52,キャラデータ表!$C$1:$C1000, 0),27,2,TRUE,"キャラデータ表"),TRUE)</f>
        <v>67</v>
      </c>
      <c r="H52" s="117" t="s">
        <v>420</v>
      </c>
      <c r="I52" s="118">
        <f ca="1">INDIRECT(ADDRESS(MATCH(H52,キャラデータ表!$C$1:$C1000, 0),28,2,TRUE,"キャラデータ表"),TRUE)</f>
        <v>66</v>
      </c>
      <c r="J52" s="1" t="s">
        <v>956</v>
      </c>
      <c r="K52" s="118">
        <f ca="1">INDIRECT(ADDRESS(MATCH(J52,キャラデータ表!$C$1:$C1000, 0),30,2,TRUE,"キャラデータ表"),TRUE)</f>
        <v>32</v>
      </c>
      <c r="L52" s="117" t="s">
        <v>381</v>
      </c>
      <c r="M52" s="118">
        <f ca="1">INDIRECT(ADDRESS(MATCH(L52,キャラデータ表!$C$1:$C1000, 0),31,2,TRUE,"キャラデータ表"),TRUE)</f>
        <v>31</v>
      </c>
      <c r="N52" s="117" t="s">
        <v>268</v>
      </c>
      <c r="O52" s="120">
        <f ca="1">INDIRECT(ADDRESS(MATCH(N52,キャラデータ表!$C$1:$C1000, 0),32, 2,TRUE,"キャラデータ表"),TRUE)</f>
        <v>0</v>
      </c>
      <c r="P52" s="117" t="s">
        <v>677</v>
      </c>
      <c r="Q52" s="118">
        <f ca="1">INDIRECT(ADDRESS(MATCH(P52,キャラデータ表!$C$1:$C1000, 0),29,2,TRUE,"キャラデータ表"),TRUE)</f>
        <v>255</v>
      </c>
      <c r="R52" s="1" t="s">
        <v>943</v>
      </c>
      <c r="S52" s="119">
        <f ca="1">INDIRECT(ADDRESS(MATCH(R52,キャラデータ表!$C$1:$C1000, 0),33, 2,TRUE,"キャラデータ表"),TRUE)</f>
        <v>315</v>
      </c>
      <c r="T52" s="117" t="s">
        <v>726</v>
      </c>
      <c r="U52" s="122">
        <f ca="1">INDIRECT(ADDRESS(MATCH(T52,キャラデータ表!$C$1:$C1000, 0),34, 2,TRUE,"キャラデータ表"),TRUE)</f>
        <v>59</v>
      </c>
    </row>
    <row r="53" spans="1:21" ht="12.75">
      <c r="A53" s="116">
        <v>50</v>
      </c>
      <c r="B53" s="117" t="s">
        <v>312</v>
      </c>
      <c r="C53" s="118">
        <f ca="1">INDIRECT(ADDRESS(MATCH(B53,キャラデータ表!$C$1:$C1000, 0),25,2,TRUE,"キャラデータ表"),TRUE)</f>
        <v>68</v>
      </c>
      <c r="D53" s="117" t="s">
        <v>609</v>
      </c>
      <c r="E53" s="118">
        <f ca="1">INDIRECT(ADDRESS(MATCH(D53,キャラデータ表!$C$1:$C1000, 0),26,2,TRUE,"キャラデータ表"),TRUE)</f>
        <v>66</v>
      </c>
      <c r="F53" s="117" t="s">
        <v>413</v>
      </c>
      <c r="G53" s="118">
        <f ca="1">INDIRECT(ADDRESS(MATCH(F53,キャラデータ表!$C$1:$C1000, 0),27,2,TRUE,"キャラデータ表"),TRUE)</f>
        <v>67</v>
      </c>
      <c r="H53" s="117" t="s">
        <v>702</v>
      </c>
      <c r="I53" s="118">
        <f ca="1">INDIRECT(ADDRESS(MATCH(H53,キャラデータ表!$C$1:$C1000, 0),28,2,TRUE,"キャラデータ表"),TRUE)</f>
        <v>66</v>
      </c>
      <c r="J53" s="117" t="s">
        <v>474</v>
      </c>
      <c r="K53" s="118">
        <f ca="1">INDIRECT(ADDRESS(MATCH(J53,キャラデータ表!$C$1:$C1000, 0),30,2,TRUE,"キャラデータ表"),TRUE)</f>
        <v>31</v>
      </c>
      <c r="L53" s="117" t="s">
        <v>533</v>
      </c>
      <c r="M53" s="118">
        <f ca="1">INDIRECT(ADDRESS(MATCH(L53,キャラデータ表!$C$1:$C1000, 0),31,2,TRUE,"キャラデータ表"),TRUE)</f>
        <v>31</v>
      </c>
      <c r="N53" s="117" t="s">
        <v>281</v>
      </c>
      <c r="O53" s="120">
        <f ca="1">INDIRECT(ADDRESS(MATCH(N53,キャラデータ表!$C$1:$C1000, 0),32, 2,TRUE,"キャラデータ表"),TRUE)</f>
        <v>0</v>
      </c>
      <c r="P53" s="117" t="s">
        <v>354</v>
      </c>
      <c r="Q53" s="118">
        <f ca="1">INDIRECT(ADDRESS(MATCH(P53,キャラデータ表!$C$1:$C1000, 0),29,2,TRUE,"キャラデータ表"),TRUE)</f>
        <v>254</v>
      </c>
      <c r="R53" s="117" t="s">
        <v>361</v>
      </c>
      <c r="S53" s="119">
        <f ca="1">INDIRECT(ADDRESS(MATCH(R53,キャラデータ表!$C$1:$C1000, 0),33, 2,TRUE,"キャラデータ表"),TRUE)</f>
        <v>311</v>
      </c>
      <c r="T53" s="117" t="s">
        <v>143</v>
      </c>
      <c r="U53" s="119">
        <f ca="1">INDIRECT(ADDRESS(MATCH(T53,キャラデータ表!$C$1:$C1000, 0),34, 2,TRUE,"キャラデータ表"),TRUE)</f>
        <v>59</v>
      </c>
    </row>
    <row r="54" spans="1:21" ht="12.75">
      <c r="A54" s="116">
        <v>51</v>
      </c>
      <c r="B54" s="121" t="s">
        <v>820</v>
      </c>
      <c r="C54" s="118">
        <f ca="1">INDIRECT(ADDRESS(MATCH(B54,キャラデータ表!$C$1:$C1000, 0),25,2,TRUE,"キャラデータ表"),TRUE)</f>
        <v>68</v>
      </c>
      <c r="D54" s="117" t="s">
        <v>621</v>
      </c>
      <c r="E54" s="118">
        <f ca="1">INDIRECT(ADDRESS(MATCH(D54,キャラデータ表!$C$1:$C1000, 0),26,2,TRUE,"キャラデータ表"),TRUE)</f>
        <v>66</v>
      </c>
      <c r="F54" s="117" t="s">
        <v>455</v>
      </c>
      <c r="G54" s="118">
        <f ca="1">INDIRECT(ADDRESS(MATCH(F54,キャラデータ表!$C$1:$C1000, 0),27,2,TRUE,"キャラデータ表"),TRUE)</f>
        <v>67</v>
      </c>
      <c r="H54" s="117" t="s">
        <v>609</v>
      </c>
      <c r="I54" s="118">
        <f ca="1">INDIRECT(ADDRESS(MATCH(H54,キャラデータ表!$C$1:$C1000, 0),28,2,TRUE,"キャラデータ表"),TRUE)</f>
        <v>65</v>
      </c>
      <c r="J54" s="117" t="s">
        <v>603</v>
      </c>
      <c r="K54" s="118">
        <f ca="1">INDIRECT(ADDRESS(MATCH(J54,キャラデータ表!$C$1:$C1000, 0),30,2,TRUE,"キャラデータ表"),TRUE)</f>
        <v>31</v>
      </c>
      <c r="L54" s="117" t="s">
        <v>666</v>
      </c>
      <c r="M54" s="118">
        <f ca="1">INDIRECT(ADDRESS(MATCH(L54,キャラデータ表!$C$1:$C1000, 0),31,2,TRUE,"キャラデータ表"),TRUE)</f>
        <v>31</v>
      </c>
      <c r="N54" s="117" t="s">
        <v>288</v>
      </c>
      <c r="O54" s="120">
        <f ca="1">INDIRECT(ADDRESS(MATCH(N54,キャラデータ表!$C$1:$C1000, 0),32, 2,TRUE,"キャラデータ表"),TRUE)</f>
        <v>0</v>
      </c>
      <c r="P54" s="117" t="s">
        <v>511</v>
      </c>
      <c r="Q54" s="118">
        <f ca="1">INDIRECT(ADDRESS(MATCH(P54,キャラデータ表!$C$1:$C1000, 0),29,2,TRUE,"キャラデータ表"),TRUE)</f>
        <v>252</v>
      </c>
      <c r="R54" s="117" t="s">
        <v>913</v>
      </c>
      <c r="S54" s="119">
        <f ca="1">INDIRECT(ADDRESS(MATCH(R54,キャラデータ表!$C$1:$C1000, 0),33, 2,TRUE,"キャラデータ表"),TRUE)</f>
        <v>310</v>
      </c>
      <c r="T54" s="117" t="s">
        <v>227</v>
      </c>
      <c r="U54" s="119">
        <f ca="1">INDIRECT(ADDRESS(MATCH(T54,キャラデータ表!$C$1:$C1000, 0),34, 2,TRUE,"キャラデータ表"),TRUE)</f>
        <v>58</v>
      </c>
    </row>
    <row r="55" spans="1:21" ht="12.75">
      <c r="A55" s="116">
        <v>53</v>
      </c>
      <c r="B55" s="117" t="s">
        <v>154</v>
      </c>
      <c r="C55" s="118">
        <f ca="1">INDIRECT(ADDRESS(MATCH(B55,キャラデータ表!$C$1:$C1000, 0),25,2,TRUE,"キャラデータ表"),TRUE)</f>
        <v>67</v>
      </c>
      <c r="D55" s="117" t="s">
        <v>840</v>
      </c>
      <c r="E55" s="118">
        <f ca="1">INDIRECT(ADDRESS(MATCH(D55,キャラデータ表!$C$1:$C1000, 0),26,2,TRUE,"キャラデータ表"),TRUE)</f>
        <v>66</v>
      </c>
      <c r="F55" s="117" t="s">
        <v>893</v>
      </c>
      <c r="G55" s="118">
        <f ca="1">INDIRECT(ADDRESS(MATCH(F55,キャラデータ表!$C$1:$C1000, 0),27,2,TRUE,"キャラデータ表"),TRUE)</f>
        <v>66</v>
      </c>
      <c r="H55" s="117" t="s">
        <v>684</v>
      </c>
      <c r="I55" s="118">
        <f ca="1">INDIRECT(ADDRESS(MATCH(H55,キャラデータ表!$C$1:$C1000, 0),28,2,TRUE,"キャラデータ表"),TRUE)</f>
        <v>65</v>
      </c>
      <c r="J55" s="117" t="s">
        <v>913</v>
      </c>
      <c r="K55" s="118">
        <f ca="1">INDIRECT(ADDRESS(MATCH(J55,キャラデータ表!$C$1:$C1000, 0),30,2,TRUE,"キャラデータ表"),TRUE)</f>
        <v>31</v>
      </c>
      <c r="L55" s="117" t="s">
        <v>738</v>
      </c>
      <c r="M55" s="118">
        <f ca="1">INDIRECT(ADDRESS(MATCH(L55,キャラデータ表!$C$1:$C1000, 0),31,2,TRUE,"キャラデータ表"),TRUE)</f>
        <v>31</v>
      </c>
      <c r="N55" s="117" t="s">
        <v>294</v>
      </c>
      <c r="O55" s="120">
        <f ca="1">INDIRECT(ADDRESS(MATCH(N55,キャラデータ表!$C$1:$C1000, 0),32, 2,TRUE,"キャラデータ表"),TRUE)</f>
        <v>0</v>
      </c>
      <c r="P55" s="117" t="s">
        <v>697</v>
      </c>
      <c r="Q55" s="118">
        <f ca="1">INDIRECT(ADDRESS(MATCH(P55,キャラデータ表!$C$1:$C1000, 0),29,2,TRUE,"キャラデータ表"),TRUE)</f>
        <v>252</v>
      </c>
      <c r="R55" s="117" t="s">
        <v>919</v>
      </c>
      <c r="S55" s="119">
        <f ca="1">INDIRECT(ADDRESS(MATCH(R55,キャラデータ表!$C$1:$C1000, 0),33, 2,TRUE,"キャラデータ表"),TRUE)</f>
        <v>310</v>
      </c>
      <c r="T55" s="117" t="s">
        <v>346</v>
      </c>
      <c r="U55" s="119">
        <f ca="1">INDIRECT(ADDRESS(MATCH(T55,キャラデータ表!$C$1:$C1000, 0),34, 2,TRUE,"キャラデータ表"),TRUE)</f>
        <v>58</v>
      </c>
    </row>
    <row r="56" spans="1:21" ht="12.75">
      <c r="A56" s="116">
        <v>54</v>
      </c>
      <c r="B56" s="117" t="s">
        <v>294</v>
      </c>
      <c r="C56" s="118">
        <f ca="1">INDIRECT(ADDRESS(MATCH(B56,キャラデータ表!$C$1:$C1000, 0),25,2,TRUE,"キャラデータ表"),TRUE)</f>
        <v>67</v>
      </c>
      <c r="D56" s="117" t="s">
        <v>74</v>
      </c>
      <c r="E56" s="118">
        <f ca="1">INDIRECT(ADDRESS(MATCH(D56,キャラデータ表!$C$1:$C1000, 0),26,2,TRUE,"キャラデータ表"),TRUE)</f>
        <v>65</v>
      </c>
      <c r="F56" s="117" t="s">
        <v>603</v>
      </c>
      <c r="G56" s="118">
        <f ca="1">INDIRECT(ADDRESS(MATCH(F56,キャラデータ表!$C$1:$C1000, 0),27,2,TRUE,"キャラデータ表"),TRUE)</f>
        <v>66</v>
      </c>
      <c r="H56" s="117" t="s">
        <v>730</v>
      </c>
      <c r="I56" s="118">
        <f ca="1">INDIRECT(ADDRESS(MATCH(H56,キャラデータ表!$C$1:$C1000, 0),28,2,TRUE,"キャラデータ表"),TRUE)</f>
        <v>64</v>
      </c>
      <c r="J56" s="117" t="s">
        <v>852</v>
      </c>
      <c r="K56" s="118">
        <f ca="1">INDIRECT(ADDRESS(MATCH(J56,キャラデータ表!$C$1:$C1000, 0),30,2,TRUE,"キャラデータ表"),TRUE)</f>
        <v>31</v>
      </c>
      <c r="L56" s="117" t="s">
        <v>864</v>
      </c>
      <c r="M56" s="118">
        <f ca="1">INDIRECT(ADDRESS(MATCH(L56,キャラデータ表!$C$1:$C1000, 0),31,2,TRUE,"キャラデータ表"),TRUE)</f>
        <v>31</v>
      </c>
      <c r="N56" s="117" t="s">
        <v>306</v>
      </c>
      <c r="O56" s="120">
        <f ca="1">INDIRECT(ADDRESS(MATCH(N56,キャラデータ表!$C$1:$C1000, 0),32, 2,TRUE,"キャラデータ表"),TRUE)</f>
        <v>0</v>
      </c>
      <c r="P56" s="117" t="s">
        <v>124</v>
      </c>
      <c r="Q56" s="118">
        <f ca="1">INDIRECT(ADDRESS(MATCH(P56,キャラデータ表!$C$1:$C1000, 0),29,2,TRUE,"キャラデータ表"),TRUE)</f>
        <v>250</v>
      </c>
      <c r="R56" s="117" t="s">
        <v>713</v>
      </c>
      <c r="S56" s="119">
        <f ca="1">INDIRECT(ADDRESS(MATCH(R56,キャラデータ表!$C$1:$C1000, 0),33, 2,TRUE,"キャラデータ表"),TRUE)</f>
        <v>309</v>
      </c>
      <c r="T56" s="117" t="s">
        <v>684</v>
      </c>
      <c r="U56" s="119">
        <f ca="1">INDIRECT(ADDRESS(MATCH(T56,キャラデータ表!$C$1:$C1000, 0),34, 2,TRUE,"キャラデータ表"),TRUE)</f>
        <v>58</v>
      </c>
    </row>
    <row r="57" spans="1:21" ht="12.75">
      <c r="A57" s="116">
        <v>55</v>
      </c>
      <c r="B57" s="117" t="s">
        <v>474</v>
      </c>
      <c r="C57" s="118">
        <f ca="1">INDIRECT(ADDRESS(MATCH(B57,キャラデータ表!$C$1:$C1000, 0),25,2,TRUE,"キャラデータ表"),TRUE)</f>
        <v>67</v>
      </c>
      <c r="D57" s="117" t="s">
        <v>242</v>
      </c>
      <c r="E57" s="118">
        <f ca="1">INDIRECT(ADDRESS(MATCH(D57,キャラデータ表!$C$1:$C1000, 0),26,2,TRUE,"キャラデータ表"),TRUE)</f>
        <v>65</v>
      </c>
      <c r="F57" s="117" t="s">
        <v>546</v>
      </c>
      <c r="G57" s="118">
        <f ca="1">INDIRECT(ADDRESS(MATCH(F57,キャラデータ表!$C$1:$C1000, 0),27,2,TRUE,"キャラデータ表"),TRUE)</f>
        <v>66</v>
      </c>
      <c r="H57" s="117" t="s">
        <v>134</v>
      </c>
      <c r="I57" s="118">
        <f ca="1">INDIRECT(ADDRESS(MATCH(H57,キャラデータ表!$C$1:$C1000, 0),28,2,TRUE,"キャラデータ表"),TRUE)</f>
        <v>64</v>
      </c>
      <c r="J57" s="117" t="s">
        <v>565</v>
      </c>
      <c r="K57" s="118">
        <f ca="1">INDIRECT(ADDRESS(MATCH(J57,キャラデータ表!$C$1:$C1000, 0),30,2,TRUE,"キャラデータ表"),TRUE)</f>
        <v>31</v>
      </c>
      <c r="L57" s="117" t="s">
        <v>893</v>
      </c>
      <c r="M57" s="118">
        <f ca="1">INDIRECT(ADDRESS(MATCH(L57,キャラデータ表!$C$1:$C1000, 0),31,2,TRUE,"キャラデータ表"),TRUE)</f>
        <v>31</v>
      </c>
      <c r="N57" s="117" t="s">
        <v>312</v>
      </c>
      <c r="O57" s="120">
        <f ca="1">INDIRECT(ADDRESS(MATCH(N57,キャラデータ表!$C$1:$C1000, 0),32, 2,TRUE,"キャラデータ表"),TRUE)</f>
        <v>0</v>
      </c>
      <c r="P57" s="117" t="s">
        <v>836</v>
      </c>
      <c r="Q57" s="118">
        <f ca="1">INDIRECT(ADDRESS(MATCH(P57,キャラデータ表!$C$1:$C1000, 0),29,2,TRUE,"キャラデータ表"),TRUE)</f>
        <v>247</v>
      </c>
      <c r="R57" s="117" t="s">
        <v>261</v>
      </c>
      <c r="S57" s="119">
        <f ca="1">INDIRECT(ADDRESS(MATCH(R57,キャラデータ表!$C$1:$C1000, 0),33, 2,TRUE,"キャラデータ表"),TRUE)</f>
        <v>308</v>
      </c>
      <c r="T57" s="117" t="s">
        <v>828</v>
      </c>
      <c r="U57" s="122">
        <f ca="1">INDIRECT(ADDRESS(MATCH(T57,キャラデータ表!$C$1:$C1000, 0),34, 2,TRUE,"キャラデータ表"),TRUE)</f>
        <v>58</v>
      </c>
    </row>
    <row r="58" spans="1:21" ht="12.75">
      <c r="A58" s="116">
        <v>56</v>
      </c>
      <c r="B58" s="117" t="s">
        <v>603</v>
      </c>
      <c r="C58" s="118">
        <f ca="1">INDIRECT(ADDRESS(MATCH(B58,キャラデータ表!$C$1:$C1000, 0),25,2,TRUE,"キャラデータ表"),TRUE)</f>
        <v>66</v>
      </c>
      <c r="D58" s="117" t="s">
        <v>294</v>
      </c>
      <c r="E58" s="118">
        <f ca="1">INDIRECT(ADDRESS(MATCH(D58,キャラデータ表!$C$1:$C1000, 0),26,2,TRUE,"キャラデータ表"),TRUE)</f>
        <v>64</v>
      </c>
      <c r="F58" s="117" t="s">
        <v>506</v>
      </c>
      <c r="G58" s="118">
        <f ca="1">INDIRECT(ADDRESS(MATCH(F58,キャラデータ表!$C$1:$C1000, 0),27,2,TRUE,"キャラデータ表"),TRUE)</f>
        <v>64</v>
      </c>
      <c r="H58" s="117" t="s">
        <v>836</v>
      </c>
      <c r="I58" s="118">
        <f ca="1">INDIRECT(ADDRESS(MATCH(H58,キャラデータ表!$C$1:$C1000, 0),28,2,TRUE,"キャラデータ表"),TRUE)</f>
        <v>64</v>
      </c>
      <c r="J58" s="117" t="s">
        <v>559</v>
      </c>
      <c r="K58" s="118">
        <f ca="1">INDIRECT(ADDRESS(MATCH(J58,キャラデータ表!$C$1:$C1000, 0),30,2,TRUE,"キャラデータ表"),TRUE)</f>
        <v>31</v>
      </c>
      <c r="L58" s="117" t="s">
        <v>274</v>
      </c>
      <c r="M58" s="118">
        <f ca="1">INDIRECT(ADDRESS(MATCH(L58,キャラデータ表!$C$1:$C1000, 0),31,2,TRUE,"キャラデータ表"),TRUE)</f>
        <v>30</v>
      </c>
      <c r="N58" s="117" t="s">
        <v>320</v>
      </c>
      <c r="O58" s="120">
        <f ca="1">INDIRECT(ADDRESS(MATCH(N58,キャラデータ表!$C$1:$C1000, 0),32, 2,TRUE,"キャラデータ表"),TRUE)</f>
        <v>0</v>
      </c>
      <c r="P58" s="117" t="s">
        <v>346</v>
      </c>
      <c r="Q58" s="118">
        <f ca="1">INDIRECT(ADDRESS(MATCH(P58,キャラデータ表!$C$1:$C1000, 0),29,2,TRUE,"キャラデータ表"),TRUE)</f>
        <v>246</v>
      </c>
      <c r="R58" s="117" t="s">
        <v>413</v>
      </c>
      <c r="S58" s="119">
        <f ca="1">INDIRECT(ADDRESS(MATCH(R58,キャラデータ表!$C$1:$C1000, 0),33, 2,TRUE,"キャラデータ表"),TRUE)</f>
        <v>308</v>
      </c>
      <c r="T58" s="117" t="s">
        <v>389</v>
      </c>
      <c r="U58" s="119">
        <f ca="1">INDIRECT(ADDRESS(MATCH(T58,キャラデータ表!$C$1:$C1000, 0),34, 2,TRUE,"キャラデータ表"),TRUE)</f>
        <v>58</v>
      </c>
    </row>
    <row r="59" spans="1:21" ht="15">
      <c r="A59" s="116">
        <v>57</v>
      </c>
      <c r="B59" s="121" t="s">
        <v>793</v>
      </c>
      <c r="C59" s="118">
        <f ca="1">INDIRECT(ADDRESS(MATCH(B59,キャラデータ表!$C$1:$C1000, 0),25,2,TRUE,"キャラデータ表"),TRUE)</f>
        <v>66</v>
      </c>
      <c r="D59" s="117" t="s">
        <v>361</v>
      </c>
      <c r="E59" s="118">
        <f ca="1">INDIRECT(ADDRESS(MATCH(D59,キャラデータ表!$C$1:$C1000, 0),26,2,TRUE,"キャラデータ表"),TRUE)</f>
        <v>64</v>
      </c>
      <c r="F59" s="117" t="s">
        <v>474</v>
      </c>
      <c r="G59" s="118">
        <f ca="1">INDIRECT(ADDRESS(MATCH(F59,キャラデータ表!$C$1:$C1000, 0),27,2,TRUE,"キャラデータ表"),TRUE)</f>
        <v>63</v>
      </c>
      <c r="H59" s="1" t="s">
        <v>937</v>
      </c>
      <c r="I59" s="118">
        <f ca="1">INDIRECT(ADDRESS(MATCH(H59,キャラデータ表!$C$1:$C1000, 0),28,2,TRUE,"キャラデータ表"),TRUE)</f>
        <v>63</v>
      </c>
      <c r="J59" s="117" t="s">
        <v>346</v>
      </c>
      <c r="K59" s="118">
        <f ca="1">INDIRECT(ADDRESS(MATCH(J59,キャラデータ表!$C$1:$C1000, 0),30,2,TRUE,"キャラデータ表"),TRUE)</f>
        <v>31</v>
      </c>
      <c r="L59" s="117" t="s">
        <v>506</v>
      </c>
      <c r="M59" s="118">
        <f ca="1">INDIRECT(ADDRESS(MATCH(L59,キャラデータ表!$C$1:$C1000, 0),31,2,TRUE,"キャラデータ表"),TRUE)</f>
        <v>30</v>
      </c>
      <c r="N59" s="117" t="s">
        <v>327</v>
      </c>
      <c r="O59" s="120">
        <f ca="1">INDIRECT(ADDRESS(MATCH(N59,キャラデータ表!$C$1:$C1000, 0),32, 2,TRUE,"キャラデータ表"),TRUE)</f>
        <v>0</v>
      </c>
      <c r="P59" s="117" t="s">
        <v>361</v>
      </c>
      <c r="Q59" s="118">
        <f ca="1">INDIRECT(ADDRESS(MATCH(P59,キャラデータ表!$C$1:$C1000, 0),29,2,TRUE,"キャラデータ表"),TRUE)</f>
        <v>245</v>
      </c>
      <c r="R59" s="117" t="s">
        <v>609</v>
      </c>
      <c r="S59" s="119">
        <f ca="1">INDIRECT(ADDRESS(MATCH(R59,キャラデータ表!$C$1:$C1000, 0),33, 2,TRUE,"キャラデータ表"),TRUE)</f>
        <v>305</v>
      </c>
      <c r="T59" s="117" t="s">
        <v>248</v>
      </c>
      <c r="U59" s="119">
        <f ca="1">INDIRECT(ADDRESS(MATCH(T59,キャラデータ表!$C$1:$C1000, 0),34, 2,TRUE,"キャラデータ表"),TRUE)</f>
        <v>57</v>
      </c>
    </row>
    <row r="60" spans="1:21" ht="15">
      <c r="A60" s="116">
        <v>58</v>
      </c>
      <c r="B60" s="117" t="s">
        <v>124</v>
      </c>
      <c r="C60" s="118">
        <f ca="1">INDIRECT(ADDRESS(MATCH(B60,キャラデータ表!$C$1:$C1000, 0),25,2,TRUE,"キャラデータ表"),TRUE)</f>
        <v>65</v>
      </c>
      <c r="D60" s="117" t="s">
        <v>540</v>
      </c>
      <c r="E60" s="118">
        <f ca="1">INDIRECT(ADDRESS(MATCH(D60,キャラデータ表!$C$1:$C1000, 0),26,2,TRUE,"キャラデータ表"),TRUE)</f>
        <v>64</v>
      </c>
      <c r="F60" s="121" t="s">
        <v>803</v>
      </c>
      <c r="G60" s="118">
        <f ca="1">INDIRECT(ADDRESS(MATCH(F60,キャラデータ表!$C$1:$C1000, 0),27,2,TRUE,"キャラデータ表"),TRUE)</f>
        <v>63</v>
      </c>
      <c r="H60" s="117" t="s">
        <v>460</v>
      </c>
      <c r="I60" s="118">
        <f ca="1">INDIRECT(ADDRESS(MATCH(H60,キャラデータ表!$C$1:$C1000, 0),28,2,TRUE,"キャラデータ表"),TRUE)</f>
        <v>62</v>
      </c>
      <c r="J60" s="1" t="s">
        <v>968</v>
      </c>
      <c r="K60" s="118">
        <f ca="1">INDIRECT(ADDRESS(MATCH(J60,キャラデータ表!$C$1:$C1000, 0),30,2,TRUE,"キャラデータ表"),TRUE)</f>
        <v>31</v>
      </c>
      <c r="L60" s="117" t="s">
        <v>615</v>
      </c>
      <c r="M60" s="118">
        <f ca="1">INDIRECT(ADDRESS(MATCH(L60,キャラデータ表!$C$1:$C1000, 0),31,2,TRUE,"キャラデータ表"),TRUE)</f>
        <v>29</v>
      </c>
      <c r="N60" s="117" t="s">
        <v>333</v>
      </c>
      <c r="O60" s="120">
        <f ca="1">INDIRECT(ADDRESS(MATCH(N60,キャラデータ表!$C$1:$C1000, 0),32, 2,TRUE,"キャラデータ表"),TRUE)</f>
        <v>0</v>
      </c>
      <c r="P60" s="1" t="s">
        <v>949</v>
      </c>
      <c r="Q60" s="118">
        <f ca="1">INDIRECT(ADDRESS(MATCH(P60,キャラデータ表!$C$1:$C1000, 0),29,2,TRUE,"キャラデータ表"),TRUE)</f>
        <v>245</v>
      </c>
      <c r="R60" s="117" t="s">
        <v>515</v>
      </c>
      <c r="S60" s="119">
        <f ca="1">INDIRECT(ADDRESS(MATCH(R60,キャラデータ表!$C$1:$C1000, 0),33, 2,TRUE,"キャラデータ表"),TRUE)</f>
        <v>304</v>
      </c>
      <c r="T60" s="117" t="s">
        <v>728</v>
      </c>
      <c r="U60" s="122">
        <f ca="1">INDIRECT(ADDRESS(MATCH(T60,キャラデータ表!$C$1:$C1000, 0),34, 2,TRUE,"キャラデータ表"),TRUE)</f>
        <v>57</v>
      </c>
    </row>
    <row r="61" spans="1:21" ht="12.75">
      <c r="A61" s="116">
        <v>59</v>
      </c>
      <c r="B61" s="117" t="s">
        <v>413</v>
      </c>
      <c r="C61" s="118">
        <f ca="1">INDIRECT(ADDRESS(MATCH(B61,キャラデータ表!$C$1:$C1000, 0),25,2,TRUE,"キャラデータ表"),TRUE)</f>
        <v>64</v>
      </c>
      <c r="D61" s="117" t="s">
        <v>913</v>
      </c>
      <c r="E61" s="118">
        <f ca="1">INDIRECT(ADDRESS(MATCH(D61,キャラデータ表!$C$1:$C1000, 0),26,2,TRUE,"キャラデータ表"),TRUE)</f>
        <v>64</v>
      </c>
      <c r="F61" s="117" t="s">
        <v>91</v>
      </c>
      <c r="G61" s="118">
        <f ca="1">INDIRECT(ADDRESS(MATCH(F61,キャラデータ表!$C$1:$C1000, 0),27,2,TRUE,"キャラデータ表"),TRUE)</f>
        <v>63</v>
      </c>
      <c r="H61" s="117" t="s">
        <v>546</v>
      </c>
      <c r="I61" s="118">
        <f ca="1">INDIRECT(ADDRESS(MATCH(H61,キャラデータ表!$C$1:$C1000, 0),28,2,TRUE,"キャラデータ表"),TRUE)</f>
        <v>62</v>
      </c>
      <c r="J61" s="121" t="s">
        <v>803</v>
      </c>
      <c r="K61" s="118">
        <f ca="1">INDIRECT(ADDRESS(MATCH(J61,キャラデータ表!$C$1:$C1000, 0),30,2,TRUE,"キャラデータ表"),TRUE)</f>
        <v>30</v>
      </c>
      <c r="L61" s="117" t="s">
        <v>338</v>
      </c>
      <c r="M61" s="118">
        <f ca="1">INDIRECT(ADDRESS(MATCH(L61,キャラデータ表!$C$1:$C1000, 0),31,2,TRUE,"キャラデータ表"),TRUE)</f>
        <v>29</v>
      </c>
      <c r="N61" s="117" t="s">
        <v>338</v>
      </c>
      <c r="O61" s="120">
        <f ca="1">INDIRECT(ADDRESS(MATCH(N61,キャラデータ表!$C$1:$C1000, 0),32, 2,TRUE,"キャラデータ表"),TRUE)</f>
        <v>0</v>
      </c>
      <c r="P61" s="117" t="s">
        <v>91</v>
      </c>
      <c r="Q61" s="118">
        <f ca="1">INDIRECT(ADDRESS(MATCH(P61,キャラデータ表!$C$1:$C1000, 0),29,2,TRUE,"キャラデータ表"),TRUE)</f>
        <v>244</v>
      </c>
      <c r="R61" s="117" t="s">
        <v>420</v>
      </c>
      <c r="S61" s="119">
        <f ca="1">INDIRECT(ADDRESS(MATCH(R61,キャラデータ表!$C$1:$C1000, 0),33, 2,TRUE,"キャラデータ表"),TRUE)</f>
        <v>302</v>
      </c>
      <c r="T61" s="117" t="s">
        <v>873</v>
      </c>
      <c r="U61" s="122">
        <f ca="1">INDIRECT(ADDRESS(MATCH(T61,キャラデータ表!$C$1:$C1000, 0),34, 2,TRUE,"キャラデータ表"),TRUE)</f>
        <v>57</v>
      </c>
    </row>
    <row r="62" spans="1:21" ht="12.75">
      <c r="A62" s="116">
        <v>60</v>
      </c>
      <c r="B62" s="117" t="s">
        <v>631</v>
      </c>
      <c r="C62" s="118">
        <f ca="1">INDIRECT(ADDRESS(MATCH(B62,キャラデータ表!$C$1:$C1000, 0),25,2,TRUE,"キャラデータ表"),TRUE)</f>
        <v>64</v>
      </c>
      <c r="D62" s="117" t="s">
        <v>643</v>
      </c>
      <c r="E62" s="118">
        <f ca="1">INDIRECT(ADDRESS(MATCH(D62,キャラデータ表!$C$1:$C1000, 0),26,2,TRUE,"キャラデータ表"),TRUE)</f>
        <v>64</v>
      </c>
      <c r="F62" s="117" t="s">
        <v>552</v>
      </c>
      <c r="G62" s="118">
        <f ca="1">INDIRECT(ADDRESS(MATCH(F62,キャラデータ表!$C$1:$C1000, 0),27,2,TRUE,"キャラデータ表"),TRUE)</f>
        <v>63</v>
      </c>
      <c r="H62" s="117" t="s">
        <v>74</v>
      </c>
      <c r="I62" s="118">
        <f ca="1">INDIRECT(ADDRESS(MATCH(H62,キャラデータ表!$C$1:$C1000, 0),28,2,TRUE,"キャラデータ表"),TRUE)</f>
        <v>61</v>
      </c>
      <c r="J62" s="117" t="s">
        <v>828</v>
      </c>
      <c r="K62" s="118">
        <f ca="1">INDIRECT(ADDRESS(MATCH(J62,キャラデータ表!$C$1:$C1000, 0),30,2,TRUE,"キャラデータ表"),TRUE)</f>
        <v>30</v>
      </c>
      <c r="L62" s="117" t="s">
        <v>227</v>
      </c>
      <c r="M62" s="118">
        <f ca="1">INDIRECT(ADDRESS(MATCH(L62,キャラデータ表!$C$1:$C1000, 0),31,2,TRUE,"キャラデータ表"),TRUE)</f>
        <v>28</v>
      </c>
      <c r="N62" s="117" t="s">
        <v>346</v>
      </c>
      <c r="O62" s="120">
        <f ca="1">INDIRECT(ADDRESS(MATCH(N62,キャラデータ表!$C$1:$C1000, 0),32, 2,TRUE,"キャラデータ表"),TRUE)</f>
        <v>0</v>
      </c>
      <c r="P62" s="117" t="s">
        <v>893</v>
      </c>
      <c r="Q62" s="118">
        <f ca="1">INDIRECT(ADDRESS(MATCH(P62,キャラデータ表!$C$1:$C1000, 0),29,2,TRUE,"キャラデータ表"),TRUE)</f>
        <v>241</v>
      </c>
      <c r="R62" s="117" t="s">
        <v>346</v>
      </c>
      <c r="S62" s="119">
        <f ca="1">INDIRECT(ADDRESS(MATCH(R62,キャラデータ表!$C$1:$C1000, 0),33, 2,TRUE,"キャラデータ表"),TRUE)</f>
        <v>300</v>
      </c>
      <c r="T62" s="117" t="s">
        <v>658</v>
      </c>
      <c r="U62" s="119">
        <f ca="1">INDIRECT(ADDRESS(MATCH(T62,キャラデータ表!$C$1:$C1000, 0),34, 2,TRUE,"キャラデータ表"),TRUE)</f>
        <v>57</v>
      </c>
    </row>
    <row r="63" spans="1:21" ht="12.75">
      <c r="A63" s="116">
        <v>61</v>
      </c>
      <c r="B63" s="121" t="s">
        <v>825</v>
      </c>
      <c r="C63" s="118">
        <f ca="1">INDIRECT(ADDRESS(MATCH(B63,キャラデータ表!$C$1:$C1000, 0),25,2,TRUE,"キャラデータ表"),TRUE)</f>
        <v>64</v>
      </c>
      <c r="D63" s="117" t="s">
        <v>886</v>
      </c>
      <c r="E63" s="118">
        <f ca="1">INDIRECT(ADDRESS(MATCH(D63,キャラデータ表!$C$1:$C1000, 0),26,2,TRUE,"キャラデータ表"),TRUE)</f>
        <v>63</v>
      </c>
      <c r="F63" s="117" t="s">
        <v>859</v>
      </c>
      <c r="G63" s="118">
        <f ca="1">INDIRECT(ADDRESS(MATCH(F63,キャラデータ表!$C$1:$C1000, 0),27,2,TRUE,"キャラデータ表"),TRUE)</f>
        <v>63</v>
      </c>
      <c r="H63" s="117" t="s">
        <v>413</v>
      </c>
      <c r="I63" s="118">
        <f ca="1">INDIRECT(ADDRESS(MATCH(H63,キャラデータ表!$C$1:$C1000, 0),28,2,TRUE,"キャラデータ表"),TRUE)</f>
        <v>61</v>
      </c>
      <c r="J63" s="117" t="s">
        <v>108</v>
      </c>
      <c r="K63" s="118">
        <f ca="1">INDIRECT(ADDRESS(MATCH(J63,キャラデータ表!$C$1:$C1000, 0),30,2,TRUE,"キャラデータ表"),TRUE)</f>
        <v>28</v>
      </c>
      <c r="L63" s="117" t="s">
        <v>385</v>
      </c>
      <c r="M63" s="118">
        <f ca="1">INDIRECT(ADDRESS(MATCH(L63,キャラデータ表!$C$1:$C1000, 0),31,2,TRUE,"キャラデータ表"),TRUE)</f>
        <v>28</v>
      </c>
      <c r="N63" s="117" t="s">
        <v>354</v>
      </c>
      <c r="O63" s="120">
        <f ca="1">INDIRECT(ADDRESS(MATCH(N63,キャラデータ表!$C$1:$C1000, 0),32, 2,TRUE,"キャラデータ表"),TRUE)</f>
        <v>0</v>
      </c>
      <c r="P63" s="117" t="s">
        <v>900</v>
      </c>
      <c r="Q63" s="118">
        <f ca="1">INDIRECT(ADDRESS(MATCH(P63,キャラデータ表!$C$1:$C1000, 0),29,2,TRUE,"キャラデータ表"),TRUE)</f>
        <v>241</v>
      </c>
      <c r="R63" s="117" t="s">
        <v>697</v>
      </c>
      <c r="S63" s="119">
        <f ca="1">INDIRECT(ADDRESS(MATCH(R63,キャラデータ表!$C$1:$C1000, 0),33, 2,TRUE,"キャラデータ表"),TRUE)</f>
        <v>300</v>
      </c>
      <c r="T63" s="117" t="s">
        <v>832</v>
      </c>
      <c r="U63" s="122">
        <f ca="1">INDIRECT(ADDRESS(MATCH(T63,キャラデータ表!$C$1:$C1000, 0),34, 2,TRUE,"キャラデータ表"),TRUE)</f>
        <v>56</v>
      </c>
    </row>
    <row r="64" spans="1:21" ht="15">
      <c r="A64" s="116">
        <v>62</v>
      </c>
      <c r="B64" s="117" t="s">
        <v>268</v>
      </c>
      <c r="C64" s="118">
        <f ca="1">INDIRECT(ADDRESS(MATCH(B64,キャラデータ表!$C$1:$C1000, 0),25,2,TRUE,"キャラデータ表"),TRUE)</f>
        <v>63</v>
      </c>
      <c r="D64" s="117" t="s">
        <v>855</v>
      </c>
      <c r="E64" s="118">
        <f ca="1">INDIRECT(ADDRESS(MATCH(D64,キャラデータ表!$C$1:$C1000, 0),26,2,TRUE,"キャラデータ表"),TRUE)</f>
        <v>63</v>
      </c>
      <c r="F64" s="121" t="s">
        <v>790</v>
      </c>
      <c r="G64" s="118">
        <f ca="1">INDIRECT(ADDRESS(MATCH(F64,キャラデータ表!$C$1:$C1000, 0),27,2,TRUE,"キャラデータ表"),TRUE)</f>
        <v>63</v>
      </c>
      <c r="H64" s="117" t="s">
        <v>194</v>
      </c>
      <c r="I64" s="118">
        <f ca="1">INDIRECT(ADDRESS(MATCH(H64,キャラデータ表!$C$1:$C1000, 0),28,2,TRUE,"キャラデータ表"),TRUE)</f>
        <v>61</v>
      </c>
      <c r="J64" s="117" t="s">
        <v>338</v>
      </c>
      <c r="K64" s="118">
        <f ca="1">INDIRECT(ADDRESS(MATCH(J64,キャラデータ表!$C$1:$C1000, 0),30,2,TRUE,"キャラデータ表"),TRUE)</f>
        <v>28</v>
      </c>
      <c r="L64" s="117" t="s">
        <v>401</v>
      </c>
      <c r="M64" s="118">
        <f ca="1">INDIRECT(ADDRESS(MATCH(L64,キャラデータ表!$C$1:$C1000, 0),31,2,TRUE,"キャラデータ表"),TRUE)</f>
        <v>28</v>
      </c>
      <c r="N64" s="117" t="s">
        <v>361</v>
      </c>
      <c r="O64" s="120">
        <f ca="1">INDIRECT(ADDRESS(MATCH(N64,キャラデータ表!$C$1:$C1000, 0),32, 2,TRUE,"キャラデータ表"),TRUE)</f>
        <v>0</v>
      </c>
      <c r="P64" s="1" t="s">
        <v>937</v>
      </c>
      <c r="Q64" s="118">
        <f ca="1">INDIRECT(ADDRESS(MATCH(P64,キャラデータ表!$C$1:$C1000, 0),29,2,TRUE,"キャラデータ表"),TRUE)</f>
        <v>241</v>
      </c>
      <c r="R64" s="117" t="s">
        <v>354</v>
      </c>
      <c r="S64" s="119">
        <f ca="1">INDIRECT(ADDRESS(MATCH(R64,キャラデータ表!$C$1:$C1000, 0),33, 2,TRUE,"キャラデータ表"),TRUE)</f>
        <v>298</v>
      </c>
      <c r="T64" s="121" t="s">
        <v>777</v>
      </c>
      <c r="U64" s="122">
        <f ca="1">INDIRECT(ADDRESS(MATCH(T64,キャラデータ表!$C$1:$C1000, 0),34, 2,TRUE,"キャラデータ表"),TRUE)</f>
        <v>55</v>
      </c>
    </row>
    <row r="65" spans="1:21" ht="12.75">
      <c r="A65" s="116">
        <v>63</v>
      </c>
      <c r="B65" s="117" t="s">
        <v>684</v>
      </c>
      <c r="C65" s="118">
        <f ca="1">INDIRECT(ADDRESS(MATCH(B65,キャラデータ表!$C$1:$C1000, 0),25,2,TRUE,"キャラデータ表"),TRUE)</f>
        <v>63</v>
      </c>
      <c r="D65" s="117" t="s">
        <v>281</v>
      </c>
      <c r="E65" s="118">
        <f ca="1">INDIRECT(ADDRESS(MATCH(D65,キャラデータ表!$C$1:$C1000, 0),26,2,TRUE,"キャラデータ表"),TRUE)</f>
        <v>63</v>
      </c>
      <c r="F65" s="117" t="s">
        <v>368</v>
      </c>
      <c r="G65" s="118">
        <f ca="1">INDIRECT(ADDRESS(MATCH(F65,キャラデータ表!$C$1:$C1000, 0),27,2,TRUE,"キャラデータ表"),TRUE)</f>
        <v>62</v>
      </c>
      <c r="H65" s="117" t="s">
        <v>697</v>
      </c>
      <c r="I65" s="118">
        <f ca="1">INDIRECT(ADDRESS(MATCH(H65,キャラデータ表!$C$1:$C1000, 0),28,2,TRUE,"キャラデータ表"),TRUE)</f>
        <v>60</v>
      </c>
      <c r="J65" s="117" t="s">
        <v>333</v>
      </c>
      <c r="K65" s="118">
        <f ca="1">INDIRECT(ADDRESS(MATCH(J65,キャラデータ表!$C$1:$C1000, 0),30,2,TRUE,"キャラデータ表"),TRUE)</f>
        <v>28</v>
      </c>
      <c r="L65" s="117" t="s">
        <v>719</v>
      </c>
      <c r="M65" s="118">
        <f ca="1">INDIRECT(ADDRESS(MATCH(L65,キャラデータ表!$C$1:$C1000, 0),31,2,TRUE,"キャラデータ表"),TRUE)</f>
        <v>28</v>
      </c>
      <c r="N65" s="117" t="s">
        <v>368</v>
      </c>
      <c r="O65" s="120">
        <f ca="1">INDIRECT(ADDRESS(MATCH(N65,キャラデータ表!$C$1:$C1000, 0),32, 2,TRUE,"キャラデータ表"),TRUE)</f>
        <v>0</v>
      </c>
      <c r="P65" s="117" t="s">
        <v>474</v>
      </c>
      <c r="Q65" s="118">
        <f ca="1">INDIRECT(ADDRESS(MATCH(P65,キャラデータ表!$C$1:$C1000, 0),29,2,TRUE,"キャラデータ表"),TRUE)</f>
        <v>240</v>
      </c>
      <c r="R65" s="117" t="s">
        <v>91</v>
      </c>
      <c r="S65" s="119">
        <f ca="1">INDIRECT(ADDRESS(MATCH(R65,キャラデータ表!$C$1:$C1000, 0),33, 2,TRUE,"キャラデータ表"),TRUE)</f>
        <v>297</v>
      </c>
      <c r="T65" s="117" t="s">
        <v>702</v>
      </c>
      <c r="U65" s="122">
        <f ca="1">INDIRECT(ADDRESS(MATCH(T65,キャラデータ表!$C$1:$C1000, 0),34, 2,TRUE,"キャラデータ表"),TRUE)</f>
        <v>55</v>
      </c>
    </row>
    <row r="66" spans="1:21" ht="15">
      <c r="A66" s="116">
        <v>64</v>
      </c>
      <c r="B66" s="121" t="s">
        <v>815</v>
      </c>
      <c r="C66" s="118">
        <f ca="1">INDIRECT(ADDRESS(MATCH(B66,キャラデータ表!$C$1:$C1000, 0),25,2,TRUE,"キャラデータ表"),TRUE)</f>
        <v>63</v>
      </c>
      <c r="D66" s="1" t="s">
        <v>931</v>
      </c>
      <c r="E66" s="118">
        <f ca="1">INDIRECT(ADDRESS(MATCH(D66,キャラデータ表!$C$1:$C1000, 0),26,2,TRUE,"キャラデータ表"),TRUE)</f>
        <v>63</v>
      </c>
      <c r="F66" s="117" t="s">
        <v>485</v>
      </c>
      <c r="G66" s="118">
        <f ca="1">INDIRECT(ADDRESS(MATCH(F66,キャラデータ表!$C$1:$C1000, 0),27,2,TRUE,"キャラデータ表"),TRUE)</f>
        <v>62</v>
      </c>
      <c r="H66" s="117" t="s">
        <v>361</v>
      </c>
      <c r="I66" s="118">
        <f ca="1">INDIRECT(ADDRESS(MATCH(H66,キャラデータ表!$C$1:$C1000, 0),28,2,TRUE,"キャラデータ表"),TRUE)</f>
        <v>60</v>
      </c>
      <c r="J66" s="117" t="s">
        <v>501</v>
      </c>
      <c r="K66" s="118">
        <f ca="1">INDIRECT(ADDRESS(MATCH(J66,キャラデータ表!$C$1:$C1000, 0),30,2,TRUE,"キャラデータ表"),TRUE)</f>
        <v>28</v>
      </c>
      <c r="L66" s="117" t="s">
        <v>435</v>
      </c>
      <c r="M66" s="118">
        <f ca="1">INDIRECT(ADDRESS(MATCH(L66,キャラデータ表!$C$1:$C1000, 0),31,2,TRUE,"キャラデータ表"),TRUE)</f>
        <v>27</v>
      </c>
      <c r="N66" s="117" t="s">
        <v>381</v>
      </c>
      <c r="O66" s="120">
        <f ca="1">INDIRECT(ADDRESS(MATCH(N66,キャラデータ表!$C$1:$C1000, 0),32, 2,TRUE,"キャラデータ表"),TRUE)</f>
        <v>0</v>
      </c>
      <c r="P66" s="117" t="s">
        <v>203</v>
      </c>
      <c r="Q66" s="118">
        <f ca="1">INDIRECT(ADDRESS(MATCH(P66,キャラデータ表!$C$1:$C1000, 0),29,2,TRUE,"キャラデータ表"),TRUE)</f>
        <v>239</v>
      </c>
      <c r="R66" s="117" t="s">
        <v>242</v>
      </c>
      <c r="S66" s="119">
        <f ca="1">INDIRECT(ADDRESS(MATCH(R66,キャラデータ表!$C$1:$C1000, 0),33, 2,TRUE,"キャラデータ表"),TRUE)</f>
        <v>297</v>
      </c>
      <c r="T66" s="121" t="s">
        <v>770</v>
      </c>
      <c r="U66" s="122">
        <f ca="1">INDIRECT(ADDRESS(MATCH(T66,キャラデータ表!$C$1:$C1000, 0),34, 2,TRUE,"キャラデータ表"),TRUE)</f>
        <v>55</v>
      </c>
    </row>
    <row r="67" spans="1:21" ht="12.75">
      <c r="A67" s="116">
        <v>65</v>
      </c>
      <c r="B67" s="117" t="s">
        <v>533</v>
      </c>
      <c r="C67" s="118">
        <f ca="1">INDIRECT(ADDRESS(MATCH(B67,キャラデータ表!$C$1:$C1000, 0),25,2,TRUE,"キャラデータ表"),TRUE)</f>
        <v>62</v>
      </c>
      <c r="D67" s="117" t="s">
        <v>603</v>
      </c>
      <c r="E67" s="118">
        <f ca="1">INDIRECT(ADDRESS(MATCH(D67,キャラデータ表!$C$1:$C1000, 0),26,2,TRUE,"キャラデータ表"),TRUE)</f>
        <v>62</v>
      </c>
      <c r="F67" s="117" t="s">
        <v>741</v>
      </c>
      <c r="G67" s="118">
        <f ca="1">INDIRECT(ADDRESS(MATCH(F67,キャラデータ表!$C$1:$C1000, 0),27,2,TRUE,"キャラデータ表"),TRUE)</f>
        <v>61</v>
      </c>
      <c r="H67" s="117" t="s">
        <v>154</v>
      </c>
      <c r="I67" s="118">
        <f ca="1">INDIRECT(ADDRESS(MATCH(H67,キャラデータ表!$C$1:$C1000, 0),28,2,TRUE,"キャラデータ表"),TRUE)</f>
        <v>60</v>
      </c>
      <c r="J67" s="121" t="s">
        <v>775</v>
      </c>
      <c r="K67" s="118">
        <f ca="1">INDIRECT(ADDRESS(MATCH(J67,キャラデータ表!$C$1:$C1000, 0),30,2,TRUE,"キャラデータ表"),TRUE)</f>
        <v>28</v>
      </c>
      <c r="L67" s="117" t="s">
        <v>552</v>
      </c>
      <c r="M67" s="118">
        <f ca="1">INDIRECT(ADDRESS(MATCH(L67,キャラデータ表!$C$1:$C1000, 0),31,2,TRUE,"キャラデータ表"),TRUE)</f>
        <v>27</v>
      </c>
      <c r="N67" s="117" t="s">
        <v>385</v>
      </c>
      <c r="O67" s="120">
        <f ca="1">INDIRECT(ADDRESS(MATCH(N67,キャラデータ表!$C$1:$C1000, 0),32, 2,TRUE,"キャラデータ表"),TRUE)</f>
        <v>0</v>
      </c>
      <c r="P67" s="117" t="s">
        <v>684</v>
      </c>
      <c r="Q67" s="118">
        <f ca="1">INDIRECT(ADDRESS(MATCH(P67,キャラデータ表!$C$1:$C1000, 0),29,2,TRUE,"キャラデータ表"),TRUE)</f>
        <v>237</v>
      </c>
      <c r="R67" s="117" t="s">
        <v>677</v>
      </c>
      <c r="S67" s="119">
        <f ca="1">INDIRECT(ADDRESS(MATCH(R67,キャラデータ表!$C$1:$C1000, 0),33, 2,TRUE,"キャラデータ表"),TRUE)</f>
        <v>296</v>
      </c>
      <c r="T67" s="117" t="s">
        <v>515</v>
      </c>
      <c r="U67" s="119">
        <f ca="1">INDIRECT(ADDRESS(MATCH(T67,キャラデータ表!$C$1:$C1000, 0),34, 2,TRUE,"キャラデータ表"),TRUE)</f>
        <v>54</v>
      </c>
    </row>
    <row r="68" spans="1:21" ht="12.75">
      <c r="A68" s="116">
        <v>66</v>
      </c>
      <c r="B68" s="117" t="s">
        <v>274</v>
      </c>
      <c r="C68" s="118">
        <f ca="1">INDIRECT(ADDRESS(MATCH(B68,キャラデータ表!$C$1:$C1000, 0),25,2,TRUE,"キャラデータ表"),TRUE)</f>
        <v>61</v>
      </c>
      <c r="D68" s="117" t="s">
        <v>203</v>
      </c>
      <c r="E68" s="118">
        <f ca="1">INDIRECT(ADDRESS(MATCH(D68,キャラデータ表!$C$1:$C1000, 0),26,2,TRUE,"キャラデータ表"),TRUE)</f>
        <v>62</v>
      </c>
      <c r="F68" s="117" t="s">
        <v>565</v>
      </c>
      <c r="G68" s="118">
        <f ca="1">INDIRECT(ADDRESS(MATCH(F68,キャラデータ表!$C$1:$C1000, 0),27,2,TRUE,"キャラデータ表"),TRUE)</f>
        <v>60</v>
      </c>
      <c r="H68" s="117" t="s">
        <v>565</v>
      </c>
      <c r="I68" s="118">
        <f ca="1">INDIRECT(ADDRESS(MATCH(H68,キャラデータ表!$C$1:$C1000, 0),28,2,TRUE,"キャラデータ表"),TRUE)</f>
        <v>60</v>
      </c>
      <c r="J68" s="117" t="s">
        <v>697</v>
      </c>
      <c r="K68" s="118">
        <f ca="1">INDIRECT(ADDRESS(MATCH(J68,キャラデータ表!$C$1:$C1000, 0),30,2,TRUE,"キャラデータ表"),TRUE)</f>
        <v>27</v>
      </c>
      <c r="L68" s="121" t="s">
        <v>775</v>
      </c>
      <c r="M68" s="118">
        <f ca="1">INDIRECT(ADDRESS(MATCH(L68,キャラデータ表!$C$1:$C1000, 0),31,2,TRUE,"キャラデータ表"),TRUE)</f>
        <v>27</v>
      </c>
      <c r="N68" s="117" t="s">
        <v>389</v>
      </c>
      <c r="O68" s="120">
        <f ca="1">INDIRECT(ADDRESS(MATCH(N68,キャラデータ表!$C$1:$C1000, 0),32, 2,TRUE,"キャラデータ表"),TRUE)</f>
        <v>0</v>
      </c>
      <c r="P68" s="117" t="s">
        <v>207</v>
      </c>
      <c r="Q68" s="118">
        <f ca="1">INDIRECT(ADDRESS(MATCH(P68,キャラデータ表!$C$1:$C1000, 0),29,2,TRUE,"キャラデータ表"),TRUE)</f>
        <v>237</v>
      </c>
      <c r="R68" s="121" t="s">
        <v>760</v>
      </c>
      <c r="S68" s="119">
        <f ca="1">INDIRECT(ADDRESS(MATCH(R68,キャラデータ表!$C$1:$C1000, 0),33, 2,TRUE,"キャラデータ表"),TRUE)</f>
        <v>296</v>
      </c>
      <c r="T68" s="117" t="s">
        <v>723</v>
      </c>
      <c r="U68" s="122">
        <f ca="1">INDIRECT(ADDRESS(MATCH(T68,キャラデータ表!$C$1:$C1000, 0),34, 2,TRUE,"キャラデータ表"),TRUE)</f>
        <v>54</v>
      </c>
    </row>
    <row r="69" spans="1:21" ht="12.75">
      <c r="A69" s="116">
        <v>67</v>
      </c>
      <c r="B69" s="117" t="s">
        <v>697</v>
      </c>
      <c r="C69" s="118">
        <f ca="1">INDIRECT(ADDRESS(MATCH(B69,キャラデータ表!$C$1:$C1000, 0),25,2,TRUE,"キャラデータ表"),TRUE)</f>
        <v>61</v>
      </c>
      <c r="D69" s="121" t="s">
        <v>777</v>
      </c>
      <c r="E69" s="118">
        <f ca="1">INDIRECT(ADDRESS(MATCH(D69,キャラデータ表!$C$1:$C1000, 0),26,2,TRUE,"キャラデータ表"),TRUE)</f>
        <v>62</v>
      </c>
      <c r="F69" s="117" t="s">
        <v>832</v>
      </c>
      <c r="G69" s="118">
        <f ca="1">INDIRECT(ADDRESS(MATCH(F69,キャラデータ表!$C$1:$C1000, 0),27,2,TRUE,"キャラデータ表"),TRUE)</f>
        <v>59</v>
      </c>
      <c r="H69" s="117" t="s">
        <v>713</v>
      </c>
      <c r="I69" s="118">
        <f ca="1">INDIRECT(ADDRESS(MATCH(H69,キャラデータ表!$C$1:$C1000, 0),28,2,TRUE,"キャラデータ表"),TRUE)</f>
        <v>59</v>
      </c>
      <c r="J69" s="117" t="s">
        <v>177</v>
      </c>
      <c r="K69" s="118">
        <f ca="1">INDIRECT(ADDRESS(MATCH(J69,キャラデータ表!$C$1:$C1000, 0),30,2,TRUE,"キャラデータ表"),TRUE)</f>
        <v>27</v>
      </c>
      <c r="L69" s="117" t="s">
        <v>900</v>
      </c>
      <c r="M69" s="118">
        <f ca="1">INDIRECT(ADDRESS(MATCH(L69,キャラデータ表!$C$1:$C1000, 0),31,2,TRUE,"キャラデータ表"),TRUE)</f>
        <v>27</v>
      </c>
      <c r="N69" s="117" t="s">
        <v>394</v>
      </c>
      <c r="O69" s="120">
        <f ca="1">INDIRECT(ADDRESS(MATCH(N69,キャラデータ表!$C$1:$C1000, 0),32, 2,TRUE,"キャラデータ表"),TRUE)</f>
        <v>0</v>
      </c>
      <c r="P69" s="117" t="s">
        <v>490</v>
      </c>
      <c r="Q69" s="118">
        <f ca="1">INDIRECT(ADDRESS(MATCH(P69,キャラデータ表!$C$1:$C1000, 0),29,2,TRUE,"キャラデータ表"),TRUE)</f>
        <v>237</v>
      </c>
      <c r="R69" s="117" t="s">
        <v>474</v>
      </c>
      <c r="S69" s="119">
        <f ca="1">INDIRECT(ADDRESS(MATCH(R69,キャラデータ表!$C$1:$C1000, 0),33, 2,TRUE,"キャラデータ表"),TRUE)</f>
        <v>292</v>
      </c>
      <c r="T69" s="117" t="s">
        <v>653</v>
      </c>
      <c r="U69" s="119">
        <f ca="1">INDIRECT(ADDRESS(MATCH(T69,キャラデータ表!$C$1:$C1000, 0),34, 2,TRUE,"キャラデータ表"),TRUE)</f>
        <v>54</v>
      </c>
    </row>
    <row r="70" spans="1:21" ht="12.75">
      <c r="A70" s="116">
        <v>68</v>
      </c>
      <c r="B70" s="117" t="s">
        <v>702</v>
      </c>
      <c r="C70" s="118">
        <f ca="1">INDIRECT(ADDRESS(MATCH(B70,キャラデータ表!$C$1:$C1000, 0),25,2,TRUE,"キャラデータ表"),TRUE)</f>
        <v>61</v>
      </c>
      <c r="D70" s="117" t="s">
        <v>832</v>
      </c>
      <c r="E70" s="118">
        <f ca="1">INDIRECT(ADDRESS(MATCH(D70,キャラデータ表!$C$1:$C1000, 0),26,2,TRUE,"キャラデータ表"),TRUE)</f>
        <v>61</v>
      </c>
      <c r="F70" s="117" t="s">
        <v>108</v>
      </c>
      <c r="G70" s="118">
        <f ca="1">INDIRECT(ADDRESS(MATCH(F70,キャラデータ表!$C$1:$C1000, 0),27,2,TRUE,"キャラデータ表"),TRUE)</f>
        <v>59</v>
      </c>
      <c r="H70" s="121" t="s">
        <v>790</v>
      </c>
      <c r="I70" s="118">
        <f ca="1">INDIRECT(ADDRESS(MATCH(H70,キャラデータ表!$C$1:$C1000, 0),28,2,TRUE,"キャラデータ表"),TRUE)</f>
        <v>59</v>
      </c>
      <c r="J70" s="117" t="s">
        <v>460</v>
      </c>
      <c r="K70" s="118">
        <f ca="1">INDIRECT(ADDRESS(MATCH(J70,キャラデータ表!$C$1:$C1000, 0),30,2,TRUE,"キャラデータ表"),TRUE)</f>
        <v>27</v>
      </c>
      <c r="L70" s="117" t="s">
        <v>445</v>
      </c>
      <c r="M70" s="118">
        <f ca="1">INDIRECT(ADDRESS(MATCH(L70,キャラデータ表!$C$1:$C1000, 0),31,2,TRUE,"キャラデータ表"),TRUE)</f>
        <v>27</v>
      </c>
      <c r="N70" s="117" t="s">
        <v>401</v>
      </c>
      <c r="O70" s="120">
        <f ca="1">INDIRECT(ADDRESS(MATCH(N70,キャラデータ表!$C$1:$C1000, 0),32, 2,TRUE,"キャラデータ表"),TRUE)</f>
        <v>0</v>
      </c>
      <c r="P70" s="117" t="s">
        <v>515</v>
      </c>
      <c r="Q70" s="118">
        <f ca="1">INDIRECT(ADDRESS(MATCH(P70,キャラデータ表!$C$1:$C1000, 0),29,2,TRUE,"キャラデータ表"),TRUE)</f>
        <v>237</v>
      </c>
      <c r="R70" s="117" t="s">
        <v>248</v>
      </c>
      <c r="S70" s="119">
        <f ca="1">INDIRECT(ADDRESS(MATCH(R70,キャラデータ表!$C$1:$C1000, 0),33, 2,TRUE,"キャラデータ表"),TRUE)</f>
        <v>292</v>
      </c>
      <c r="T70" s="121" t="s">
        <v>775</v>
      </c>
      <c r="U70" s="122">
        <f ca="1">INDIRECT(ADDRESS(MATCH(T70,キャラデータ表!$C$1:$C1000, 0),34, 2,TRUE,"キャラデータ表"),TRUE)</f>
        <v>54</v>
      </c>
    </row>
    <row r="71" spans="1:21" ht="12.75">
      <c r="A71" s="116">
        <v>69</v>
      </c>
      <c r="B71" s="117" t="s">
        <v>726</v>
      </c>
      <c r="C71" s="118">
        <f ca="1">INDIRECT(ADDRESS(MATCH(B71,キャラデータ表!$C$1:$C1000, 0),25,2,TRUE,"キャラデータ表"),TRUE)</f>
        <v>61</v>
      </c>
      <c r="D71" s="117" t="s">
        <v>864</v>
      </c>
      <c r="E71" s="118">
        <f ca="1">INDIRECT(ADDRESS(MATCH(D71,キャラデータ表!$C$1:$C1000, 0),26,2,TRUE,"キャラデータ表"),TRUE)</f>
        <v>61</v>
      </c>
      <c r="F71" s="117" t="s">
        <v>726</v>
      </c>
      <c r="G71" s="118">
        <f ca="1">INDIRECT(ADDRESS(MATCH(F71,キャラデータ表!$C$1:$C1000, 0),27,2,TRUE,"キャラデータ表"),TRUE)</f>
        <v>59</v>
      </c>
      <c r="H71" s="117" t="s">
        <v>108</v>
      </c>
      <c r="I71" s="118">
        <f ca="1">INDIRECT(ADDRESS(MATCH(H71,キャラデータ表!$C$1:$C1000, 0),28,2,TRUE,"キャラデータ表"),TRUE)</f>
        <v>58</v>
      </c>
      <c r="J71" s="117" t="s">
        <v>708</v>
      </c>
      <c r="K71" s="118">
        <f ca="1">INDIRECT(ADDRESS(MATCH(J71,キャラデータ表!$C$1:$C1000, 0),30,2,TRUE,"キャラデータ表"),TRUE)</f>
        <v>27</v>
      </c>
      <c r="L71" s="117" t="s">
        <v>852</v>
      </c>
      <c r="M71" s="118">
        <f ca="1">INDIRECT(ADDRESS(MATCH(L71,キャラデータ表!$C$1:$C1000, 0),31,2,TRUE,"キャラデータ表"),TRUE)</f>
        <v>26</v>
      </c>
      <c r="N71" s="117" t="s">
        <v>408</v>
      </c>
      <c r="O71" s="120">
        <f ca="1">INDIRECT(ADDRESS(MATCH(N71,キャラデータ表!$C$1:$C1000, 0),32, 2,TRUE,"キャラデータ表"),TRUE)</f>
        <v>0</v>
      </c>
      <c r="P71" s="117" t="s">
        <v>154</v>
      </c>
      <c r="Q71" s="118">
        <f ca="1">INDIRECT(ADDRESS(MATCH(P71,キャラデータ表!$C$1:$C1000, 0),29,2,TRUE,"キャラデータ表"),TRUE)</f>
        <v>236</v>
      </c>
      <c r="R71" s="121" t="s">
        <v>825</v>
      </c>
      <c r="S71" s="119">
        <f ca="1">INDIRECT(ADDRESS(MATCH(R71,キャラデータ表!$C$1:$C1000, 0),33, 2,TRUE,"キャラデータ表"),TRUE)</f>
        <v>291</v>
      </c>
      <c r="T71" s="117" t="s">
        <v>222</v>
      </c>
      <c r="U71" s="119">
        <f ca="1">INDIRECT(ADDRESS(MATCH(T71,キャラデータ表!$C$1:$C1000, 0),34, 2,TRUE,"キャラデータ表"),TRUE)</f>
        <v>53</v>
      </c>
    </row>
    <row r="72" spans="1:21" ht="15">
      <c r="A72" s="116">
        <v>70</v>
      </c>
      <c r="B72" s="1" t="s">
        <v>943</v>
      </c>
      <c r="C72" s="118">
        <f ca="1">INDIRECT(ADDRESS(MATCH(B72,キャラデータ表!$C$1:$C1000, 0),25,2,TRUE,"キャラデータ表"),TRUE)</f>
        <v>61</v>
      </c>
      <c r="D72" s="117" t="s">
        <v>900</v>
      </c>
      <c r="E72" s="118">
        <f ca="1">INDIRECT(ADDRESS(MATCH(D72,キャラデータ表!$C$1:$C1000, 0),26,2,TRUE,"キャラデータ表"),TRUE)</f>
        <v>61</v>
      </c>
      <c r="F72" s="117" t="s">
        <v>730</v>
      </c>
      <c r="G72" s="118">
        <f ca="1">INDIRECT(ADDRESS(MATCH(F72,キャラデータ表!$C$1:$C1000, 0),27,2,TRUE,"キャラデータ表"),TRUE)</f>
        <v>58</v>
      </c>
      <c r="H72" s="117" t="s">
        <v>559</v>
      </c>
      <c r="I72" s="118">
        <f ca="1">INDIRECT(ADDRESS(MATCH(H72,キャラデータ表!$C$1:$C1000, 0),28,2,TRUE,"キャラデータ表"),TRUE)</f>
        <v>58</v>
      </c>
      <c r="J72" s="117" t="s">
        <v>873</v>
      </c>
      <c r="K72" s="118">
        <f ca="1">INDIRECT(ADDRESS(MATCH(J72,キャラデータ表!$C$1:$C1000, 0),30,2,TRUE,"キャラデータ表"),TRUE)</f>
        <v>27</v>
      </c>
      <c r="L72" s="117" t="s">
        <v>269</v>
      </c>
      <c r="M72" s="118">
        <f ca="1">INDIRECT(ADDRESS(MATCH(L72,キャラデータ表!$C$1:$C1000, 0),31,2,TRUE,"キャラデータ表"),TRUE)</f>
        <v>26</v>
      </c>
      <c r="N72" s="117" t="s">
        <v>413</v>
      </c>
      <c r="O72" s="120">
        <f ca="1">INDIRECT(ADDRESS(MATCH(N72,キャラデータ表!$C$1:$C1000, 0),32, 2,TRUE,"キャラデータ表"),TRUE)</f>
        <v>0</v>
      </c>
      <c r="P72" s="117" t="s">
        <v>565</v>
      </c>
      <c r="Q72" s="118">
        <f ca="1">INDIRECT(ADDRESS(MATCH(P72,キャラデータ表!$C$1:$C1000, 0),29,2,TRUE,"キャラデータ表"),TRUE)</f>
        <v>233</v>
      </c>
      <c r="R72" s="1" t="s">
        <v>931</v>
      </c>
      <c r="S72" s="119">
        <f ca="1">INDIRECT(ADDRESS(MATCH(R72,キャラデータ表!$C$1:$C1000, 0),33, 2,TRUE,"キャラデータ表"),TRUE)</f>
        <v>290</v>
      </c>
      <c r="T72" s="121" t="s">
        <v>781</v>
      </c>
      <c r="U72" s="122">
        <f ca="1">INDIRECT(ADDRESS(MATCH(T72,キャラデータ表!$C$1:$C1000, 0),34, 2,TRUE,"キャラデータ表"),TRUE)</f>
        <v>53</v>
      </c>
    </row>
    <row r="73" spans="1:21" ht="12.75">
      <c r="A73" s="116">
        <v>71</v>
      </c>
      <c r="B73" s="117" t="s">
        <v>677</v>
      </c>
      <c r="C73" s="118">
        <f ca="1">INDIRECT(ADDRESS(MATCH(B73,キャラデータ表!$C$1:$C1000, 0),25,2,TRUE,"キャラデータ表"),TRUE)</f>
        <v>60</v>
      </c>
      <c r="D73" s="117" t="s">
        <v>728</v>
      </c>
      <c r="E73" s="118">
        <f ca="1">INDIRECT(ADDRESS(MATCH(D73,キャラデータ表!$C$1:$C1000, 0),26,2,TRUE,"キャラデータ表"),TRUE)</f>
        <v>61</v>
      </c>
      <c r="F73" s="117" t="s">
        <v>913</v>
      </c>
      <c r="G73" s="118">
        <f ca="1">INDIRECT(ADDRESS(MATCH(F73,キャラデータ表!$C$1:$C1000, 0),27,2,TRUE,"キャラデータ表"),TRUE)</f>
        <v>58</v>
      </c>
      <c r="H73" s="117" t="s">
        <v>401</v>
      </c>
      <c r="I73" s="118">
        <f ca="1">INDIRECT(ADDRESS(MATCH(H73,キャラデータ表!$C$1:$C1000, 0),28,2,TRUE,"キャラデータ表"),TRUE)</f>
        <v>57</v>
      </c>
      <c r="J73" s="121" t="s">
        <v>815</v>
      </c>
      <c r="K73" s="118">
        <f ca="1">INDIRECT(ADDRESS(MATCH(J73,キャラデータ表!$C$1:$C1000, 0),30,2,TRUE,"キャラデータ表"),TRUE)</f>
        <v>27</v>
      </c>
      <c r="L73" s="117" t="s">
        <v>375</v>
      </c>
      <c r="M73" s="118">
        <f ca="1">INDIRECT(ADDRESS(MATCH(L73,キャラデータ表!$C$1:$C1000, 0),31,2,TRUE,"キャラデータ表"),TRUE)</f>
        <v>25</v>
      </c>
      <c r="N73" s="117" t="s">
        <v>420</v>
      </c>
      <c r="O73" s="120">
        <f ca="1">INDIRECT(ADDRESS(MATCH(N73,キャラデータ表!$C$1:$C1000, 0),32, 2,TRUE,"キャラデータ表"),TRUE)</f>
        <v>0</v>
      </c>
      <c r="P73" s="117" t="s">
        <v>643</v>
      </c>
      <c r="Q73" s="118">
        <f ca="1">INDIRECT(ADDRESS(MATCH(P73,キャラデータ表!$C$1:$C1000, 0),29,2,TRUE,"キャラデータ表"),TRUE)</f>
        <v>233</v>
      </c>
      <c r="R73" s="121" t="s">
        <v>815</v>
      </c>
      <c r="S73" s="119">
        <f ca="1">INDIRECT(ADDRESS(MATCH(R73,キャラデータ表!$C$1:$C1000, 0),33, 2,TRUE,"キャラデータ表"),TRUE)</f>
        <v>289</v>
      </c>
      <c r="T73" s="117" t="s">
        <v>455</v>
      </c>
      <c r="U73" s="119">
        <f ca="1">INDIRECT(ADDRESS(MATCH(T73,キャラデータ表!$C$1:$C1000, 0),34, 2,TRUE,"キャラデータ表"),TRUE)</f>
        <v>52</v>
      </c>
    </row>
    <row r="74" spans="1:21" ht="15">
      <c r="A74" s="116">
        <v>72</v>
      </c>
      <c r="B74" s="117" t="s">
        <v>117</v>
      </c>
      <c r="C74" s="118">
        <f ca="1">INDIRECT(ADDRESS(MATCH(B74,キャラデータ表!$C$1:$C1000, 0),25,2,TRUE,"キャラデータ表"),TRUE)</f>
        <v>59</v>
      </c>
      <c r="D74" s="117" t="s">
        <v>596</v>
      </c>
      <c r="E74" s="118">
        <f ca="1">INDIRECT(ADDRESS(MATCH(D74,キャラデータ表!$C$1:$C1000, 0),26,2,TRUE,"キャラデータ表"),TRUE)</f>
        <v>60</v>
      </c>
      <c r="F74" s="117" t="s">
        <v>354</v>
      </c>
      <c r="G74" s="118">
        <f ca="1">INDIRECT(ADDRESS(MATCH(F74,キャラデータ表!$C$1:$C1000, 0),27,2,TRUE,"キャラデータ表"),TRUE)</f>
        <v>58</v>
      </c>
      <c r="H74" s="121" t="s">
        <v>825</v>
      </c>
      <c r="I74" s="118">
        <f ca="1">INDIRECT(ADDRESS(MATCH(H74,キャラデータ表!$C$1:$C1000, 0),28,2,TRUE,"キャラデータ表"),TRUE)</f>
        <v>57</v>
      </c>
      <c r="J74" s="103" t="s">
        <v>974</v>
      </c>
      <c r="K74" s="118">
        <f ca="1">INDIRECT(ADDRESS(MATCH(J74,キャラデータ表!$C$1:$C1000, 0),30,2,TRUE,"キャラデータ表"),TRUE)</f>
        <v>27</v>
      </c>
      <c r="L74" s="117" t="s">
        <v>621</v>
      </c>
      <c r="M74" s="118">
        <f ca="1">INDIRECT(ADDRESS(MATCH(L74,キャラデータ表!$C$1:$C1000, 0),31,2,TRUE,"キャラデータ表"),TRUE)</f>
        <v>25</v>
      </c>
      <c r="N74" s="117" t="s">
        <v>428</v>
      </c>
      <c r="O74" s="120">
        <f ca="1">INDIRECT(ADDRESS(MATCH(N74,キャラデータ表!$C$1:$C1000, 0),32, 2,TRUE,"キャラデータ表"),TRUE)</f>
        <v>0</v>
      </c>
      <c r="P74" s="121" t="s">
        <v>825</v>
      </c>
      <c r="Q74" s="118">
        <f ca="1">INDIRECT(ADDRESS(MATCH(P74,キャラデータ表!$C$1:$C1000, 0),29,2,TRUE,"キャラデータ表"),TRUE)</f>
        <v>229</v>
      </c>
      <c r="R74" s="117" t="s">
        <v>728</v>
      </c>
      <c r="S74" s="119">
        <f ca="1">INDIRECT(ADDRESS(MATCH(R74,キャラデータ表!$C$1:$C1000, 0),33, 2,TRUE,"キャラデータ表"),TRUE)</f>
        <v>288</v>
      </c>
      <c r="T74" s="117" t="s">
        <v>840</v>
      </c>
      <c r="U74" s="122">
        <f ca="1">INDIRECT(ADDRESS(MATCH(T74,キャラデータ表!$C$1:$C1000, 0),34, 2,TRUE,"キャラデータ表"),TRUE)</f>
        <v>51</v>
      </c>
    </row>
    <row r="75" spans="1:21" ht="12.75">
      <c r="A75" s="116">
        <v>73</v>
      </c>
      <c r="B75" s="117" t="s">
        <v>200</v>
      </c>
      <c r="C75" s="118">
        <f ca="1">INDIRECT(ADDRESS(MATCH(B75,キャラデータ表!$C$1:$C1000, 0),25,2,TRUE,"キャラデータ表"),TRUE)</f>
        <v>59</v>
      </c>
      <c r="D75" s="117" t="s">
        <v>744</v>
      </c>
      <c r="E75" s="118">
        <f ca="1">INDIRECT(ADDRESS(MATCH(D75,キャラデータ表!$C$1:$C1000, 0),26,2,TRUE,"キャラデータ表"),TRUE)</f>
        <v>60</v>
      </c>
      <c r="F75" s="121" t="s">
        <v>799</v>
      </c>
      <c r="G75" s="118">
        <f ca="1">INDIRECT(ADDRESS(MATCH(F75,キャラデータ表!$C$1:$C1000, 0),27,2,TRUE,"キャラデータ表"),TRUE)</f>
        <v>58</v>
      </c>
      <c r="H75" s="117" t="s">
        <v>312</v>
      </c>
      <c r="I75" s="118">
        <f ca="1">INDIRECT(ADDRESS(MATCH(H75,キャラデータ表!$C$1:$C1000, 0),28,2,TRUE,"キャラデータ表"),TRUE)</f>
        <v>57</v>
      </c>
      <c r="J75" s="121" t="s">
        <v>825</v>
      </c>
      <c r="K75" s="118">
        <f ca="1">INDIRECT(ADDRESS(MATCH(J75,キャラデータ表!$C$1:$C1000, 0),30,2,TRUE,"キャラデータ表"),TRUE)</f>
        <v>26</v>
      </c>
      <c r="L75" s="117" t="s">
        <v>671</v>
      </c>
      <c r="M75" s="118">
        <f ca="1">INDIRECT(ADDRESS(MATCH(L75,キャラデータ表!$C$1:$C1000, 0),31,2,TRUE,"キャラデータ表"),TRUE)</f>
        <v>25</v>
      </c>
      <c r="N75" s="117" t="s">
        <v>435</v>
      </c>
      <c r="O75" s="120">
        <f ca="1">INDIRECT(ADDRESS(MATCH(N75,キャラデータ表!$C$1:$C1000, 0),32, 2,TRUE,"キャラデータ表"),TRUE)</f>
        <v>0</v>
      </c>
      <c r="P75" s="117" t="s">
        <v>460</v>
      </c>
      <c r="Q75" s="118">
        <f ca="1">INDIRECT(ADDRESS(MATCH(P75,キャラデータ表!$C$1:$C1000, 0),29,2,TRUE,"キャラデータ表"),TRUE)</f>
        <v>227</v>
      </c>
      <c r="R75" s="117" t="s">
        <v>160</v>
      </c>
      <c r="S75" s="119">
        <f ca="1">INDIRECT(ADDRESS(MATCH(R75,キャラデータ表!$C$1:$C1000, 0),33, 2,TRUE,"キャラデータ表"),TRUE)</f>
        <v>288</v>
      </c>
      <c r="T75" s="121" t="s">
        <v>765</v>
      </c>
      <c r="U75" s="122">
        <f ca="1">INDIRECT(ADDRESS(MATCH(T75,キャラデータ表!$C$1:$C1000, 0),34, 2,TRUE,"キャラデータ表"),TRUE)</f>
        <v>50</v>
      </c>
    </row>
    <row r="76" spans="1:21" ht="15">
      <c r="A76" s="116">
        <v>74</v>
      </c>
      <c r="B76" s="117" t="s">
        <v>354</v>
      </c>
      <c r="C76" s="118">
        <f ca="1">INDIRECT(ADDRESS(MATCH(B76,キャラデータ表!$C$1:$C1000, 0),25,2,TRUE,"キャラデータ表"),TRUE)</f>
        <v>59</v>
      </c>
      <c r="D76" s="117" t="s">
        <v>713</v>
      </c>
      <c r="E76" s="118">
        <f ca="1">INDIRECT(ADDRESS(MATCH(D76,キャラデータ表!$C$1:$C1000, 0),26,2,TRUE,"キャラデータ表"),TRUE)</f>
        <v>59</v>
      </c>
      <c r="F76" s="1" t="s">
        <v>937</v>
      </c>
      <c r="G76" s="118">
        <f ca="1">INDIRECT(ADDRESS(MATCH(F76,キャラデータ表!$C$1:$C1000, 0),27,2,TRUE,"キャラデータ表"),TRUE)</f>
        <v>57</v>
      </c>
      <c r="H76" s="117" t="s">
        <v>726</v>
      </c>
      <c r="I76" s="118">
        <f ca="1">INDIRECT(ADDRESS(MATCH(H76,キャラデータ表!$C$1:$C1000, 0),28,2,TRUE,"キャラデータ表"),TRUE)</f>
        <v>57</v>
      </c>
      <c r="J76" s="117" t="s">
        <v>222</v>
      </c>
      <c r="K76" s="118">
        <f ca="1">INDIRECT(ADDRESS(MATCH(J76,キャラデータ表!$C$1:$C1000, 0),30,2,TRUE,"キャラデータ表"),TRUE)</f>
        <v>26</v>
      </c>
      <c r="L76" s="117" t="s">
        <v>750</v>
      </c>
      <c r="M76" s="118">
        <f ca="1">INDIRECT(ADDRESS(MATCH(L76,キャラデータ表!$C$1:$C1000, 0),31,2,TRUE,"キャラデータ表"),TRUE)</f>
        <v>25</v>
      </c>
      <c r="N76" s="117" t="s">
        <v>269</v>
      </c>
      <c r="O76" s="120">
        <f ca="1">INDIRECT(ADDRESS(MATCH(N76,キャラデータ表!$C$1:$C1000, 0),32, 2,TRUE,"キャラデータ表"),TRUE)</f>
        <v>0</v>
      </c>
      <c r="P76" s="117" t="s">
        <v>728</v>
      </c>
      <c r="Q76" s="118">
        <f ca="1">INDIRECT(ADDRESS(MATCH(P76,キャラデータ表!$C$1:$C1000, 0),29,2,TRUE,"キャラデータ表"),TRUE)</f>
        <v>224</v>
      </c>
      <c r="R76" s="117" t="s">
        <v>485</v>
      </c>
      <c r="S76" s="119">
        <f ca="1">INDIRECT(ADDRESS(MATCH(R76,キャラデータ表!$C$1:$C1000, 0),33, 2,TRUE,"キャラデータ表"),TRUE)</f>
        <v>288</v>
      </c>
      <c r="T76" s="117" t="s">
        <v>74</v>
      </c>
      <c r="U76" s="119">
        <f ca="1">INDIRECT(ADDRESS(MATCH(T76,キャラデータ表!$C$1:$C1000, 0),34, 2,TRUE,"キャラデータ表"),TRUE)</f>
        <v>50</v>
      </c>
    </row>
    <row r="77" spans="1:21" ht="15">
      <c r="A77" s="116">
        <v>75</v>
      </c>
      <c r="B77" s="117" t="s">
        <v>540</v>
      </c>
      <c r="C77" s="118">
        <f ca="1">INDIRECT(ADDRESS(MATCH(B77,キャラデータ表!$C$1:$C1000, 0),25,2,TRUE,"キャラデータ表"),TRUE)</f>
        <v>59</v>
      </c>
      <c r="D77" s="117" t="s">
        <v>677</v>
      </c>
      <c r="E77" s="118">
        <f ca="1">INDIRECT(ADDRESS(MATCH(D77,キャラデータ表!$C$1:$C1000, 0),26,2,TRUE,"キャラデータ表"),TRUE)</f>
        <v>59</v>
      </c>
      <c r="F77" s="1" t="s">
        <v>931</v>
      </c>
      <c r="G77" s="118">
        <f ca="1">INDIRECT(ADDRESS(MATCH(F77,キャラデータ表!$C$1:$C1000, 0),27,2,TRUE,"キャラデータ表"),TRUE)</f>
        <v>56</v>
      </c>
      <c r="H77" s="117" t="s">
        <v>408</v>
      </c>
      <c r="I77" s="118">
        <f ca="1">INDIRECT(ADDRESS(MATCH(H77,キャラデータ表!$C$1:$C1000, 0),28,2,TRUE,"キャラデータ表"),TRUE)</f>
        <v>56</v>
      </c>
      <c r="J77" s="117" t="s">
        <v>609</v>
      </c>
      <c r="K77" s="118">
        <f ca="1">INDIRECT(ADDRESS(MATCH(J77,キャラデータ表!$C$1:$C1000, 0),30,2,TRUE,"キャラデータ表"),TRUE)</f>
        <v>26</v>
      </c>
      <c r="L77" s="117" t="s">
        <v>855</v>
      </c>
      <c r="M77" s="118">
        <f ca="1">INDIRECT(ADDRESS(MATCH(L77,キャラデータ表!$C$1:$C1000, 0),31,2,TRUE,"キャラデータ表"),TRUE)</f>
        <v>25</v>
      </c>
      <c r="N77" s="117" t="s">
        <v>442</v>
      </c>
      <c r="O77" s="120">
        <f ca="1">INDIRECT(ADDRESS(MATCH(N77,キャラデータ表!$C$1:$C1000, 0),32, 2,TRUE,"キャラデータ表"),TRUE)</f>
        <v>0</v>
      </c>
      <c r="P77" s="117" t="s">
        <v>726</v>
      </c>
      <c r="Q77" s="118">
        <f ca="1">INDIRECT(ADDRESS(MATCH(P77,キャラデータ表!$C$1:$C1000, 0),29,2,TRUE,"キャラデータ表"),TRUE)</f>
        <v>223</v>
      </c>
      <c r="R77" s="117" t="s">
        <v>200</v>
      </c>
      <c r="S77" s="119">
        <f ca="1">INDIRECT(ADDRESS(MATCH(R77,キャラデータ表!$C$1:$C1000, 0),33, 2,TRUE,"キャラデータ表"),TRUE)</f>
        <v>288</v>
      </c>
      <c r="T77" s="117" t="s">
        <v>719</v>
      </c>
      <c r="U77" s="122">
        <f ca="1">INDIRECT(ADDRESS(MATCH(T77,キャラデータ表!$C$1:$C1000, 0),34, 2,TRUE,"キャラデータ表"),TRUE)</f>
        <v>50</v>
      </c>
    </row>
    <row r="78" spans="1:21" ht="12.75">
      <c r="A78" s="116">
        <v>76</v>
      </c>
      <c r="B78" s="117" t="s">
        <v>565</v>
      </c>
      <c r="C78" s="118">
        <f ca="1">INDIRECT(ADDRESS(MATCH(B78,キャラデータ表!$C$1:$C1000, 0),25,2,TRUE,"キャラデータ表"),TRUE)</f>
        <v>59</v>
      </c>
      <c r="D78" s="117" t="s">
        <v>160</v>
      </c>
      <c r="E78" s="118">
        <f ca="1">INDIRECT(ADDRESS(MATCH(D78,キャラデータ表!$C$1:$C1000, 0),26,2,TRUE,"キャラデータ表"),TRUE)</f>
        <v>59</v>
      </c>
      <c r="F78" s="117" t="s">
        <v>511</v>
      </c>
      <c r="G78" s="118">
        <f ca="1">INDIRECT(ADDRESS(MATCH(F78,キャラデータ表!$C$1:$C1000, 0),27,2,TRUE,"キャラデータ表"),TRUE)</f>
        <v>55</v>
      </c>
      <c r="H78" s="117" t="s">
        <v>744</v>
      </c>
      <c r="I78" s="118">
        <f ca="1">INDIRECT(ADDRESS(MATCH(H78,キャラデータ表!$C$1:$C1000, 0),28,2,TRUE,"キャラデータ表"),TRUE)</f>
        <v>54</v>
      </c>
      <c r="J78" s="117" t="s">
        <v>74</v>
      </c>
      <c r="K78" s="118">
        <f ca="1">INDIRECT(ADDRESS(MATCH(J78,キャラデータ表!$C$1:$C1000, 0),30,2,TRUE,"キャラデータ表"),TRUE)</f>
        <v>25</v>
      </c>
      <c r="L78" s="117" t="s">
        <v>906</v>
      </c>
      <c r="M78" s="118">
        <f ca="1">INDIRECT(ADDRESS(MATCH(L78,キャラデータ表!$C$1:$C1000, 0),31,2,TRUE,"キャラデータ表"),TRUE)</f>
        <v>25</v>
      </c>
      <c r="N78" s="117" t="s">
        <v>445</v>
      </c>
      <c r="O78" s="120">
        <f ca="1">INDIRECT(ADDRESS(MATCH(N78,キャラデータ表!$C$1:$C1000, 0),32, 2,TRUE,"キャラデータ表"),TRUE)</f>
        <v>0</v>
      </c>
      <c r="P78" s="117" t="s">
        <v>741</v>
      </c>
      <c r="Q78" s="118">
        <f ca="1">INDIRECT(ADDRESS(MATCH(P78,キャラデータ表!$C$1:$C1000, 0),29,2,TRUE,"キャラデータ表"),TRUE)</f>
        <v>222</v>
      </c>
      <c r="R78" s="117" t="s">
        <v>726</v>
      </c>
      <c r="S78" s="119">
        <f ca="1">INDIRECT(ADDRESS(MATCH(R78,キャラデータ表!$C$1:$C1000, 0),33, 2,TRUE,"キャラデータ表"),TRUE)</f>
        <v>287</v>
      </c>
      <c r="T78" s="117" t="s">
        <v>649</v>
      </c>
      <c r="U78" s="119">
        <f ca="1">INDIRECT(ADDRESS(MATCH(T78,キャラデータ表!$C$1:$C1000, 0),34, 2,TRUE,"キャラデータ表"),TRUE)</f>
        <v>50</v>
      </c>
    </row>
    <row r="79" spans="1:21" ht="12.75">
      <c r="A79" s="116">
        <v>77</v>
      </c>
      <c r="B79" s="117" t="s">
        <v>527</v>
      </c>
      <c r="C79" s="118">
        <f ca="1">INDIRECT(ADDRESS(MATCH(B79,キャラデータ表!$C$1:$C1000, 0),25,2,TRUE,"キャラデータ表"),TRUE)</f>
        <v>58</v>
      </c>
      <c r="D79" s="121" t="s">
        <v>790</v>
      </c>
      <c r="E79" s="118">
        <f ca="1">INDIRECT(ADDRESS(MATCH(D79,キャラデータ表!$C$1:$C1000, 0),26,2,TRUE,"キャラデータ表"),TRUE)</f>
        <v>59</v>
      </c>
      <c r="F79" s="117" t="s">
        <v>338</v>
      </c>
      <c r="G79" s="118">
        <f ca="1">INDIRECT(ADDRESS(MATCH(F79,キャラデータ表!$C$1:$C1000, 0),27,2,TRUE,"キャラデータ表"),TRUE)</f>
        <v>55</v>
      </c>
      <c r="H79" s="117" t="s">
        <v>900</v>
      </c>
      <c r="I79" s="118">
        <f ca="1">INDIRECT(ADDRESS(MATCH(H79,キャラデータ表!$C$1:$C1000, 0),28,2,TRUE,"キャラデータ表"),TRUE)</f>
        <v>53</v>
      </c>
      <c r="J79" s="117" t="s">
        <v>294</v>
      </c>
      <c r="K79" s="118">
        <f ca="1">INDIRECT(ADDRESS(MATCH(J79,キャラデータ表!$C$1:$C1000, 0),30,2,TRUE,"キャラデータ表"),TRUE)</f>
        <v>25</v>
      </c>
      <c r="L79" s="117" t="s">
        <v>134</v>
      </c>
      <c r="M79" s="118">
        <f ca="1">INDIRECT(ADDRESS(MATCH(L79,キャラデータ表!$C$1:$C1000, 0),31,2,TRUE,"キャラデータ表"),TRUE)</f>
        <v>24</v>
      </c>
      <c r="N79" s="117" t="s">
        <v>450</v>
      </c>
      <c r="O79" s="120">
        <f ca="1">INDIRECT(ADDRESS(MATCH(N79,キャラデータ表!$C$1:$C1000, 0),32, 2,TRUE,"キャラデータ表"),TRUE)</f>
        <v>0</v>
      </c>
      <c r="P79" s="117" t="s">
        <v>194</v>
      </c>
      <c r="Q79" s="118">
        <f ca="1">INDIRECT(ADDRESS(MATCH(P79,キャラデータ表!$C$1:$C1000, 0),29,2,TRUE,"キャラデータ表"),TRUE)</f>
        <v>221</v>
      </c>
      <c r="R79" s="117" t="s">
        <v>207</v>
      </c>
      <c r="S79" s="119">
        <f ca="1">INDIRECT(ADDRESS(MATCH(R79,キャラデータ表!$C$1:$C1000, 0),33, 2,TRUE,"キャラデータ表"),TRUE)</f>
        <v>284</v>
      </c>
      <c r="T79" s="117" t="s">
        <v>401</v>
      </c>
      <c r="U79" s="119">
        <f ca="1">INDIRECT(ADDRESS(MATCH(T79,キャラデータ表!$C$1:$C1000, 0),34, 2,TRUE,"キャラデータ表"),TRUE)</f>
        <v>50</v>
      </c>
    </row>
    <row r="80" spans="1:21" ht="12.75">
      <c r="A80" s="116">
        <v>149</v>
      </c>
      <c r="B80" s="117" t="s">
        <v>587</v>
      </c>
      <c r="C80" s="118">
        <f ca="1">INDIRECT(ADDRESS(MATCH(B80,キャラデータ表!$C$1:$C1000, 0),25,2,TRUE,"キャラデータ表"),TRUE)</f>
        <v>58</v>
      </c>
      <c r="D80" s="117" t="s">
        <v>697</v>
      </c>
      <c r="E80" s="118">
        <f ca="1">INDIRECT(ADDRESS(MATCH(D80,キャラデータ表!$C$1:$C1000, 0),26,2,TRUE,"キャラデータ表"),TRUE)</f>
        <v>58</v>
      </c>
      <c r="F80" s="117" t="s">
        <v>684</v>
      </c>
      <c r="G80" s="118">
        <f ca="1">INDIRECT(ADDRESS(MATCH(F80,キャラデータ表!$C$1:$C1000, 0),27,2,TRUE,"キャラデータ表"),TRUE)</f>
        <v>55</v>
      </c>
      <c r="H80" s="117" t="s">
        <v>506</v>
      </c>
      <c r="I80" s="118">
        <f ca="1">INDIRECT(ADDRESS(MATCH(H80,キャラデータ表!$C$1:$C1000, 0),28,2,TRUE,"キャラデータ表"),TRUE)</f>
        <v>52</v>
      </c>
      <c r="J80" s="117" t="s">
        <v>124</v>
      </c>
      <c r="K80" s="118">
        <f ca="1">INDIRECT(ADDRESS(MATCH(J80,キャラデータ表!$C$1:$C1000, 0),30,2,TRUE,"キャラデータ表"),TRUE)</f>
        <v>25</v>
      </c>
      <c r="L80" s="117" t="s">
        <v>408</v>
      </c>
      <c r="M80" s="118">
        <f ca="1">INDIRECT(ADDRESS(MATCH(L80,キャラデータ表!$C$1:$C1000, 0),31,2,TRUE,"キャラデータ表"),TRUE)</f>
        <v>24</v>
      </c>
      <c r="N80" s="117" t="s">
        <v>455</v>
      </c>
      <c r="O80" s="120">
        <f ca="1">INDIRECT(ADDRESS(MATCH(N80,キャラデータ表!$C$1:$C1000, 0),32, 2,TRUE,"キャラデータ表"),TRUE)</f>
        <v>0</v>
      </c>
      <c r="P80" s="121" t="s">
        <v>781</v>
      </c>
      <c r="Q80" s="118">
        <f ca="1">INDIRECT(ADDRESS(MATCH(P80,キャラデータ表!$C$1:$C1000, 0),29,2,TRUE,"キャラデータ表"),TRUE)</f>
        <v>221</v>
      </c>
      <c r="R80" s="117" t="s">
        <v>490</v>
      </c>
      <c r="S80" s="119">
        <f ca="1">INDIRECT(ADDRESS(MATCH(R80,キャラデータ表!$C$1:$C1000, 0),33, 2,TRUE,"キャラデータ表"),TRUE)</f>
        <v>284</v>
      </c>
      <c r="T80" s="117" t="s">
        <v>893</v>
      </c>
      <c r="U80" s="122">
        <f ca="1">INDIRECT(ADDRESS(MATCH(T80,キャラデータ表!$C$1:$C1000, 0),34, 2,TRUE,"キャラデータ表"),TRUE)</f>
        <v>48</v>
      </c>
    </row>
    <row r="81" spans="1:21" ht="15">
      <c r="A81" s="116">
        <v>78</v>
      </c>
      <c r="B81" s="117" t="s">
        <v>658</v>
      </c>
      <c r="C81" s="118">
        <f ca="1">INDIRECT(ADDRESS(MATCH(B81,キャラデータ表!$C$1:$C1000, 0),25,2,TRUE,"キャラデータ表"),TRUE)</f>
        <v>58</v>
      </c>
      <c r="D81" s="117" t="s">
        <v>474</v>
      </c>
      <c r="E81" s="118">
        <f ca="1">INDIRECT(ADDRESS(MATCH(D81,キャラデータ表!$C$1:$C1000, 0),26,2,TRUE,"キャラデータ表"),TRUE)</f>
        <v>58</v>
      </c>
      <c r="F81" s="121" t="s">
        <v>786</v>
      </c>
      <c r="G81" s="118">
        <f ca="1">INDIRECT(ADDRESS(MATCH(F81,キャラデータ表!$C$1:$C1000, 0),27,2,TRUE,"キャラデータ表"),TRUE)</f>
        <v>54</v>
      </c>
      <c r="H81" s="117" t="s">
        <v>474</v>
      </c>
      <c r="I81" s="118">
        <f ca="1">INDIRECT(ADDRESS(MATCH(H81,キャラデータ表!$C$1:$C1000, 0),28,2,TRUE,"キャラデータ表"),TRUE)</f>
        <v>52</v>
      </c>
      <c r="J81" s="117" t="s">
        <v>361</v>
      </c>
      <c r="K81" s="118">
        <f ca="1">INDIRECT(ADDRESS(MATCH(J81,キャラデータ表!$C$1:$C1000, 0),30,2,TRUE,"キャラデータ表"),TRUE)</f>
        <v>25</v>
      </c>
      <c r="L81" s="121" t="s">
        <v>813</v>
      </c>
      <c r="M81" s="118">
        <f ca="1">INDIRECT(ADDRESS(MATCH(L81,キャラデータ表!$C$1:$C1000, 0),31,2,TRUE,"キャラデータ表"),TRUE)</f>
        <v>24</v>
      </c>
      <c r="N81" s="117" t="s">
        <v>919</v>
      </c>
      <c r="O81" s="118">
        <f ca="1">INDIRECT(ADDRESS(MATCH(N81,キャラデータ表!$C$1:$C1000, 0),32, 2,TRUE,"キャラデータ表"),TRUE)</f>
        <v>0</v>
      </c>
      <c r="P81" s="1" t="s">
        <v>931</v>
      </c>
      <c r="Q81" s="118">
        <f ca="1">INDIRECT(ADDRESS(MATCH(P81,キャラデータ表!$C$1:$C1000, 0),29,2,TRUE,"キャラデータ表"),TRUE)</f>
        <v>220</v>
      </c>
      <c r="R81" s="117" t="s">
        <v>666</v>
      </c>
      <c r="S81" s="119">
        <f ca="1">INDIRECT(ADDRESS(MATCH(R81,キャラデータ表!$C$1:$C1000, 0),33, 2,TRUE,"キャラデータ表"),TRUE)</f>
        <v>277</v>
      </c>
      <c r="T81" s="117" t="s">
        <v>485</v>
      </c>
      <c r="U81" s="119">
        <f ca="1">INDIRECT(ADDRESS(MATCH(T81,キャラデータ表!$C$1:$C1000, 0),34, 2,TRUE,"キャラデータ表"),TRUE)</f>
        <v>48</v>
      </c>
    </row>
    <row r="82" spans="1:21" ht="15">
      <c r="A82" s="116">
        <v>79</v>
      </c>
      <c r="B82" s="117" t="s">
        <v>840</v>
      </c>
      <c r="C82" s="118">
        <f ca="1">INDIRECT(ADDRESS(MATCH(B82,キャラデータ表!$C$1:$C1000, 0),25,2,TRUE,"キャラデータ表"),TRUE)</f>
        <v>58</v>
      </c>
      <c r="D82" s="117" t="s">
        <v>288</v>
      </c>
      <c r="E82" s="118">
        <f ca="1">INDIRECT(ADDRESS(MATCH(D82,キャラデータ表!$C$1:$C1000, 0),26,2,TRUE,"キャラデータ表"),TRUE)</f>
        <v>58</v>
      </c>
      <c r="F82" s="121" t="s">
        <v>820</v>
      </c>
      <c r="G82" s="118">
        <f ca="1">INDIRECT(ADDRESS(MATCH(F82,キャラデータ表!$C$1:$C1000, 0),27,2,TRUE,"キャラデータ表"),TRUE)</f>
        <v>54</v>
      </c>
      <c r="H82" s="117" t="s">
        <v>333</v>
      </c>
      <c r="I82" s="118">
        <f ca="1">INDIRECT(ADDRESS(MATCH(H82,キャラデータ表!$C$1:$C1000, 0),28,2,TRUE,"キャラデータ表"),TRUE)</f>
        <v>52</v>
      </c>
      <c r="J82" s="117" t="s">
        <v>750</v>
      </c>
      <c r="K82" s="118">
        <f ca="1">INDIRECT(ADDRESS(MATCH(J82,キャラデータ表!$C$1:$C1000, 0),30,2,TRUE,"キャラデータ表"),TRUE)</f>
        <v>25</v>
      </c>
      <c r="L82" s="1" t="s">
        <v>937</v>
      </c>
      <c r="M82" s="118">
        <f ca="1">INDIRECT(ADDRESS(MATCH(L82,キャラデータ表!$C$1:$C1000, 0),31,2,TRUE,"キャラデータ表"),TRUE)</f>
        <v>24</v>
      </c>
      <c r="N82" s="117" t="s">
        <v>460</v>
      </c>
      <c r="O82" s="120">
        <f ca="1">INDIRECT(ADDRESS(MATCH(N82,キャラデータ表!$C$1:$C1000, 0),32, 2,TRUE,"キャラデータ表"),TRUE)</f>
        <v>0</v>
      </c>
      <c r="P82" s="121" t="s">
        <v>820</v>
      </c>
      <c r="Q82" s="118">
        <f ca="1">INDIRECT(ADDRESS(MATCH(P82,キャラデータ表!$C$1:$C1000, 0),29,2,TRUE,"キャラデータ表"),TRUE)</f>
        <v>219</v>
      </c>
      <c r="R82" s="117" t="s">
        <v>723</v>
      </c>
      <c r="S82" s="119">
        <f ca="1">INDIRECT(ADDRESS(MATCH(R82,キャラデータ表!$C$1:$C1000, 0),33, 2,TRUE,"キャラデータ表"),TRUE)</f>
        <v>276</v>
      </c>
      <c r="T82" s="117" t="s">
        <v>900</v>
      </c>
      <c r="U82" s="122">
        <f ca="1">INDIRECT(ADDRESS(MATCH(T82,キャラデータ表!$C$1:$C1000, 0),34, 2,TRUE,"キャラデータ表"),TRUE)</f>
        <v>47</v>
      </c>
    </row>
    <row r="83" spans="1:21" ht="15">
      <c r="A83" s="116">
        <v>80</v>
      </c>
      <c r="B83" s="121" t="s">
        <v>781</v>
      </c>
      <c r="C83" s="118">
        <f ca="1">INDIRECT(ADDRESS(MATCH(B83,キャラデータ表!$C$1:$C1000, 0),25,2,TRUE,"キャラデータ表"),TRUE)</f>
        <v>57</v>
      </c>
      <c r="D83" s="1" t="s">
        <v>943</v>
      </c>
      <c r="E83" s="118">
        <f ca="1">INDIRECT(ADDRESS(MATCH(D83,キャラデータ表!$C$1:$C1000, 0),26,2,TRUE,"キャラデータ表"),TRUE)</f>
        <v>58</v>
      </c>
      <c r="F83" s="121" t="s">
        <v>781</v>
      </c>
      <c r="G83" s="118">
        <f ca="1">INDIRECT(ADDRESS(MATCH(F83,キャラデータ表!$C$1:$C1000, 0),27,2,TRUE,"キャラデータ表"),TRUE)</f>
        <v>53</v>
      </c>
      <c r="H83" s="117" t="s">
        <v>859</v>
      </c>
      <c r="I83" s="118">
        <f ca="1">INDIRECT(ADDRESS(MATCH(H83,キャラデータ表!$C$1:$C1000, 0),28,2,TRUE,"キャラデータ表"),TRUE)</f>
        <v>52</v>
      </c>
      <c r="J83" s="117" t="s">
        <v>855</v>
      </c>
      <c r="K83" s="118">
        <f ca="1">INDIRECT(ADDRESS(MATCH(J83,キャラデータ表!$C$1:$C1000, 0),30,2,TRUE,"キャラデータ表"),TRUE)</f>
        <v>25</v>
      </c>
      <c r="L83" s="117" t="s">
        <v>346</v>
      </c>
      <c r="M83" s="118">
        <f ca="1">INDIRECT(ADDRESS(MATCH(L83,キャラデータ表!$C$1:$C1000, 0),31,2,TRUE,"キャラデータ表"),TRUE)</f>
        <v>23</v>
      </c>
      <c r="N83" s="117" t="s">
        <v>474</v>
      </c>
      <c r="O83" s="120">
        <f ca="1">INDIRECT(ADDRESS(MATCH(N83,キャラデータ表!$C$1:$C1000, 0),32, 2,TRUE,"キャラデータ表"),TRUE)</f>
        <v>0</v>
      </c>
      <c r="P83" s="117" t="s">
        <v>242</v>
      </c>
      <c r="Q83" s="118">
        <f ca="1">INDIRECT(ADDRESS(MATCH(P83,キャラデータ表!$C$1:$C1000, 0),29,2,TRUE,"キャラデータ表"),TRUE)</f>
        <v>218</v>
      </c>
      <c r="R83" s="117" t="s">
        <v>455</v>
      </c>
      <c r="S83" s="119">
        <f ca="1">INDIRECT(ADDRESS(MATCH(R83,キャラデータ表!$C$1:$C1000, 0),33, 2,TRUE,"キャラデータ表"),TRUE)</f>
        <v>276</v>
      </c>
      <c r="T83" s="117" t="s">
        <v>609</v>
      </c>
      <c r="U83" s="119">
        <f ca="1">INDIRECT(ADDRESS(MATCH(T83,キャラデータ表!$C$1:$C1000, 0),34, 2,TRUE,"キャラデータ表"),TRUE)</f>
        <v>47</v>
      </c>
    </row>
    <row r="84" spans="1:21" ht="12.75">
      <c r="A84" s="116">
        <v>81</v>
      </c>
      <c r="B84" s="117" t="s">
        <v>919</v>
      </c>
      <c r="C84" s="118">
        <f ca="1">INDIRECT(ADDRESS(MATCH(B84,キャラデータ表!$C$1:$C1000, 0),25,2,TRUE,"キャラデータ表"),TRUE)</f>
        <v>57</v>
      </c>
      <c r="D84" s="117" t="s">
        <v>893</v>
      </c>
      <c r="E84" s="118">
        <f ca="1">INDIRECT(ADDRESS(MATCH(D84,キャラデータ表!$C$1:$C1000, 0),26,2,TRUE,"キャラデータ表"),TRUE)</f>
        <v>57</v>
      </c>
      <c r="F84" s="117" t="s">
        <v>900</v>
      </c>
      <c r="G84" s="118">
        <f ca="1">INDIRECT(ADDRESS(MATCH(F84,キャラデータ表!$C$1:$C1000, 0),27,2,TRUE,"キャラデータ表"),TRUE)</f>
        <v>53</v>
      </c>
      <c r="H84" s="117" t="s">
        <v>723</v>
      </c>
      <c r="I84" s="118">
        <f ca="1">INDIRECT(ADDRESS(MATCH(H84,キャラデータ表!$C$1:$C1000, 0),28,2,TRUE,"キャラデータ表"),TRUE)</f>
        <v>52</v>
      </c>
      <c r="J84" s="117" t="s">
        <v>435</v>
      </c>
      <c r="K84" s="118">
        <f ca="1">INDIRECT(ADDRESS(MATCH(J84,キャラデータ表!$C$1:$C1000, 0),30,2,TRUE,"キャラデータ表"),TRUE)</f>
        <v>25</v>
      </c>
      <c r="L84" s="117" t="s">
        <v>354</v>
      </c>
      <c r="M84" s="118">
        <f ca="1">INDIRECT(ADDRESS(MATCH(L84,キャラデータ表!$C$1:$C1000, 0),31,2,TRUE,"キャラデータ表"),TRUE)</f>
        <v>23</v>
      </c>
      <c r="N84" s="117" t="s">
        <v>479</v>
      </c>
      <c r="O84" s="120">
        <f ca="1">INDIRECT(ADDRESS(MATCH(N84,キャラデータ表!$C$1:$C1000, 0),32, 2,TRUE,"キャラデータ表"),TRUE)</f>
        <v>0</v>
      </c>
      <c r="P84" s="117" t="s">
        <v>540</v>
      </c>
      <c r="Q84" s="118">
        <f ca="1">INDIRECT(ADDRESS(MATCH(P84,キャラデータ表!$C$1:$C1000, 0),29,2,TRUE,"キャラデータ表"),TRUE)</f>
        <v>217</v>
      </c>
      <c r="R84" s="117" t="s">
        <v>671</v>
      </c>
      <c r="S84" s="119">
        <f ca="1">INDIRECT(ADDRESS(MATCH(R84,キャラデータ表!$C$1:$C1000, 0),33, 2,TRUE,"キャラデータ表"),TRUE)</f>
        <v>276</v>
      </c>
      <c r="T84" s="121" t="s">
        <v>790</v>
      </c>
      <c r="U84" s="122">
        <f ca="1">INDIRECT(ADDRESS(MATCH(T84,キャラデータ表!$C$1:$C1000, 0),34, 2,TRUE,"キャラデータ表"),TRUE)</f>
        <v>47</v>
      </c>
    </row>
    <row r="85" spans="1:21" ht="15">
      <c r="A85" s="116">
        <v>82</v>
      </c>
      <c r="B85" s="1" t="s">
        <v>931</v>
      </c>
      <c r="C85" s="118">
        <f ca="1">INDIRECT(ADDRESS(MATCH(B85,キャラデータ表!$C$1:$C1000, 0),25,2,TRUE,"キャラデータ表"),TRUE)</f>
        <v>57</v>
      </c>
      <c r="D85" s="117" t="s">
        <v>154</v>
      </c>
      <c r="E85" s="118">
        <f ca="1">INDIRECT(ADDRESS(MATCH(D85,キャラデータ表!$C$1:$C1000, 0),26,2,TRUE,"キャラデータ表"),TRUE)</f>
        <v>57</v>
      </c>
      <c r="F85" s="117" t="s">
        <v>572</v>
      </c>
      <c r="G85" s="118">
        <f ca="1">INDIRECT(ADDRESS(MATCH(F85,キャラデータ表!$C$1:$C1000, 0),27,2,TRUE,"キャラデータ表"),TRUE)</f>
        <v>53</v>
      </c>
      <c r="H85" s="117" t="s">
        <v>728</v>
      </c>
      <c r="I85" s="118">
        <f ca="1">INDIRECT(ADDRESS(MATCH(H85,キャラデータ表!$C$1:$C1000, 0),28,2,TRUE,"キャラデータ表"),TRUE)</f>
        <v>52</v>
      </c>
      <c r="J85" s="117" t="s">
        <v>408</v>
      </c>
      <c r="K85" s="118">
        <f ca="1">INDIRECT(ADDRESS(MATCH(J85,キャラデータ表!$C$1:$C1000, 0),30,2,TRUE,"キャラデータ表"),TRUE)</f>
        <v>25</v>
      </c>
      <c r="L85" s="117" t="s">
        <v>288</v>
      </c>
      <c r="M85" s="118">
        <f ca="1">INDIRECT(ADDRESS(MATCH(L85,キャラデータ表!$C$1:$C1000, 0),31,2,TRUE,"キャラデータ表"),TRUE)</f>
        <v>22</v>
      </c>
      <c r="N85" s="117" t="s">
        <v>485</v>
      </c>
      <c r="O85" s="120">
        <f ca="1">INDIRECT(ADDRESS(MATCH(N85,キャラデータ表!$C$1:$C1000, 0),32, 2,TRUE,"キャラデータ表"),TRUE)</f>
        <v>0</v>
      </c>
      <c r="P85" s="117" t="s">
        <v>527</v>
      </c>
      <c r="Q85" s="118">
        <f ca="1">INDIRECT(ADDRESS(MATCH(P85,キャラデータ表!$C$1:$C1000, 0),29,2,TRUE,"キャラデータ表"),TRUE)</f>
        <v>212</v>
      </c>
      <c r="R85" s="117" t="s">
        <v>460</v>
      </c>
      <c r="S85" s="119">
        <f ca="1">INDIRECT(ADDRESS(MATCH(R85,キャラデータ表!$C$1:$C1000, 0),33, 2,TRUE,"キャラデータ表"),TRUE)</f>
        <v>275</v>
      </c>
      <c r="T85" s="117" t="s">
        <v>408</v>
      </c>
      <c r="U85" s="119">
        <f ca="1">INDIRECT(ADDRESS(MATCH(T85,キャラデータ表!$C$1:$C1000, 0),34, 2,TRUE,"キャラデータ表"),TRUE)</f>
        <v>47</v>
      </c>
    </row>
    <row r="86" spans="1:21" ht="15">
      <c r="A86" s="116">
        <v>83</v>
      </c>
      <c r="B86" s="1" t="s">
        <v>956</v>
      </c>
      <c r="C86" s="118">
        <f ca="1">INDIRECT(ADDRESS(MATCH(B86,キャラデータ表!$C$1:$C1000, 0),25,2,TRUE,"キャラデータ表"),TRUE)</f>
        <v>57</v>
      </c>
      <c r="D86" s="121" t="s">
        <v>825</v>
      </c>
      <c r="E86" s="118">
        <f ca="1">INDIRECT(ADDRESS(MATCH(D86,キャラデータ表!$C$1:$C1000, 0),26,2,TRUE,"キャラデータ表"),TRUE)</f>
        <v>56</v>
      </c>
      <c r="F86" s="121" t="s">
        <v>825</v>
      </c>
      <c r="G86" s="118">
        <f ca="1">INDIRECT(ADDRESS(MATCH(F86,キャラデータ表!$C$1:$C1000, 0),27,2,TRUE,"キャラデータ表"),TRUE)</f>
        <v>52</v>
      </c>
      <c r="H86" s="1" t="s">
        <v>968</v>
      </c>
      <c r="I86" s="118">
        <f ca="1">INDIRECT(ADDRESS(MATCH(H86,キャラデータ表!$C$1:$C1000, 0),28,2,TRUE,"キャラデータ表"),TRUE)</f>
        <v>52</v>
      </c>
      <c r="J86" s="117" t="s">
        <v>389</v>
      </c>
      <c r="K86" s="118">
        <f ca="1">INDIRECT(ADDRESS(MATCH(J86,キャラデータ表!$C$1:$C1000, 0),30,2,TRUE,"キャラデータ表"),TRUE)</f>
        <v>25</v>
      </c>
      <c r="L86" s="117" t="s">
        <v>294</v>
      </c>
      <c r="M86" s="118">
        <f ca="1">INDIRECT(ADDRESS(MATCH(L86,キャラデータ表!$C$1:$C1000, 0),31,2,TRUE,"キャラデータ表"),TRUE)</f>
        <v>22</v>
      </c>
      <c r="N86" s="117" t="s">
        <v>490</v>
      </c>
      <c r="O86" s="120">
        <f ca="1">INDIRECT(ADDRESS(MATCH(N86,キャラデータ表!$C$1:$C1000, 0),32, 2,TRUE,"キャラデータ表"),TRUE)</f>
        <v>0</v>
      </c>
      <c r="P86" s="117" t="s">
        <v>288</v>
      </c>
      <c r="Q86" s="118">
        <f ca="1">INDIRECT(ADDRESS(MATCH(P86,キャラデータ表!$C$1:$C1000, 0),29,2,TRUE,"キャラデータ表"),TRUE)</f>
        <v>212</v>
      </c>
      <c r="R86" s="117" t="s">
        <v>540</v>
      </c>
      <c r="S86" s="119">
        <f ca="1">INDIRECT(ADDRESS(MATCH(R86,キャラデータ表!$C$1:$C1000, 0),33, 2,TRUE,"キャラデータ表"),TRUE)</f>
        <v>275</v>
      </c>
      <c r="T86" s="117" t="s">
        <v>603</v>
      </c>
      <c r="U86" s="119">
        <f ca="1">INDIRECT(ADDRESS(MATCH(T86,キャラデータ表!$C$1:$C1000, 0),34, 2,TRUE,"キャラデータ表"),TRUE)</f>
        <v>46</v>
      </c>
    </row>
    <row r="87" spans="1:21" ht="12.75">
      <c r="A87" s="116">
        <v>84</v>
      </c>
      <c r="B87" s="117" t="s">
        <v>596</v>
      </c>
      <c r="C87" s="118">
        <f ca="1">INDIRECT(ADDRESS(MATCH(B87,キャラデータ表!$C$1:$C1000, 0),25,2,TRUE,"キャラデータ表"),TRUE)</f>
        <v>56</v>
      </c>
      <c r="D87" s="117" t="s">
        <v>919</v>
      </c>
      <c r="E87" s="118">
        <f ca="1">INDIRECT(ADDRESS(MATCH(D87,キャラデータ表!$C$1:$C1000, 0),26,2,TRUE,"キャラデータ表"),TRUE)</f>
        <v>55</v>
      </c>
      <c r="F87" s="117" t="s">
        <v>361</v>
      </c>
      <c r="G87" s="118">
        <f ca="1">INDIRECT(ADDRESS(MATCH(F87,キャラデータ表!$C$1:$C1000, 0),27,2,TRUE,"キャラデータ表"),TRUE)</f>
        <v>52</v>
      </c>
      <c r="H87" s="117" t="s">
        <v>91</v>
      </c>
      <c r="I87" s="118">
        <f ca="1">INDIRECT(ADDRESS(MATCH(H87,キャラデータ表!$C$1:$C1000, 0),28,2,TRUE,"キャラデータ表"),TRUE)</f>
        <v>51</v>
      </c>
      <c r="J87" s="117" t="s">
        <v>401</v>
      </c>
      <c r="K87" s="118">
        <f ca="1">INDIRECT(ADDRESS(MATCH(J87,キャラデータ表!$C$1:$C1000, 0),30,2,TRUE,"キャラデータ表"),TRUE)</f>
        <v>24</v>
      </c>
      <c r="L87" s="117" t="s">
        <v>312</v>
      </c>
      <c r="M87" s="118">
        <f ca="1">INDIRECT(ADDRESS(MATCH(L87,キャラデータ表!$C$1:$C1000, 0),31,2,TRUE,"キャラデータ表"),TRUE)</f>
        <v>22</v>
      </c>
      <c r="N87" s="117" t="s">
        <v>494</v>
      </c>
      <c r="O87" s="120">
        <f ca="1">INDIRECT(ADDRESS(MATCH(N87,キャラデータ表!$C$1:$C1000, 0),32, 2,TRUE,"キャラデータ表"),TRUE)</f>
        <v>0</v>
      </c>
      <c r="P87" s="117" t="s">
        <v>233</v>
      </c>
      <c r="Q87" s="118">
        <f ca="1">INDIRECT(ADDRESS(MATCH(P87,キャラデータ表!$C$1:$C1000, 0),29,2,TRUE,"キャラデータ表"),TRUE)</f>
        <v>212</v>
      </c>
      <c r="R87" s="117" t="s">
        <v>684</v>
      </c>
      <c r="S87" s="119">
        <f ca="1">INDIRECT(ADDRESS(MATCH(R87,キャラデータ表!$C$1:$C1000, 0),33, 2,TRUE,"キャラデータ表"),TRUE)</f>
        <v>274</v>
      </c>
      <c r="T87" s="117" t="s">
        <v>354</v>
      </c>
      <c r="U87" s="119">
        <f ca="1">INDIRECT(ADDRESS(MATCH(T87,キャラデータ表!$C$1:$C1000, 0),34, 2,TRUE,"キャラデータ表"),TRUE)</f>
        <v>46</v>
      </c>
    </row>
    <row r="88" spans="1:21" ht="12.75">
      <c r="A88" s="116">
        <v>85</v>
      </c>
      <c r="B88" s="117" t="s">
        <v>864</v>
      </c>
      <c r="C88" s="118">
        <f ca="1">INDIRECT(ADDRESS(MATCH(B88,キャラデータ表!$C$1:$C1000, 0),25,2,TRUE,"キャラデータ表"),TRUE)</f>
        <v>56</v>
      </c>
      <c r="D88" s="117" t="s">
        <v>200</v>
      </c>
      <c r="E88" s="118">
        <f ca="1">INDIRECT(ADDRESS(MATCH(D88,キャラデータ表!$C$1:$C1000, 0),26,2,TRUE,"キャラデータ表"),TRUE)</f>
        <v>55</v>
      </c>
      <c r="F88" s="117" t="s">
        <v>312</v>
      </c>
      <c r="G88" s="118">
        <f ca="1">INDIRECT(ADDRESS(MATCH(F88,キャラデータ表!$C$1:$C1000, 0),27,2,TRUE,"キャラデータ表"),TRUE)</f>
        <v>52</v>
      </c>
      <c r="H88" s="117" t="s">
        <v>327</v>
      </c>
      <c r="I88" s="118">
        <f ca="1">INDIRECT(ADDRESS(MATCH(H88,キャラデータ表!$C$1:$C1000, 0),28,2,TRUE,"キャラデータ表"),TRUE)</f>
        <v>51</v>
      </c>
      <c r="J88" s="117" t="s">
        <v>919</v>
      </c>
      <c r="K88" s="118">
        <f ca="1">INDIRECT(ADDRESS(MATCH(J88,キャラデータ表!$C$1:$C1000, 0),30,2,TRUE,"キャラデータ表"),TRUE)</f>
        <v>24</v>
      </c>
      <c r="L88" s="117" t="s">
        <v>368</v>
      </c>
      <c r="M88" s="118">
        <f ca="1">INDIRECT(ADDRESS(MATCH(L88,キャラデータ表!$C$1:$C1000, 0),31,2,TRUE,"キャラデータ表"),TRUE)</f>
        <v>22</v>
      </c>
      <c r="N88" s="117" t="s">
        <v>497</v>
      </c>
      <c r="O88" s="120">
        <f ca="1">INDIRECT(ADDRESS(MATCH(N88,キャラデータ表!$C$1:$C1000, 0),32, 2,TRUE,"キャラデータ表"),TRUE)</f>
        <v>0</v>
      </c>
      <c r="P88" s="117" t="s">
        <v>455</v>
      </c>
      <c r="Q88" s="118">
        <f ca="1">INDIRECT(ADDRESS(MATCH(P88,キャラデータ表!$C$1:$C1000, 0),29,2,TRUE,"キャラデータ表"),TRUE)</f>
        <v>210</v>
      </c>
      <c r="R88" s="121" t="s">
        <v>781</v>
      </c>
      <c r="S88" s="119">
        <f ca="1">INDIRECT(ADDRESS(MATCH(R88,キャラデータ表!$C$1:$C1000, 0),33, 2,TRUE,"キャラデータ表"),TRUE)</f>
        <v>274</v>
      </c>
      <c r="T88" s="121" t="s">
        <v>815</v>
      </c>
      <c r="U88" s="122">
        <f ca="1">INDIRECT(ADDRESS(MATCH(T88,キャラデータ表!$C$1:$C1000, 0),34, 2,TRUE,"キャラデータ表"),TRUE)</f>
        <v>46</v>
      </c>
    </row>
    <row r="89" spans="1:21" ht="12.75">
      <c r="A89" s="116">
        <v>86</v>
      </c>
      <c r="B89" s="117" t="s">
        <v>203</v>
      </c>
      <c r="C89" s="118">
        <f ca="1">INDIRECT(ADDRESS(MATCH(B89,キャラデータ表!$C$1:$C1000, 0),25,2,TRUE,"キャラデータ表"),TRUE)</f>
        <v>54</v>
      </c>
      <c r="D89" s="117" t="s">
        <v>91</v>
      </c>
      <c r="E89" s="118">
        <f ca="1">INDIRECT(ADDRESS(MATCH(D89,キャラデータ表!$C$1:$C1000, 0),26,2,TRUE,"キャラデータ表"),TRUE)</f>
        <v>54</v>
      </c>
      <c r="F89" s="117" t="s">
        <v>154</v>
      </c>
      <c r="G89" s="118">
        <f ca="1">INDIRECT(ADDRESS(MATCH(F89,キャラデータ表!$C$1:$C1000, 0),27,2,TRUE,"キャラデータ表"),TRUE)</f>
        <v>52</v>
      </c>
      <c r="H89" s="117" t="s">
        <v>636</v>
      </c>
      <c r="I89" s="118">
        <f ca="1">INDIRECT(ADDRESS(MATCH(H89,キャラデータ表!$C$1:$C1000, 0),28,2,TRUE,"キャラデータ表"),TRUE)</f>
        <v>51</v>
      </c>
      <c r="J89" s="121" t="s">
        <v>799</v>
      </c>
      <c r="K89" s="118">
        <f ca="1">INDIRECT(ADDRESS(MATCH(J89,キャラデータ表!$C$1:$C1000, 0),30,2,TRUE,"キャラデータ表"),TRUE)</f>
        <v>24</v>
      </c>
      <c r="L89" s="117" t="s">
        <v>603</v>
      </c>
      <c r="M89" s="118">
        <f ca="1">INDIRECT(ADDRESS(MATCH(L89,キャラデータ表!$C$1:$C1000, 0),31,2,TRUE,"キャラデータ表"),TRUE)</f>
        <v>22</v>
      </c>
      <c r="N89" s="117" t="s">
        <v>501</v>
      </c>
      <c r="O89" s="120">
        <f ca="1">INDIRECT(ADDRESS(MATCH(N89,キャラデータ表!$C$1:$C1000, 0),32, 2,TRUE,"キャラデータ表"),TRUE)</f>
        <v>0</v>
      </c>
      <c r="P89" s="117" t="s">
        <v>338</v>
      </c>
      <c r="Q89" s="118">
        <f ca="1">INDIRECT(ADDRESS(MATCH(P89,キャラデータ表!$C$1:$C1000, 0),29,2,TRUE,"キャラデータ表"),TRUE)</f>
        <v>206</v>
      </c>
      <c r="R89" s="117" t="s">
        <v>565</v>
      </c>
      <c r="S89" s="119">
        <f ca="1">INDIRECT(ADDRESS(MATCH(R89,キャラデータ表!$C$1:$C1000, 0),33, 2,TRUE,"キャラデータ表"),TRUE)</f>
        <v>269</v>
      </c>
      <c r="T89" s="117" t="s">
        <v>381</v>
      </c>
      <c r="U89" s="119">
        <f ca="1">INDIRECT(ADDRESS(MATCH(T89,キャラデータ表!$C$1:$C1000, 0),34, 2,TRUE,"キャラデータ表"),TRUE)</f>
        <v>46</v>
      </c>
    </row>
    <row r="90" spans="1:21" ht="12.75">
      <c r="A90" s="116">
        <v>87</v>
      </c>
      <c r="B90" s="117" t="s">
        <v>626</v>
      </c>
      <c r="C90" s="118">
        <f ca="1">INDIRECT(ADDRESS(MATCH(B90,キャラデータ表!$C$1:$C1000, 0),25,2,TRUE,"キャラデータ表"),TRUE)</f>
        <v>54</v>
      </c>
      <c r="D90" s="117" t="s">
        <v>684</v>
      </c>
      <c r="E90" s="118">
        <f ca="1">INDIRECT(ADDRESS(MATCH(D90,キャラデータ表!$C$1:$C1000, 0),26,2,TRUE,"キャラデータ表"),TRUE)</f>
        <v>54</v>
      </c>
      <c r="F90" s="117" t="s">
        <v>203</v>
      </c>
      <c r="G90" s="118">
        <f ca="1">INDIRECT(ADDRESS(MATCH(F90,キャラデータ表!$C$1:$C1000, 0),27,2,TRUE,"キャラデータ表"),TRUE)</f>
        <v>52</v>
      </c>
      <c r="H90" s="117" t="s">
        <v>354</v>
      </c>
      <c r="I90" s="118">
        <f ca="1">INDIRECT(ADDRESS(MATCH(H90,キャラデータ表!$C$1:$C1000, 0),28,2,TRUE,"キャラデータ表"),TRUE)</f>
        <v>51</v>
      </c>
      <c r="J90" s="117" t="s">
        <v>713</v>
      </c>
      <c r="K90" s="118">
        <f ca="1">INDIRECT(ADDRESS(MATCH(J90,キャラデータ表!$C$1:$C1000, 0),30,2,TRUE,"キャラデータ表"),TRUE)</f>
        <v>23</v>
      </c>
      <c r="L90" s="117" t="s">
        <v>643</v>
      </c>
      <c r="M90" s="118">
        <f ca="1">INDIRECT(ADDRESS(MATCH(L90,キャラデータ表!$C$1:$C1000, 0),31,2,TRUE,"キャラデータ表"),TRUE)</f>
        <v>22</v>
      </c>
      <c r="N90" s="117" t="s">
        <v>506</v>
      </c>
      <c r="O90" s="120">
        <f ca="1">INDIRECT(ADDRESS(MATCH(N90,キャラデータ表!$C$1:$C1000, 0),32, 2,TRUE,"キャラデータ表"),TRUE)</f>
        <v>0</v>
      </c>
      <c r="P90" s="121" t="s">
        <v>756</v>
      </c>
      <c r="Q90" s="118">
        <f ca="1">INDIRECT(ADDRESS(MATCH(P90,キャラデータ表!$C$1:$C1000, 0),29,2,TRUE,"キャラデータ表"),TRUE)</f>
        <v>204</v>
      </c>
      <c r="R90" s="121" t="s">
        <v>820</v>
      </c>
      <c r="S90" s="119">
        <f ca="1">INDIRECT(ADDRESS(MATCH(R90,キャラデータ表!$C$1:$C1000, 0),33, 2,TRUE,"キャラデータ表"),TRUE)</f>
        <v>269</v>
      </c>
      <c r="T90" s="121" t="s">
        <v>799</v>
      </c>
      <c r="U90" s="122">
        <f ca="1">INDIRECT(ADDRESS(MATCH(T90,キャラデータ表!$C$1:$C1000, 0),34, 2,TRUE,"キャラデータ表"),TRUE)</f>
        <v>45</v>
      </c>
    </row>
    <row r="91" spans="1:21" ht="12.75">
      <c r="A91" s="116">
        <v>88</v>
      </c>
      <c r="B91" s="117" t="s">
        <v>671</v>
      </c>
      <c r="C91" s="118">
        <f ca="1">INDIRECT(ADDRESS(MATCH(B91,キャラデータ表!$C$1:$C1000, 0),25,2,TRUE,"キャラデータ表"),TRUE)</f>
        <v>54</v>
      </c>
      <c r="D91" s="117" t="s">
        <v>455</v>
      </c>
      <c r="E91" s="118">
        <f ca="1">INDIRECT(ADDRESS(MATCH(D91,キャラデータ表!$C$1:$C1000, 0),26,2,TRUE,"キャラデータ表"),TRUE)</f>
        <v>54</v>
      </c>
      <c r="F91" s="117" t="s">
        <v>124</v>
      </c>
      <c r="G91" s="118">
        <f ca="1">INDIRECT(ADDRESS(MATCH(F91,キャラデータ表!$C$1:$C1000, 0),27,2,TRUE,"キャラデータ表"),TRUE)</f>
        <v>51</v>
      </c>
      <c r="H91" s="117" t="s">
        <v>173</v>
      </c>
      <c r="I91" s="118">
        <f ca="1">INDIRECT(ADDRESS(MATCH(H91,キャラデータ表!$C$1:$C1000, 0),28,2,TRUE,"キャラデータ表"),TRUE)</f>
        <v>51</v>
      </c>
      <c r="J91" s="117" t="s">
        <v>173</v>
      </c>
      <c r="K91" s="118">
        <f ca="1">INDIRECT(ADDRESS(MATCH(J91,キャラデータ表!$C$1:$C1000, 0),30,2,TRUE,"キャラデータ表"),TRUE)</f>
        <v>23</v>
      </c>
      <c r="L91" s="117" t="s">
        <v>840</v>
      </c>
      <c r="M91" s="118">
        <f ca="1">INDIRECT(ADDRESS(MATCH(L91,キャラデータ表!$C$1:$C1000, 0),31,2,TRUE,"キャラデータ表"),TRUE)</f>
        <v>22</v>
      </c>
      <c r="N91" s="117" t="s">
        <v>511</v>
      </c>
      <c r="O91" s="120">
        <f ca="1">INDIRECT(ADDRESS(MATCH(N91,キャラデータ表!$C$1:$C1000, 0),32, 2,TRUE,"キャラデータ表"),TRUE)</f>
        <v>0</v>
      </c>
      <c r="P91" s="117" t="s">
        <v>855</v>
      </c>
      <c r="Q91" s="118">
        <f ca="1">INDIRECT(ADDRESS(MATCH(P91,キャラデータ表!$C$1:$C1000, 0),29,2,TRUE,"キャラデータ表"),TRUE)</f>
        <v>203</v>
      </c>
      <c r="R91" s="117" t="s">
        <v>886</v>
      </c>
      <c r="S91" s="119">
        <f ca="1">INDIRECT(ADDRESS(MATCH(R91,キャラデータ表!$C$1:$C1000, 0),33, 2,TRUE,"キャラデータ表"),TRUE)</f>
        <v>268</v>
      </c>
      <c r="T91" s="121" t="s">
        <v>813</v>
      </c>
      <c r="U91" s="122">
        <f ca="1">INDIRECT(ADDRESS(MATCH(T91,キャラデータ表!$C$1:$C1000, 0),34, 2,TRUE,"キャラデータ表"),TRUE)</f>
        <v>45</v>
      </c>
    </row>
    <row r="92" spans="1:21" ht="15">
      <c r="A92" s="116">
        <v>89</v>
      </c>
      <c r="B92" s="121" t="s">
        <v>799</v>
      </c>
      <c r="C92" s="118">
        <f ca="1">INDIRECT(ADDRESS(MATCH(B92,キャラデータ表!$C$1:$C1000, 0),25,2,TRUE,"キャラデータ表"),TRUE)</f>
        <v>54</v>
      </c>
      <c r="D92" s="117" t="s">
        <v>565</v>
      </c>
      <c r="E92" s="118">
        <f ca="1">INDIRECT(ADDRESS(MATCH(D92,キャラデータ表!$C$1:$C1000, 0),26,2,TRUE,"キャラデータ表"),TRUE)</f>
        <v>54</v>
      </c>
      <c r="F92" s="117" t="s">
        <v>74</v>
      </c>
      <c r="G92" s="118">
        <f ca="1">INDIRECT(ADDRESS(MATCH(F92,キャラデータ表!$C$1:$C1000, 0),27,2,TRUE,"キャラデータ表"),TRUE)</f>
        <v>50</v>
      </c>
      <c r="H92" s="117" t="s">
        <v>485</v>
      </c>
      <c r="I92" s="118">
        <f ca="1">INDIRECT(ADDRESS(MATCH(H92,キャラデータ表!$C$1:$C1000, 0),28,2,TRUE,"キャラデータ表"),TRUE)</f>
        <v>51</v>
      </c>
      <c r="J92" s="117" t="s">
        <v>719</v>
      </c>
      <c r="K92" s="118">
        <f ca="1">INDIRECT(ADDRESS(MATCH(J92,キャラデータ表!$C$1:$C1000, 0),30,2,TRUE,"キャラデータ表"),TRUE)</f>
        <v>23</v>
      </c>
      <c r="L92" s="1" t="s">
        <v>956</v>
      </c>
      <c r="M92" s="118">
        <f ca="1">INDIRECT(ADDRESS(MATCH(L92,キャラデータ表!$C$1:$C1000, 0),31,2,TRUE,"キャラデータ表"),TRUE)</f>
        <v>22</v>
      </c>
      <c r="N92" s="117" t="s">
        <v>515</v>
      </c>
      <c r="O92" s="120">
        <f ca="1">INDIRECT(ADDRESS(MATCH(N92,キャラデータ表!$C$1:$C1000, 0),32, 2,TRUE,"キャラデータ表"),TRUE)</f>
        <v>0</v>
      </c>
      <c r="P92" s="117" t="s">
        <v>886</v>
      </c>
      <c r="Q92" s="118">
        <f ca="1">INDIRECT(ADDRESS(MATCH(P92,キャラデータ表!$C$1:$C1000, 0),29,2,TRUE,"キャラデータ表"),TRUE)</f>
        <v>203</v>
      </c>
      <c r="R92" s="117" t="s">
        <v>338</v>
      </c>
      <c r="S92" s="119">
        <f ca="1">INDIRECT(ADDRESS(MATCH(R92,キャラデータ表!$C$1:$C1000, 0),33, 2,TRUE,"キャラデータ表"),TRUE)</f>
        <v>263</v>
      </c>
      <c r="T92" s="117" t="s">
        <v>200</v>
      </c>
      <c r="U92" s="119">
        <f ca="1">INDIRECT(ADDRESS(MATCH(T92,キャラデータ表!$C$1:$C1000, 0),34, 2,TRUE,"キャラデータ表"),TRUE)</f>
        <v>44</v>
      </c>
    </row>
    <row r="93" spans="1:21" ht="12.75">
      <c r="A93" s="116">
        <v>90</v>
      </c>
      <c r="B93" s="117" t="s">
        <v>184</v>
      </c>
      <c r="C93" s="118">
        <f ca="1">INDIRECT(ADDRESS(MATCH(B93,キャラデータ表!$C$1:$C1000, 0),25,2,TRUE,"キャラデータ表"),TRUE)</f>
        <v>52</v>
      </c>
      <c r="D93" s="117" t="s">
        <v>828</v>
      </c>
      <c r="E93" s="118">
        <f ca="1">INDIRECT(ADDRESS(MATCH(D93,キャラデータ表!$C$1:$C1000, 0),26,2,TRUE,"キャラデータ表"),TRUE)</f>
        <v>53</v>
      </c>
      <c r="F93" s="117" t="s">
        <v>643</v>
      </c>
      <c r="G93" s="118">
        <f ca="1">INDIRECT(ADDRESS(MATCH(F93,キャラデータ表!$C$1:$C1000, 0),27,2,TRUE,"キャラデータ表"),TRUE)</f>
        <v>50</v>
      </c>
      <c r="H93" s="117" t="s">
        <v>511</v>
      </c>
      <c r="I93" s="118">
        <f ca="1">INDIRECT(ADDRESS(MATCH(H93,キャラデータ表!$C$1:$C1000, 0),28,2,TRUE,"キャラデータ表"),TRUE)</f>
        <v>49</v>
      </c>
      <c r="J93" s="117" t="s">
        <v>832</v>
      </c>
      <c r="K93" s="118">
        <f ca="1">INDIRECT(ADDRESS(MATCH(J93,キャラデータ表!$C$1:$C1000, 0),30,2,TRUE,"キャラデータ表"),TRUE)</f>
        <v>22</v>
      </c>
      <c r="L93" s="117" t="s">
        <v>394</v>
      </c>
      <c r="M93" s="118">
        <f ca="1">INDIRECT(ADDRESS(MATCH(L93,キャラデータ表!$C$1:$C1000, 0),31,2,TRUE,"キャラデータ表"),TRUE)</f>
        <v>21</v>
      </c>
      <c r="N93" s="117" t="s">
        <v>519</v>
      </c>
      <c r="O93" s="120">
        <f ca="1">INDIRECT(ADDRESS(MATCH(N93,キャラデータ表!$C$1:$C1000, 0),32, 2,TRUE,"キャラデータ表"),TRUE)</f>
        <v>0</v>
      </c>
      <c r="P93" s="121" t="s">
        <v>793</v>
      </c>
      <c r="Q93" s="118">
        <f ca="1">INDIRECT(ADDRESS(MATCH(P93,キャラデータ表!$C$1:$C1000, 0),29,2,TRUE,"キャラデータ表"),TRUE)</f>
        <v>202</v>
      </c>
      <c r="R93" s="117" t="s">
        <v>741</v>
      </c>
      <c r="S93" s="119">
        <f ca="1">INDIRECT(ADDRESS(MATCH(R93,キャラデータ表!$C$1:$C1000, 0),33, 2,TRUE,"キャラデータ表"),TRUE)</f>
        <v>262</v>
      </c>
      <c r="T93" s="117" t="s">
        <v>565</v>
      </c>
      <c r="U93" s="119">
        <f ca="1">INDIRECT(ADDRESS(MATCH(T93,キャラデータ表!$C$1:$C1000, 0),34, 2,TRUE,"キャラデータ表"),TRUE)</f>
        <v>44</v>
      </c>
    </row>
    <row r="94" spans="1:21" ht="12.75">
      <c r="A94" s="116">
        <v>91</v>
      </c>
      <c r="B94" s="117" t="s">
        <v>666</v>
      </c>
      <c r="C94" s="118">
        <f ca="1">INDIRECT(ADDRESS(MATCH(B94,キャラデータ表!$C$1:$C1000, 0),25,2,TRUE,"キャラデータ表"),TRUE)</f>
        <v>52</v>
      </c>
      <c r="D94" s="117" t="s">
        <v>269</v>
      </c>
      <c r="E94" s="118">
        <f ca="1">INDIRECT(ADDRESS(MATCH(D94,キャラデータ表!$C$1:$C1000, 0),26,2,TRUE,"キャラデータ表"),TRUE)</f>
        <v>53</v>
      </c>
      <c r="F94" s="117" t="s">
        <v>288</v>
      </c>
      <c r="G94" s="118">
        <f ca="1">INDIRECT(ADDRESS(MATCH(F94,キャラデータ表!$C$1:$C1000, 0),27,2,TRUE,"キャラデータ表"),TRUE)</f>
        <v>49</v>
      </c>
      <c r="H94" s="117" t="s">
        <v>886</v>
      </c>
      <c r="I94" s="118">
        <f ca="1">INDIRECT(ADDRESS(MATCH(H94,キャラデータ表!$C$1:$C1000, 0),28,2,TRUE,"キャラデータ表"),TRUE)</f>
        <v>48</v>
      </c>
      <c r="J94" s="117" t="s">
        <v>684</v>
      </c>
      <c r="K94" s="118">
        <f ca="1">INDIRECT(ADDRESS(MATCH(J94,キャラデータ表!$C$1:$C1000, 0),30,2,TRUE,"キャラデータ表"),TRUE)</f>
        <v>22</v>
      </c>
      <c r="L94" s="117" t="s">
        <v>460</v>
      </c>
      <c r="M94" s="118">
        <f ca="1">INDIRECT(ADDRESS(MATCH(L94,キャラデータ表!$C$1:$C1000, 0),31,2,TRUE,"キャラデータ表"),TRUE)</f>
        <v>21</v>
      </c>
      <c r="N94" s="117" t="s">
        <v>527</v>
      </c>
      <c r="O94" s="120">
        <f ca="1">INDIRECT(ADDRESS(MATCH(N94,キャラデータ表!$C$1:$C1000, 0),32, 2,TRUE,"キャラデータ表"),TRUE)</f>
        <v>0</v>
      </c>
      <c r="P94" s="121" t="s">
        <v>815</v>
      </c>
      <c r="Q94" s="118">
        <f ca="1">INDIRECT(ADDRESS(MATCH(P94,キャラデータ表!$C$1:$C1000, 0),29,2,TRUE,"キャラデータ表"),TRUE)</f>
        <v>202</v>
      </c>
      <c r="R94" s="117" t="s">
        <v>873</v>
      </c>
      <c r="S94" s="119">
        <f ca="1">INDIRECT(ADDRESS(MATCH(R94,キャラデータ表!$C$1:$C1000, 0),33, 2,TRUE,"キャラデータ表"),TRUE)</f>
        <v>262</v>
      </c>
      <c r="T94" s="117" t="s">
        <v>288</v>
      </c>
      <c r="U94" s="119">
        <f ca="1">INDIRECT(ADDRESS(MATCH(T94,キャラデータ表!$C$1:$C1000, 0),34, 2,TRUE,"キャラデータ表"),TRUE)</f>
        <v>44</v>
      </c>
    </row>
    <row r="95" spans="1:21" ht="15">
      <c r="A95" s="116">
        <v>92</v>
      </c>
      <c r="B95" s="117" t="s">
        <v>855</v>
      </c>
      <c r="C95" s="118">
        <f ca="1">INDIRECT(ADDRESS(MATCH(B95,キャラデータ表!$C$1:$C1000, 0),25,2,TRUE,"キャラデータ表"),TRUE)</f>
        <v>52</v>
      </c>
      <c r="D95" s="117" t="s">
        <v>108</v>
      </c>
      <c r="E95" s="118">
        <f ca="1">INDIRECT(ADDRESS(MATCH(D95,キャラデータ表!$C$1:$C1000, 0),26,2,TRUE,"キャラデータ表"),TRUE)</f>
        <v>52</v>
      </c>
      <c r="F95" s="117" t="s">
        <v>420</v>
      </c>
      <c r="G95" s="118">
        <f ca="1">INDIRECT(ADDRESS(MATCH(F95,キャラデータ表!$C$1:$C1000, 0),27,2,TRUE,"キャラデータ表"),TRUE)</f>
        <v>49</v>
      </c>
      <c r="H95" s="117" t="s">
        <v>540</v>
      </c>
      <c r="I95" s="118">
        <f ca="1">INDIRECT(ADDRESS(MATCH(H95,キャラデータ表!$C$1:$C1000, 0),28,2,TRUE,"キャラデータ表"),TRUE)</f>
        <v>48</v>
      </c>
      <c r="J95" s="117" t="s">
        <v>527</v>
      </c>
      <c r="K95" s="118">
        <f ca="1">INDIRECT(ADDRESS(MATCH(J95,キャラデータ表!$C$1:$C1000, 0),30,2,TRUE,"キャラデータ表"),TRUE)</f>
        <v>22</v>
      </c>
      <c r="L95" s="117" t="s">
        <v>468</v>
      </c>
      <c r="M95" s="118">
        <f ca="1">INDIRECT(ADDRESS(MATCH(L95,キャラデータ表!$C$1:$C1000, 0),31,2,TRUE,"キャラデータ表"),TRUE)</f>
        <v>21</v>
      </c>
      <c r="N95" s="117" t="s">
        <v>533</v>
      </c>
      <c r="O95" s="120">
        <f ca="1">INDIRECT(ADDRESS(MATCH(N95,キャラデータ表!$C$1:$C1000, 0),32, 2,TRUE,"キャラデータ表"),TRUE)</f>
        <v>0</v>
      </c>
      <c r="P95" s="117" t="s">
        <v>143</v>
      </c>
      <c r="Q95" s="118">
        <f ca="1">INDIRECT(ADDRESS(MATCH(P95,キャラデータ表!$C$1:$C1000, 0),29,2,TRUE,"キャラデータ表"),TRUE)</f>
        <v>200</v>
      </c>
      <c r="R95" s="103" t="s">
        <v>974</v>
      </c>
      <c r="S95" s="119">
        <f ca="1">INDIRECT(ADDRESS(MATCH(R95,キャラデータ表!$C$1:$C1000, 0),33, 2,TRUE,"キャラデータ表"),TRUE)</f>
        <v>261</v>
      </c>
      <c r="T95" s="117" t="s">
        <v>385</v>
      </c>
      <c r="U95" s="119">
        <f ca="1">INDIRECT(ADDRESS(MATCH(T95,キャラデータ表!$C$1:$C1000, 0),34, 2,TRUE,"キャラデータ表"),TRUE)</f>
        <v>44</v>
      </c>
    </row>
    <row r="96" spans="1:21" ht="12.75">
      <c r="A96" s="116">
        <v>93</v>
      </c>
      <c r="B96" s="117" t="s">
        <v>346</v>
      </c>
      <c r="C96" s="118">
        <f ca="1">INDIRECT(ADDRESS(MATCH(B96,キャラデータ表!$C$1:$C1000, 0),25,2,TRUE,"キャラデータ表"),TRUE)</f>
        <v>51</v>
      </c>
      <c r="D96" s="117" t="s">
        <v>702</v>
      </c>
      <c r="E96" s="118">
        <f ca="1">INDIRECT(ADDRESS(MATCH(D96,キャラデータ表!$C$1:$C1000, 0),26,2,TRUE,"キャラデータ表"),TRUE)</f>
        <v>52</v>
      </c>
      <c r="F96" s="117" t="s">
        <v>173</v>
      </c>
      <c r="G96" s="118">
        <f ca="1">INDIRECT(ADDRESS(MATCH(F96,キャラデータ表!$C$1:$C1000, 0),27,2,TRUE,"キャラデータ表"),TRUE)</f>
        <v>49</v>
      </c>
      <c r="H96" s="117" t="s">
        <v>233</v>
      </c>
      <c r="I96" s="118">
        <f ca="1">INDIRECT(ADDRESS(MATCH(H96,キャラデータ表!$C$1:$C1000, 0),28,2,TRUE,"キャラデータ表"),TRUE)</f>
        <v>47</v>
      </c>
      <c r="J96" s="117" t="s">
        <v>859</v>
      </c>
      <c r="K96" s="118">
        <f ca="1">INDIRECT(ADDRESS(MATCH(J96,キャラデータ表!$C$1:$C1000, 0),30,2,TRUE,"キャラデータ表"),TRUE)</f>
        <v>22</v>
      </c>
      <c r="L96" s="117" t="s">
        <v>474</v>
      </c>
      <c r="M96" s="118">
        <f ca="1">INDIRECT(ADDRESS(MATCH(L96,キャラデータ表!$C$1:$C1000, 0),31,2,TRUE,"キャラデータ表"),TRUE)</f>
        <v>21</v>
      </c>
      <c r="N96" s="117" t="s">
        <v>540</v>
      </c>
      <c r="O96" s="120">
        <f ca="1">INDIRECT(ADDRESS(MATCH(N96,キャラデータ表!$C$1:$C1000, 0),32, 2,TRUE,"キャラデータ表"),TRUE)</f>
        <v>0</v>
      </c>
      <c r="P96" s="117" t="s">
        <v>394</v>
      </c>
      <c r="Q96" s="118">
        <f ca="1">INDIRECT(ADDRESS(MATCH(P96,キャラデータ表!$C$1:$C1000, 0),29,2,TRUE,"キャラデータ表"),TRUE)</f>
        <v>198</v>
      </c>
      <c r="R96" s="121" t="s">
        <v>803</v>
      </c>
      <c r="S96" s="119">
        <f ca="1">INDIRECT(ADDRESS(MATCH(R96,キャラデータ表!$C$1:$C1000, 0),33, 2,TRUE,"キャラデータ表"),TRUE)</f>
        <v>254</v>
      </c>
      <c r="T96" s="121" t="s">
        <v>809</v>
      </c>
      <c r="U96" s="122">
        <f ca="1">INDIRECT(ADDRESS(MATCH(T96,キャラデータ表!$C$1:$C1000, 0),34, 2,TRUE,"キャラデータ表"),TRUE)</f>
        <v>44</v>
      </c>
    </row>
    <row r="97" spans="1:21" ht="15">
      <c r="A97" s="116">
        <v>94</v>
      </c>
      <c r="B97" s="117" t="s">
        <v>468</v>
      </c>
      <c r="C97" s="118">
        <f ca="1">INDIRECT(ADDRESS(MATCH(B97,キャラデータ表!$C$1:$C1000, 0),25,2,TRUE,"キャラデータ表"),TRUE)</f>
        <v>51</v>
      </c>
      <c r="D97" s="121" t="s">
        <v>786</v>
      </c>
      <c r="E97" s="118">
        <f ca="1">INDIRECT(ADDRESS(MATCH(D97,キャラデータ表!$C$1:$C1000, 0),26,2,TRUE,"キャラデータ表"),TRUE)</f>
        <v>51</v>
      </c>
      <c r="F97" s="117" t="s">
        <v>497</v>
      </c>
      <c r="G97" s="118">
        <f ca="1">INDIRECT(ADDRESS(MATCH(F97,キャラデータ表!$C$1:$C1000, 0),27,2,TRUE,"キャラデータ表"),TRUE)</f>
        <v>48</v>
      </c>
      <c r="H97" s="117" t="s">
        <v>124</v>
      </c>
      <c r="I97" s="118">
        <f ca="1">INDIRECT(ADDRESS(MATCH(H97,キャラデータ表!$C$1:$C1000, 0),28,2,TRUE,"キャラデータ表"),TRUE)</f>
        <v>47</v>
      </c>
      <c r="J97" s="117" t="s">
        <v>301</v>
      </c>
      <c r="K97" s="118">
        <f ca="1">INDIRECT(ADDRESS(MATCH(J97,キャラデータ表!$C$1:$C1000, 0),30,2,TRUE,"キャラデータ表"),TRUE)</f>
        <v>22</v>
      </c>
      <c r="L97" s="117" t="s">
        <v>540</v>
      </c>
      <c r="M97" s="118">
        <f ca="1">INDIRECT(ADDRESS(MATCH(L97,キャラデータ表!$C$1:$C1000, 0),31,2,TRUE,"キャラデータ表"),TRUE)</f>
        <v>21</v>
      </c>
      <c r="N97" s="117" t="s">
        <v>546</v>
      </c>
      <c r="O97" s="120">
        <f ca="1">INDIRECT(ADDRESS(MATCH(N97,キャラデータ表!$C$1:$C1000, 0),32, 2,TRUE,"キャラデータ表"),TRUE)</f>
        <v>0</v>
      </c>
      <c r="P97" s="103" t="s">
        <v>962</v>
      </c>
      <c r="Q97" s="118">
        <f ca="1">INDIRECT(ADDRESS(MATCH(P97,キャラデータ表!$C$1:$C1000, 0),29,2,TRUE,"キャラデータ表"),TRUE)</f>
        <v>196</v>
      </c>
      <c r="R97" s="117" t="s">
        <v>855</v>
      </c>
      <c r="S97" s="119">
        <f ca="1">INDIRECT(ADDRESS(MATCH(R97,キャラデータ表!$C$1:$C1000, 0),33, 2,TRUE,"キャラデータ表"),TRUE)</f>
        <v>253</v>
      </c>
      <c r="T97" s="121" t="s">
        <v>825</v>
      </c>
      <c r="U97" s="122">
        <f ca="1">INDIRECT(ADDRESS(MATCH(T97,キャラデータ表!$C$1:$C1000, 0),34, 2,TRUE,"キャラデータ表"),TRUE)</f>
        <v>43</v>
      </c>
    </row>
    <row r="98" spans="1:21" ht="12.75">
      <c r="A98" s="116">
        <v>95</v>
      </c>
      <c r="B98" s="121" t="s">
        <v>813</v>
      </c>
      <c r="C98" s="118">
        <f ca="1">INDIRECT(ADDRESS(MATCH(B98,キャラデータ表!$C$1:$C1000, 0),25,2,TRUE,"キャラデータ表"),TRUE)</f>
        <v>51</v>
      </c>
      <c r="D98" s="117" t="s">
        <v>327</v>
      </c>
      <c r="E98" s="118">
        <f ca="1">INDIRECT(ADDRESS(MATCH(D98,キャラデータ表!$C$1:$C1000, 0),26,2,TRUE,"キャラデータ表"),TRUE)</f>
        <v>51</v>
      </c>
      <c r="F98" s="117" t="s">
        <v>242</v>
      </c>
      <c r="G98" s="118">
        <f ca="1">INDIRECT(ADDRESS(MATCH(F98,キャラデータ表!$C$1:$C1000, 0),27,2,TRUE,"キャラデータ表"),TRUE)</f>
        <v>48</v>
      </c>
      <c r="H98" s="117" t="s">
        <v>501</v>
      </c>
      <c r="I98" s="118">
        <f ca="1">INDIRECT(ADDRESS(MATCH(H98,キャラデータ表!$C$1:$C1000, 0),28,2,TRUE,"キャラデータ表"),TRUE)</f>
        <v>47</v>
      </c>
      <c r="J98" s="117" t="s">
        <v>261</v>
      </c>
      <c r="K98" s="118">
        <f ca="1">INDIRECT(ADDRESS(MATCH(J98,キャラデータ表!$C$1:$C1000, 0),30,2,TRUE,"キャラデータ表"),TRUE)</f>
        <v>22</v>
      </c>
      <c r="L98" s="117" t="s">
        <v>572</v>
      </c>
      <c r="M98" s="118">
        <f ca="1">INDIRECT(ADDRESS(MATCH(L98,キャラデータ表!$C$1:$C1000, 0),31,2,TRUE,"キャラデータ表"),TRUE)</f>
        <v>21</v>
      </c>
      <c r="N98" s="117" t="s">
        <v>565</v>
      </c>
      <c r="O98" s="120">
        <f ca="1">INDIRECT(ADDRESS(MATCH(N98,キャラデータ表!$C$1:$C1000, 0),32, 2,TRUE,"キャラデータ表"),TRUE)</f>
        <v>0</v>
      </c>
      <c r="P98" s="121" t="s">
        <v>790</v>
      </c>
      <c r="Q98" s="118">
        <f ca="1">INDIRECT(ADDRESS(MATCH(P98,キャラデータ表!$C$1:$C1000, 0),29,2,TRUE,"キャラデータ表"),TRUE)</f>
        <v>193</v>
      </c>
      <c r="R98" s="117" t="s">
        <v>333</v>
      </c>
      <c r="S98" s="119">
        <f ca="1">INDIRECT(ADDRESS(MATCH(R98,キャラデータ表!$C$1:$C1000, 0),33, 2,TRUE,"キャラデータ表"),TRUE)</f>
        <v>252</v>
      </c>
      <c r="T98" s="121" t="s">
        <v>803</v>
      </c>
      <c r="U98" s="122">
        <f ca="1">INDIRECT(ADDRESS(MATCH(T98,キャラデータ表!$C$1:$C1000, 0),34, 2,TRUE,"キャラデータ表"),TRUE)</f>
        <v>43</v>
      </c>
    </row>
    <row r="99" spans="1:21" ht="12.75">
      <c r="A99" s="116">
        <v>96</v>
      </c>
      <c r="B99" s="117" t="s">
        <v>893</v>
      </c>
      <c r="C99" s="118">
        <f ca="1">INDIRECT(ADDRESS(MATCH(B99,キャラデータ表!$C$1:$C1000, 0),25,2,TRUE,"キャラデータ表"),TRUE)</f>
        <v>51</v>
      </c>
      <c r="D99" s="117" t="s">
        <v>346</v>
      </c>
      <c r="E99" s="118">
        <f ca="1">INDIRECT(ADDRESS(MATCH(D99,キャラデータ表!$C$1:$C1000, 0),26,2,TRUE,"キャラデータ表"),TRUE)</f>
        <v>51</v>
      </c>
      <c r="F99" s="117" t="s">
        <v>671</v>
      </c>
      <c r="G99" s="118">
        <f ca="1">INDIRECT(ADDRESS(MATCH(F99,キャラデータ表!$C$1:$C1000, 0),27,2,TRUE,"キャラデータ表"),TRUE)</f>
        <v>47</v>
      </c>
      <c r="H99" s="117" t="s">
        <v>671</v>
      </c>
      <c r="I99" s="118">
        <f ca="1">INDIRECT(ADDRESS(MATCH(H99,キャラデータ表!$C$1:$C1000, 0),28,2,TRUE,"キャラデータ表"),TRUE)</f>
        <v>46</v>
      </c>
      <c r="J99" s="121" t="s">
        <v>765</v>
      </c>
      <c r="K99" s="118">
        <f ca="1">INDIRECT(ADDRESS(MATCH(J99,キャラデータ表!$C$1:$C1000, 0),30,2,TRUE,"キャラデータ表"),TRUE)</f>
        <v>21</v>
      </c>
      <c r="L99" s="117" t="s">
        <v>697</v>
      </c>
      <c r="M99" s="118">
        <f ca="1">INDIRECT(ADDRESS(MATCH(L99,キャラデータ表!$C$1:$C1000, 0),31,2,TRUE,"キャラデータ表"),TRUE)</f>
        <v>21</v>
      </c>
      <c r="N99" s="117" t="s">
        <v>572</v>
      </c>
      <c r="O99" s="120">
        <f ca="1">INDIRECT(ADDRESS(MATCH(N99,キャラデータ表!$C$1:$C1000, 0),32, 2,TRUE,"キャラデータ表"),TRUE)</f>
        <v>0</v>
      </c>
      <c r="P99" s="117" t="s">
        <v>879</v>
      </c>
      <c r="Q99" s="118">
        <f ca="1">INDIRECT(ADDRESS(MATCH(P99,キャラデータ表!$C$1:$C1000, 0),29,2,TRUE,"キャラデータ表"),TRUE)</f>
        <v>193</v>
      </c>
      <c r="R99" s="121" t="s">
        <v>756</v>
      </c>
      <c r="S99" s="119">
        <f ca="1">INDIRECT(ADDRESS(MATCH(R99,キャラデータ表!$C$1:$C1000, 0),33, 2,TRUE,"キャラデータ表"),TRUE)</f>
        <v>252</v>
      </c>
      <c r="T99" s="117" t="s">
        <v>173</v>
      </c>
      <c r="U99" s="119">
        <f ca="1">INDIRECT(ADDRESS(MATCH(T99,キャラデータ表!$C$1:$C1000, 0),34, 2,TRUE,"キャラデータ表"),TRUE)</f>
        <v>43</v>
      </c>
    </row>
    <row r="100" spans="1:21" ht="12.75">
      <c r="A100" s="116">
        <v>97</v>
      </c>
      <c r="B100" s="121" t="s">
        <v>786</v>
      </c>
      <c r="C100" s="118">
        <f ca="1">INDIRECT(ADDRESS(MATCH(B100,キャラデータ表!$C$1:$C1000, 0),25,2,TRUE,"キャラデータ表"),TRUE)</f>
        <v>49</v>
      </c>
      <c r="D100" s="117" t="s">
        <v>333</v>
      </c>
      <c r="E100" s="118">
        <f ca="1">INDIRECT(ADDRESS(MATCH(D100,キャラデータ表!$C$1:$C1000, 0),26,2,TRUE,"キャラデータ表"),TRUE)</f>
        <v>49</v>
      </c>
      <c r="F100" s="117" t="s">
        <v>653</v>
      </c>
      <c r="G100" s="118">
        <f ca="1">INDIRECT(ADDRESS(MATCH(F100,キャラデータ表!$C$1:$C1000, 0),27,2,TRUE,"キャラデータ表"),TRUE)</f>
        <v>46</v>
      </c>
      <c r="H100" s="117" t="s">
        <v>855</v>
      </c>
      <c r="I100" s="118">
        <f ca="1">INDIRECT(ADDRESS(MATCH(H100,キャラデータ表!$C$1:$C1000, 0),28,2,TRUE,"キャラデータ表"),TRUE)</f>
        <v>46</v>
      </c>
      <c r="J100" s="117" t="s">
        <v>653</v>
      </c>
      <c r="K100" s="118">
        <f ca="1">INDIRECT(ADDRESS(MATCH(J100,キャラデータ表!$C$1:$C1000, 0),30,2,TRUE,"キャラデータ表"),TRUE)</f>
        <v>21</v>
      </c>
      <c r="L100" s="117" t="s">
        <v>708</v>
      </c>
      <c r="M100" s="118">
        <f ca="1">INDIRECT(ADDRESS(MATCH(L100,キャラデータ表!$C$1:$C1000, 0),31,2,TRUE,"キャラデータ表"),TRUE)</f>
        <v>21</v>
      </c>
      <c r="N100" s="117" t="s">
        <v>580</v>
      </c>
      <c r="O100" s="120">
        <f ca="1">INDIRECT(ADDRESS(MATCH(N100,キャラデータ表!$C$1:$C1000, 0),32, 2,TRUE,"キャラデータ表"),TRUE)</f>
        <v>0</v>
      </c>
      <c r="P100" s="121" t="s">
        <v>799</v>
      </c>
      <c r="Q100" s="118">
        <f ca="1">INDIRECT(ADDRESS(MATCH(P100,キャラデータ表!$C$1:$C1000, 0),29,2,TRUE,"キャラデータ表"),TRUE)</f>
        <v>192</v>
      </c>
      <c r="R100" s="117" t="s">
        <v>527</v>
      </c>
      <c r="S100" s="119">
        <f ca="1">INDIRECT(ADDRESS(MATCH(R100,キャラデータ表!$C$1:$C1000, 0),33, 2,TRUE,"キャラデータ表"),TRUE)</f>
        <v>251</v>
      </c>
      <c r="T100" s="117" t="s">
        <v>214</v>
      </c>
      <c r="U100" s="119">
        <f ca="1">INDIRECT(ADDRESS(MATCH(T100,キャラデータ表!$C$1:$C1000, 0),34, 2,TRUE,"キャラデータ表"),TRUE)</f>
        <v>42</v>
      </c>
    </row>
    <row r="101" spans="1:21" ht="12.75">
      <c r="A101" s="116">
        <v>98</v>
      </c>
      <c r="B101" s="117" t="s">
        <v>177</v>
      </c>
      <c r="C101" s="118">
        <f ca="1">INDIRECT(ADDRESS(MATCH(B101,キャラデータ表!$C$1:$C1000, 0),25,2,TRUE,"キャラデータ表"),TRUE)</f>
        <v>48</v>
      </c>
      <c r="D101" s="117" t="s">
        <v>248</v>
      </c>
      <c r="E101" s="118">
        <f ca="1">INDIRECT(ADDRESS(MATCH(D101,キャラデータ表!$C$1:$C1000, 0),26,2,TRUE,"キャラデータ表"),TRUE)</f>
        <v>49</v>
      </c>
      <c r="F101" s="117" t="s">
        <v>540</v>
      </c>
      <c r="G101" s="118">
        <f ca="1">INDIRECT(ADDRESS(MATCH(F101,キャラデータ表!$C$1:$C1000, 0),27,2,TRUE,"キャラデータ表"),TRUE)</f>
        <v>46</v>
      </c>
      <c r="H101" s="117" t="s">
        <v>666</v>
      </c>
      <c r="I101" s="118">
        <f ca="1">INDIRECT(ADDRESS(MATCH(H101,キャラデータ表!$C$1:$C1000, 0),28,2,TRUE,"キャラデータ表"),TRUE)</f>
        <v>45</v>
      </c>
      <c r="J101" s="117" t="s">
        <v>677</v>
      </c>
      <c r="K101" s="118">
        <f ca="1">INDIRECT(ADDRESS(MATCH(J101,キャラデータ表!$C$1:$C1000, 0),30,2,TRUE,"キャラデータ表"),TRUE)</f>
        <v>21</v>
      </c>
      <c r="L101" s="117" t="s">
        <v>713</v>
      </c>
      <c r="M101" s="118">
        <f ca="1">INDIRECT(ADDRESS(MATCH(L101,キャラデータ表!$C$1:$C1000, 0),31,2,TRUE,"キャラデータ表"),TRUE)</f>
        <v>21</v>
      </c>
      <c r="N101" s="117" t="s">
        <v>587</v>
      </c>
      <c r="O101" s="120">
        <f ca="1">INDIRECT(ADDRESS(MATCH(N101,キャラデータ表!$C$1:$C1000, 0),32, 2,TRUE,"キャラデータ表"),TRUE)</f>
        <v>0</v>
      </c>
      <c r="P101" s="121" t="s">
        <v>786</v>
      </c>
      <c r="Q101" s="118">
        <f ca="1">INDIRECT(ADDRESS(MATCH(P101,キャラデータ表!$C$1:$C1000, 0),29,2,TRUE,"キャラデータ表"),TRUE)</f>
        <v>191</v>
      </c>
      <c r="R101" s="117" t="s">
        <v>879</v>
      </c>
      <c r="S101" s="119">
        <f ca="1">INDIRECT(ADDRESS(MATCH(R101,キャラデータ表!$C$1:$C1000, 0),33, 2,TRUE,"キャラデータ表"),TRUE)</f>
        <v>251</v>
      </c>
      <c r="T101" s="117" t="s">
        <v>867</v>
      </c>
      <c r="U101" s="122">
        <f ca="1">INDIRECT(ADDRESS(MATCH(T101,キャラデータ表!$C$1:$C1000, 0),34, 2,TRUE,"キャラデータ表"),TRUE)</f>
        <v>41</v>
      </c>
    </row>
    <row r="102" spans="1:21" ht="15">
      <c r="A102" s="116">
        <v>99</v>
      </c>
      <c r="B102" s="117" t="s">
        <v>194</v>
      </c>
      <c r="C102" s="118">
        <f ca="1">INDIRECT(ADDRESS(MATCH(B102,キャラデータ表!$C$1:$C1000, 0),25,2,TRUE,"キャラデータ表"),TRUE)</f>
        <v>48</v>
      </c>
      <c r="D102" s="117" t="s">
        <v>468</v>
      </c>
      <c r="E102" s="118">
        <f ca="1">INDIRECT(ADDRESS(MATCH(D102,キャラデータ表!$C$1:$C1000, 0),26,2,TRUE,"キャラデータ表"),TRUE)</f>
        <v>49</v>
      </c>
      <c r="F102" s="1" t="s">
        <v>949</v>
      </c>
      <c r="G102" s="118">
        <f ca="1">INDIRECT(ADDRESS(MATCH(F102,キャラデータ表!$C$1:$C1000, 0),27,2,TRUE,"キャラデータ表"),TRUE)</f>
        <v>46</v>
      </c>
      <c r="H102" s="117" t="s">
        <v>643</v>
      </c>
      <c r="I102" s="118">
        <f ca="1">INDIRECT(ADDRESS(MATCH(H102,キャラデータ表!$C$1:$C1000, 0),28,2,TRUE,"キャラデータ表"),TRUE)</f>
        <v>45</v>
      </c>
      <c r="J102" s="117" t="s">
        <v>368</v>
      </c>
      <c r="K102" s="118">
        <f ca="1">INDIRECT(ADDRESS(MATCH(J102,キャラデータ表!$C$1:$C1000, 0),30,2,TRUE,"キャラデータ表"),TRUE)</f>
        <v>21</v>
      </c>
      <c r="L102" s="117" t="s">
        <v>726</v>
      </c>
      <c r="M102" s="118">
        <f ca="1">INDIRECT(ADDRESS(MATCH(L102,キャラデータ表!$C$1:$C1000, 0),31,2,TRUE,"キャラデータ表"),TRUE)</f>
        <v>21</v>
      </c>
      <c r="N102" s="117" t="s">
        <v>603</v>
      </c>
      <c r="O102" s="120">
        <f ca="1">INDIRECT(ADDRESS(MATCH(N102,キャラデータ表!$C$1:$C1000, 0),32, 2,TRUE,"キャラデータ表"),TRUE)</f>
        <v>0</v>
      </c>
      <c r="P102" s="117" t="s">
        <v>832</v>
      </c>
      <c r="Q102" s="118">
        <f ca="1">INDIRECT(ADDRESS(MATCH(P102,キャラデータ表!$C$1:$C1000, 0),29,2,TRUE,"キャラデータ表"),TRUE)</f>
        <v>190</v>
      </c>
      <c r="R102" s="1" t="s">
        <v>949</v>
      </c>
      <c r="S102" s="119">
        <f ca="1">INDIRECT(ADDRESS(MATCH(R102,キャラデータ表!$C$1:$C1000, 0),33, 2,TRUE,"キャラデータ表"),TRUE)</f>
        <v>251</v>
      </c>
      <c r="T102" s="117" t="s">
        <v>100</v>
      </c>
      <c r="U102" s="119">
        <f ca="1">INDIRECT(ADDRESS(MATCH(T102,キャラデータ表!$C$1:$C1000, 0),34, 2,TRUE,"キャラデータ表"),TRUE)</f>
        <v>39</v>
      </c>
    </row>
    <row r="103" spans="1:21" ht="15">
      <c r="A103" s="116">
        <v>100</v>
      </c>
      <c r="B103" s="117" t="s">
        <v>828</v>
      </c>
      <c r="C103" s="118">
        <f ca="1">INDIRECT(ADDRESS(MATCH(B103,キャラデータ表!$C$1:$C1000, 0),25,2,TRUE,"キャラデータ表"),TRUE)</f>
        <v>48</v>
      </c>
      <c r="D103" s="117" t="s">
        <v>338</v>
      </c>
      <c r="E103" s="118">
        <f ca="1">INDIRECT(ADDRESS(MATCH(D103,キャラデータ表!$C$1:$C1000, 0),26,2,TRUE,"キャラデータ表"),TRUE)</f>
        <v>48</v>
      </c>
      <c r="F103" s="103" t="s">
        <v>974</v>
      </c>
      <c r="G103" s="118">
        <f ca="1">INDIRECT(ADDRESS(MATCH(F103,キャラデータ表!$C$1:$C1000, 0),27,2,TRUE,"キャラデータ表"),TRUE)</f>
        <v>46</v>
      </c>
      <c r="H103" s="1" t="s">
        <v>931</v>
      </c>
      <c r="I103" s="118">
        <f ca="1">INDIRECT(ADDRESS(MATCH(H103,キャラデータ表!$C$1:$C1000, 0),28,2,TRUE,"キャラデータ表"),TRUE)</f>
        <v>44</v>
      </c>
      <c r="J103" s="117" t="s">
        <v>320</v>
      </c>
      <c r="K103" s="118">
        <f ca="1">INDIRECT(ADDRESS(MATCH(J103,キャラデータ表!$C$1:$C1000, 0),30,2,TRUE,"キャラデータ表"),TRUE)</f>
        <v>21</v>
      </c>
      <c r="L103" s="121" t="s">
        <v>777</v>
      </c>
      <c r="M103" s="118">
        <f ca="1">INDIRECT(ADDRESS(MATCH(L103,キャラデータ表!$C$1:$C1000, 0),31,2,TRUE,"キャラデータ表"),TRUE)</f>
        <v>21</v>
      </c>
      <c r="N103" s="117" t="s">
        <v>609</v>
      </c>
      <c r="O103" s="120">
        <f ca="1">INDIRECT(ADDRESS(MATCH(N103,キャラデータ表!$C$1:$C1000, 0),32, 2,TRUE,"キャラデータ表"),TRUE)</f>
        <v>0</v>
      </c>
      <c r="P103" s="117" t="s">
        <v>873</v>
      </c>
      <c r="Q103" s="118">
        <f ca="1">INDIRECT(ADDRESS(MATCH(P103,キャラデータ表!$C$1:$C1000, 0),29,2,TRUE,"キャラデータ表"),TRUE)</f>
        <v>190</v>
      </c>
      <c r="R103" s="117" t="s">
        <v>134</v>
      </c>
      <c r="S103" s="119">
        <f ca="1">INDIRECT(ADDRESS(MATCH(R103,キャラデータ表!$C$1:$C1000, 0),33, 2,TRUE,"キャラデータ表"),TRUE)</f>
        <v>248</v>
      </c>
      <c r="T103" s="117" t="s">
        <v>233</v>
      </c>
      <c r="U103" s="119">
        <f ca="1">INDIRECT(ADDRESS(MATCH(T103,キャラデータ表!$C$1:$C1000, 0),34, 2,TRUE,"キャラデータ表"),TRUE)</f>
        <v>38</v>
      </c>
    </row>
    <row r="104" spans="1:21" ht="15">
      <c r="A104" s="116">
        <v>101</v>
      </c>
      <c r="B104" s="117" t="s">
        <v>886</v>
      </c>
      <c r="C104" s="118">
        <f ca="1">INDIRECT(ADDRESS(MATCH(B104,キャラデータ表!$C$1:$C1000, 0),25,2,TRUE,"キャラデータ表"),TRUE)</f>
        <v>48</v>
      </c>
      <c r="D104" s="121" t="s">
        <v>793</v>
      </c>
      <c r="E104" s="118">
        <f ca="1">INDIRECT(ADDRESS(MATCH(D104,キャラデータ表!$C$1:$C1000, 0),26,2,TRUE,"キャラデータ表"),TRUE)</f>
        <v>48</v>
      </c>
      <c r="F104" s="117" t="s">
        <v>207</v>
      </c>
      <c r="G104" s="118">
        <f ca="1">INDIRECT(ADDRESS(MATCH(F104,キャラデータ表!$C$1:$C1000, 0),27,2,TRUE,"キャラデータ表"),TRUE)</f>
        <v>45</v>
      </c>
      <c r="H104" s="1" t="s">
        <v>949</v>
      </c>
      <c r="I104" s="118">
        <f ca="1">INDIRECT(ADDRESS(MATCH(H104,キャラデータ表!$C$1:$C1000, 0),28,2,TRUE,"キャラデータ表"),TRUE)</f>
        <v>44</v>
      </c>
      <c r="J104" s="117" t="s">
        <v>254</v>
      </c>
      <c r="K104" s="118">
        <f ca="1">INDIRECT(ADDRESS(MATCH(J104,キャラデータ表!$C$1:$C1000, 0),30,2,TRUE,"キャラデータ表"),TRUE)</f>
        <v>21</v>
      </c>
      <c r="L104" s="117" t="s">
        <v>828</v>
      </c>
      <c r="M104" s="118">
        <f ca="1">INDIRECT(ADDRESS(MATCH(L104,キャラデータ表!$C$1:$C1000, 0),31,2,TRUE,"キャラデータ表"),TRUE)</f>
        <v>21</v>
      </c>
      <c r="N104" s="117" t="s">
        <v>615</v>
      </c>
      <c r="O104" s="120">
        <f ca="1">INDIRECT(ADDRESS(MATCH(N104,キャラデータ表!$C$1:$C1000, 0),32, 2,TRUE,"キャラデータ表"),TRUE)</f>
        <v>0</v>
      </c>
      <c r="P104" s="117" t="s">
        <v>200</v>
      </c>
      <c r="Q104" s="118">
        <f ca="1">INDIRECT(ADDRESS(MATCH(P104,キャラデータ表!$C$1:$C1000, 0),29,2,TRUE,"キャラデータ表"),TRUE)</f>
        <v>185</v>
      </c>
      <c r="R104" s="121" t="s">
        <v>790</v>
      </c>
      <c r="S104" s="119">
        <f ca="1">INDIRECT(ADDRESS(MATCH(R104,キャラデータ表!$C$1:$C1000, 0),33, 2,TRUE,"キャラデータ表"),TRUE)</f>
        <v>248</v>
      </c>
      <c r="T104" s="117" t="s">
        <v>580</v>
      </c>
      <c r="U104" s="119">
        <f ca="1">INDIRECT(ADDRESS(MATCH(T104,キャラデータ表!$C$1:$C1000, 0),34, 2,TRUE,"キャラデータ表"),TRUE)</f>
        <v>36</v>
      </c>
    </row>
    <row r="105" spans="1:21" ht="12.75">
      <c r="A105" s="116">
        <v>102</v>
      </c>
      <c r="B105" s="117" t="s">
        <v>254</v>
      </c>
      <c r="C105" s="118">
        <f ca="1">INDIRECT(ADDRESS(MATCH(B105,キャラデータ表!$C$1:$C1000, 0),25,2,TRUE,"キャラデータ表"),TRUE)</f>
        <v>47</v>
      </c>
      <c r="D105" s="117" t="s">
        <v>368</v>
      </c>
      <c r="E105" s="118">
        <f ca="1">INDIRECT(ADDRESS(MATCH(D105,キャラデータ表!$C$1:$C1000, 0),26,2,TRUE,"キャラデータ表"),TRUE)</f>
        <v>47</v>
      </c>
      <c r="F105" s="117" t="s">
        <v>666</v>
      </c>
      <c r="G105" s="118">
        <f ca="1">INDIRECT(ADDRESS(MATCH(F105,キャラデータ表!$C$1:$C1000, 0),27,2,TRUE,"キャラデータ表"),TRUE)</f>
        <v>45</v>
      </c>
      <c r="H105" s="121" t="s">
        <v>815</v>
      </c>
      <c r="I105" s="118">
        <f ca="1">INDIRECT(ADDRESS(MATCH(H105,キャラデータ表!$C$1:$C1000, 0),28,2,TRUE,"キャラデータ表"),TRUE)</f>
        <v>43</v>
      </c>
      <c r="J105" s="117" t="s">
        <v>354</v>
      </c>
      <c r="K105" s="118">
        <f ca="1">INDIRECT(ADDRESS(MATCH(J105,キャラデータ表!$C$1:$C1000, 0),30,2,TRUE,"キャラデータ表"),TRUE)</f>
        <v>21</v>
      </c>
      <c r="L105" s="117" t="s">
        <v>836</v>
      </c>
      <c r="M105" s="118">
        <f ca="1">INDIRECT(ADDRESS(MATCH(L105,キャラデータ表!$C$1:$C1000, 0),31,2,TRUE,"キャラデータ表"),TRUE)</f>
        <v>21</v>
      </c>
      <c r="N105" s="117" t="s">
        <v>626</v>
      </c>
      <c r="O105" s="120">
        <f ca="1">INDIRECT(ADDRESS(MATCH(N105,キャラデータ表!$C$1:$C1000, 0),32, 2,TRUE,"キャラデータ表"),TRUE)</f>
        <v>0</v>
      </c>
      <c r="P105" s="117" t="s">
        <v>306</v>
      </c>
      <c r="Q105" s="118">
        <f ca="1">INDIRECT(ADDRESS(MATCH(P105,キャラデータ表!$C$1:$C1000, 0),29,2,TRUE,"キャラデータ表"),TRUE)</f>
        <v>183</v>
      </c>
      <c r="R105" s="117" t="s">
        <v>288</v>
      </c>
      <c r="S105" s="119">
        <f ca="1">INDIRECT(ADDRESS(MATCH(R105,キャラデータ表!$C$1:$C1000, 0),33, 2,TRUE,"キャラデータ表"),TRUE)</f>
        <v>243</v>
      </c>
      <c r="T105" s="117" t="s">
        <v>281</v>
      </c>
      <c r="U105" s="119">
        <f ca="1">INDIRECT(ADDRESS(MATCH(T105,キャラデータ表!$C$1:$C1000, 0),34, 2,TRUE,"キャラデータ表"),TRUE)</f>
        <v>35</v>
      </c>
    </row>
    <row r="106" spans="1:21" ht="12.75">
      <c r="A106" s="116">
        <v>103</v>
      </c>
      <c r="B106" s="117" t="s">
        <v>455</v>
      </c>
      <c r="C106" s="118">
        <f ca="1">INDIRECT(ADDRESS(MATCH(B106,キャラデータ表!$C$1:$C1000, 0),25,2,TRUE,"キャラデータ表"),TRUE)</f>
        <v>47</v>
      </c>
      <c r="D106" s="117" t="s">
        <v>173</v>
      </c>
      <c r="E106" s="118">
        <f ca="1">INDIRECT(ADDRESS(MATCH(D106,キャラデータ表!$C$1:$C1000, 0),26,2,TRUE,"キャラデータ表"),TRUE)</f>
        <v>47</v>
      </c>
      <c r="F106" s="117" t="s">
        <v>490</v>
      </c>
      <c r="G106" s="118">
        <f ca="1">INDIRECT(ADDRESS(MATCH(F106,キャラデータ表!$C$1:$C1000, 0),27,2,TRUE,"キャラデータ表"),TRUE)</f>
        <v>45</v>
      </c>
      <c r="H106" s="121" t="s">
        <v>781</v>
      </c>
      <c r="I106" s="118">
        <f ca="1">INDIRECT(ADDRESS(MATCH(H106,キャラデータ表!$C$1:$C1000, 0),28,2,TRUE,"キャラデータ表"),TRUE)</f>
        <v>42</v>
      </c>
      <c r="J106" s="117" t="s">
        <v>572</v>
      </c>
      <c r="K106" s="118">
        <f ca="1">INDIRECT(ADDRESS(MATCH(J106,キャラデータ表!$C$1:$C1000, 0),30,2,TRUE,"キャラデータ表"),TRUE)</f>
        <v>21</v>
      </c>
      <c r="L106" s="117" t="s">
        <v>886</v>
      </c>
      <c r="M106" s="118">
        <f ca="1">INDIRECT(ADDRESS(MATCH(L106,キャラデータ表!$C$1:$C1000, 0),31,2,TRUE,"キャラデータ表"),TRUE)</f>
        <v>21</v>
      </c>
      <c r="N106" s="117" t="s">
        <v>631</v>
      </c>
      <c r="O106" s="120">
        <f ca="1">INDIRECT(ADDRESS(MATCH(N106,キャラデータ表!$C$1:$C1000, 0),32, 2,TRUE,"キャラデータ表"),TRUE)</f>
        <v>0</v>
      </c>
      <c r="P106" s="117" t="s">
        <v>671</v>
      </c>
      <c r="Q106" s="118">
        <f ca="1">INDIRECT(ADDRESS(MATCH(P106,キャラデータ表!$C$1:$C1000, 0),29,2,TRUE,"キャラデータ表"),TRUE)</f>
        <v>183</v>
      </c>
      <c r="R106" s="117" t="s">
        <v>233</v>
      </c>
      <c r="S106" s="119">
        <f ca="1">INDIRECT(ADDRESS(MATCH(R106,キャラデータ表!$C$1:$C1000, 0),33, 2,TRUE,"キャラデータ表"),TRUE)</f>
        <v>242</v>
      </c>
      <c r="T106" s="117" t="s">
        <v>734</v>
      </c>
      <c r="U106" s="122">
        <f ca="1">INDIRECT(ADDRESS(MATCH(T106,キャラデータ表!$C$1:$C1000, 0),34, 2,TRUE,"キャラデータ表"),TRUE)</f>
        <v>35</v>
      </c>
    </row>
    <row r="107" spans="1:21" ht="15">
      <c r="A107" s="116">
        <v>104</v>
      </c>
      <c r="B107" s="117" t="s">
        <v>519</v>
      </c>
      <c r="C107" s="118">
        <f ca="1">INDIRECT(ADDRESS(MATCH(B107,キャラデータ表!$C$1:$C1000, 0),25,2,TRUE,"キャラデータ表"),TRUE)</f>
        <v>46</v>
      </c>
      <c r="D107" s="117" t="s">
        <v>306</v>
      </c>
      <c r="E107" s="118">
        <f ca="1">INDIRECT(ADDRESS(MATCH(D107,キャラデータ表!$C$1:$C1000, 0),26,2,TRUE,"キャラデータ表"),TRUE)</f>
        <v>46</v>
      </c>
      <c r="F107" s="117" t="s">
        <v>873</v>
      </c>
      <c r="G107" s="118">
        <f ca="1">INDIRECT(ADDRESS(MATCH(F107,キャラデータ表!$C$1:$C1000, 0),27,2,TRUE,"キャラデータ表"),TRUE)</f>
        <v>45</v>
      </c>
      <c r="H107" s="117" t="s">
        <v>207</v>
      </c>
      <c r="I107" s="118">
        <f ca="1">INDIRECT(ADDRESS(MATCH(H107,キャラデータ表!$C$1:$C1000, 0),28,2,TRUE,"キャラデータ表"),TRUE)</f>
        <v>42</v>
      </c>
      <c r="J107" s="117" t="s">
        <v>274</v>
      </c>
      <c r="K107" s="118">
        <f ca="1">INDIRECT(ADDRESS(MATCH(J107,キャラデータ表!$C$1:$C1000, 0),30,2,TRUE,"キャラデータ表"),TRUE)</f>
        <v>21</v>
      </c>
      <c r="L107" s="1" t="s">
        <v>943</v>
      </c>
      <c r="M107" s="118">
        <f ca="1">INDIRECT(ADDRESS(MATCH(L107,キャラデータ表!$C$1:$C1000, 0),31,2,TRUE,"キャラデータ表"),TRUE)</f>
        <v>21</v>
      </c>
      <c r="N107" s="117" t="s">
        <v>636</v>
      </c>
      <c r="O107" s="120">
        <f ca="1">INDIRECT(ADDRESS(MATCH(N107,キャラデータ表!$C$1:$C1000, 0),32, 2,TRUE,"キャラデータ表"),TRUE)</f>
        <v>0</v>
      </c>
      <c r="P107" s="117" t="s">
        <v>859</v>
      </c>
      <c r="Q107" s="118">
        <f ca="1">INDIRECT(ADDRESS(MATCH(P107,キャラデータ表!$C$1:$C1000, 0),29,2,TRUE,"キャラデータ表"),TRUE)</f>
        <v>183</v>
      </c>
      <c r="R107" s="117" t="s">
        <v>450</v>
      </c>
      <c r="S107" s="119">
        <f ca="1">INDIRECT(ADDRESS(MATCH(R107,キャラデータ表!$C$1:$C1000, 0),33, 2,TRUE,"キャラデータ表"),TRUE)</f>
        <v>240</v>
      </c>
      <c r="T107" s="117" t="s">
        <v>730</v>
      </c>
      <c r="U107" s="122">
        <f ca="1">INDIRECT(ADDRESS(MATCH(T107,キャラデータ表!$C$1:$C1000, 0),34, 2,TRUE,"キャラデータ表"),TRUE)</f>
        <v>35</v>
      </c>
    </row>
    <row r="108" spans="1:21" ht="15">
      <c r="A108" s="116">
        <v>105</v>
      </c>
      <c r="B108" s="117" t="s">
        <v>653</v>
      </c>
      <c r="C108" s="118">
        <f ca="1">INDIRECT(ADDRESS(MATCH(B108,キャラデータ表!$C$1:$C1000, 0),25,2,TRUE,"キャラデータ表"),TRUE)</f>
        <v>46</v>
      </c>
      <c r="D108" s="117" t="s">
        <v>726</v>
      </c>
      <c r="E108" s="118">
        <f ca="1">INDIRECT(ADDRESS(MATCH(D108,キャラデータ表!$C$1:$C1000, 0),26,2,TRUE,"キャラデータ表"),TRUE)</f>
        <v>46</v>
      </c>
      <c r="F108" s="117" t="s">
        <v>886</v>
      </c>
      <c r="G108" s="118">
        <f ca="1">INDIRECT(ADDRESS(MATCH(F108,キャラデータ表!$C$1:$C1000, 0),27,2,TRUE,"キャラデータ表"),TRUE)</f>
        <v>44</v>
      </c>
      <c r="H108" s="117" t="s">
        <v>490</v>
      </c>
      <c r="I108" s="118">
        <f ca="1">INDIRECT(ADDRESS(MATCH(H108,キャラデータ表!$C$1:$C1000, 0),28,2,TRUE,"キャラデータ表"),TRUE)</f>
        <v>42</v>
      </c>
      <c r="J108" s="117" t="s">
        <v>658</v>
      </c>
      <c r="K108" s="118">
        <f ca="1">INDIRECT(ADDRESS(MATCH(J108,キャラデータ表!$C$1:$C1000, 0),30,2,TRUE,"キャラデータ表"),TRUE)</f>
        <v>21</v>
      </c>
      <c r="L108" s="117" t="s">
        <v>919</v>
      </c>
      <c r="M108" s="118">
        <f ca="1">INDIRECT(ADDRESS(MATCH(L108,キャラデータ表!$C$1:$C1000, 0),31,2,TRUE,"キャラデータ表"),TRUE)</f>
        <v>20</v>
      </c>
      <c r="N108" s="117" t="s">
        <v>643</v>
      </c>
      <c r="O108" s="120">
        <f ca="1">INDIRECT(ADDRESS(MATCH(N108,キャラデータ表!$C$1:$C1000, 0),32, 2,TRUE,"キャラデータ表"),TRUE)</f>
        <v>0</v>
      </c>
      <c r="P108" s="117" t="s">
        <v>108</v>
      </c>
      <c r="Q108" s="118">
        <f ca="1">INDIRECT(ADDRESS(MATCH(P108,キャラデータ表!$C$1:$C1000, 0),29,2,TRUE,"キャラデータ表"),TRUE)</f>
        <v>182</v>
      </c>
      <c r="R108" s="121" t="s">
        <v>786</v>
      </c>
      <c r="S108" s="119">
        <f ca="1">INDIRECT(ADDRESS(MATCH(R108,キャラデータ表!$C$1:$C1000, 0),33, 2,TRUE,"キャラデータ表"),TRUE)</f>
        <v>240</v>
      </c>
      <c r="T108" s="1" t="s">
        <v>931</v>
      </c>
      <c r="U108" s="122">
        <f ca="1">INDIRECT(ADDRESS(MATCH(T108,キャラデータ表!$C$1:$C1000, 0),34, 2,TRUE,"キャラデータ表"),TRUE)</f>
        <v>33</v>
      </c>
    </row>
    <row r="109" spans="1:21" ht="12.75">
      <c r="A109" s="116">
        <v>106</v>
      </c>
      <c r="B109" s="117" t="s">
        <v>879</v>
      </c>
      <c r="C109" s="118">
        <f ca="1">INDIRECT(ADDRESS(MATCH(B109,キャラデータ表!$C$1:$C1000, 0),25,2,TRUE,"キャラデータ表"),TRUE)</f>
        <v>46</v>
      </c>
      <c r="D109" s="117" t="s">
        <v>653</v>
      </c>
      <c r="E109" s="118">
        <f ca="1">INDIRECT(ADDRESS(MATCH(D109,キャラデータ表!$C$1:$C1000, 0),26,2,TRUE,"キャラデータ表"),TRUE)</f>
        <v>45</v>
      </c>
      <c r="F109" s="117" t="s">
        <v>233</v>
      </c>
      <c r="G109" s="118">
        <f ca="1">INDIRECT(ADDRESS(MATCH(F109,キャラデータ表!$C$1:$C1000, 0),27,2,TRUE,"キャラデータ表"),TRUE)</f>
        <v>43</v>
      </c>
      <c r="H109" s="117" t="s">
        <v>455</v>
      </c>
      <c r="I109" s="118">
        <f ca="1">INDIRECT(ADDRESS(MATCH(H109,キャラデータ表!$C$1:$C1000, 0),28,2,TRUE,"キャラデータ表"),TRUE)</f>
        <v>42</v>
      </c>
      <c r="J109" s="117" t="s">
        <v>413</v>
      </c>
      <c r="K109" s="118">
        <f ca="1">INDIRECT(ADDRESS(MATCH(J109,キャラデータ表!$C$1:$C1000, 0),30,2,TRUE,"キャラデータ表"),TRUE)</f>
        <v>21</v>
      </c>
      <c r="L109" s="117" t="s">
        <v>261</v>
      </c>
      <c r="M109" s="118">
        <f ca="1">INDIRECT(ADDRESS(MATCH(L109,キャラデータ表!$C$1:$C1000, 0),31,2,TRUE,"キャラデータ表"),TRUE)</f>
        <v>20</v>
      </c>
      <c r="N109" s="117" t="s">
        <v>649</v>
      </c>
      <c r="O109" s="120">
        <f ca="1">INDIRECT(ADDRESS(MATCH(N109,キャラデータ表!$C$1:$C1000, 0),32, 2,TRUE,"キャラデータ表"),TRUE)</f>
        <v>0</v>
      </c>
      <c r="P109" s="117" t="s">
        <v>723</v>
      </c>
      <c r="Q109" s="118">
        <f ca="1">INDIRECT(ADDRESS(MATCH(P109,キャラデータ表!$C$1:$C1000, 0),29,2,TRUE,"キャラデータ表"),TRUE)</f>
        <v>182</v>
      </c>
      <c r="R109" s="117" t="s">
        <v>859</v>
      </c>
      <c r="S109" s="119">
        <f ca="1">INDIRECT(ADDRESS(MATCH(R109,キャラデータ表!$C$1:$C1000, 0),33, 2,TRUE,"キャラデータ表"),TRUE)</f>
        <v>235</v>
      </c>
      <c r="T109" s="117" t="s">
        <v>124</v>
      </c>
      <c r="U109" s="119">
        <f ca="1">INDIRECT(ADDRESS(MATCH(T109,キャラデータ表!$C$1:$C1000, 0),34, 2,TRUE,"キャラデータ表"),TRUE)</f>
        <v>32</v>
      </c>
    </row>
    <row r="110" spans="1:21" ht="15">
      <c r="A110" s="116">
        <v>107</v>
      </c>
      <c r="B110" s="1" t="s">
        <v>937</v>
      </c>
      <c r="C110" s="118">
        <f ca="1">INDIRECT(ADDRESS(MATCH(B110,キャラデータ表!$C$1:$C1000, 0),25,2,TRUE,"キャラデータ表"),TRUE)</f>
        <v>45</v>
      </c>
      <c r="D110" s="117" t="s">
        <v>194</v>
      </c>
      <c r="E110" s="118">
        <f ca="1">INDIRECT(ADDRESS(MATCH(D110,キャラデータ表!$C$1:$C1000, 0),26,2,TRUE,"キャラデータ表"),TRUE)</f>
        <v>44</v>
      </c>
      <c r="F110" s="117" t="s">
        <v>160</v>
      </c>
      <c r="G110" s="118">
        <f ca="1">INDIRECT(ADDRESS(MATCH(F110,キャラデータ表!$C$1:$C1000, 0),27,2,TRUE,"キャラデータ表"),TRUE)</f>
        <v>43</v>
      </c>
      <c r="H110" s="103" t="s">
        <v>974</v>
      </c>
      <c r="I110" s="118">
        <f ca="1">INDIRECT(ADDRESS(MATCH(H110,キャラデータ表!$C$1:$C1000, 0),28,2,TRUE,"キャラデータ表"),TRUE)</f>
        <v>42</v>
      </c>
      <c r="J110" s="117" t="s">
        <v>160</v>
      </c>
      <c r="K110" s="118">
        <f ca="1">INDIRECT(ADDRESS(MATCH(J110,キャラデータ表!$C$1:$C1000, 0),30,2,TRUE,"キャラデータ表"),TRUE)</f>
        <v>21</v>
      </c>
      <c r="L110" s="117" t="s">
        <v>559</v>
      </c>
      <c r="M110" s="118">
        <f ca="1">INDIRECT(ADDRESS(MATCH(L110,キャラデータ表!$C$1:$C1000, 0),31,2,TRUE,"キャラデータ表"),TRUE)</f>
        <v>20</v>
      </c>
      <c r="N110" s="117" t="s">
        <v>653</v>
      </c>
      <c r="O110" s="120">
        <f ca="1">INDIRECT(ADDRESS(MATCH(N110,キャラデータ表!$C$1:$C1000, 0),32, 2,TRUE,"キャラデータ表"),TRUE)</f>
        <v>0</v>
      </c>
      <c r="P110" s="121" t="s">
        <v>803</v>
      </c>
      <c r="Q110" s="118">
        <f ca="1">INDIRECT(ADDRESS(MATCH(P110,キャラデータ表!$C$1:$C1000, 0),29,2,TRUE,"キャラデータ表"),TRUE)</f>
        <v>182</v>
      </c>
      <c r="R110" s="121" t="s">
        <v>793</v>
      </c>
      <c r="S110" s="119">
        <f ca="1">INDIRECT(ADDRESS(MATCH(R110,キャラデータ表!$C$1:$C1000, 0),33, 2,TRUE,"キャラデータ表"),TRUE)</f>
        <v>234</v>
      </c>
      <c r="T110" s="117" t="s">
        <v>184</v>
      </c>
      <c r="U110" s="119">
        <f ca="1">INDIRECT(ADDRESS(MATCH(T110,キャラデータ表!$C$1:$C1000, 0),34, 2,TRUE,"キャラデータ表"),TRUE)</f>
        <v>31</v>
      </c>
    </row>
    <row r="111" spans="1:21" ht="12.75">
      <c r="A111" s="116">
        <v>108</v>
      </c>
      <c r="B111" s="117" t="s">
        <v>723</v>
      </c>
      <c r="C111" s="118">
        <f ca="1">INDIRECT(ADDRESS(MATCH(B111,キャラデータ表!$C$1:$C1000, 0),25,2,TRUE,"キャラデータ表"),TRUE)</f>
        <v>44</v>
      </c>
      <c r="D111" s="117" t="s">
        <v>723</v>
      </c>
      <c r="E111" s="118">
        <f ca="1">INDIRECT(ADDRESS(MATCH(D111,キャラデータ表!$C$1:$C1000, 0),26,2,TRUE,"キャラデータ表"),TRUE)</f>
        <v>43</v>
      </c>
      <c r="F111" s="117" t="s">
        <v>723</v>
      </c>
      <c r="G111" s="118">
        <f ca="1">INDIRECT(ADDRESS(MATCH(F111,キャラデータ表!$C$1:$C1000, 0),27,2,TRUE,"キャラデータ表"),TRUE)</f>
        <v>43</v>
      </c>
      <c r="H111" s="121" t="s">
        <v>770</v>
      </c>
      <c r="I111" s="118">
        <f ca="1">INDIRECT(ADDRESS(MATCH(H111,キャラデータ表!$C$1:$C1000, 0),28,2,TRUE,"キャラデータ表"),TRUE)</f>
        <v>41</v>
      </c>
      <c r="J111" s="117" t="s">
        <v>269</v>
      </c>
      <c r="K111" s="118">
        <f ca="1">INDIRECT(ADDRESS(MATCH(J111,キャラデータ表!$C$1:$C1000, 0),30,2,TRUE,"キャラデータ表"),TRUE)</f>
        <v>21</v>
      </c>
      <c r="L111" s="117" t="s">
        <v>327</v>
      </c>
      <c r="M111" s="118">
        <f ca="1">INDIRECT(ADDRESS(MATCH(L111,キャラデータ表!$C$1:$C1000, 0),31,2,TRUE,"キャラデータ表"),TRUE)</f>
        <v>20</v>
      </c>
      <c r="N111" s="117" t="s">
        <v>658</v>
      </c>
      <c r="O111" s="120">
        <f ca="1">INDIRECT(ADDRESS(MATCH(N111,キャラデータ表!$C$1:$C1000, 0),32, 2,TRUE,"キャラデータ表"),TRUE)</f>
        <v>0</v>
      </c>
      <c r="P111" s="117" t="s">
        <v>666</v>
      </c>
      <c r="Q111" s="118">
        <f ca="1">INDIRECT(ADDRESS(MATCH(P111,キャラデータ表!$C$1:$C1000, 0),29,2,TRUE,"キャラデータ表"),TRUE)</f>
        <v>179</v>
      </c>
      <c r="R111" s="117" t="s">
        <v>744</v>
      </c>
      <c r="S111" s="119">
        <f ca="1">INDIRECT(ADDRESS(MATCH(R111,キャラデータ表!$C$1:$C1000, 0),33, 2,TRUE,"キャラデータ表"),TRUE)</f>
        <v>232</v>
      </c>
      <c r="T111" s="117" t="s">
        <v>254</v>
      </c>
      <c r="U111" s="119">
        <f ca="1">INDIRECT(ADDRESS(MATCH(T111,キャラデータ表!$C$1:$C1000, 0),34, 2,TRUE,"キャラデータ表"),TRUE)</f>
        <v>31</v>
      </c>
    </row>
    <row r="112" spans="1:21" ht="12.75">
      <c r="A112" s="116">
        <v>109</v>
      </c>
      <c r="B112" s="117" t="s">
        <v>301</v>
      </c>
      <c r="C112" s="118">
        <f ca="1">INDIRECT(ADDRESS(MATCH(B112,キャラデータ表!$C$1:$C1000, 0),25,2,TRUE,"キャラデータ表"),TRUE)</f>
        <v>43</v>
      </c>
      <c r="D112" s="117" t="s">
        <v>873</v>
      </c>
      <c r="E112" s="118">
        <f ca="1">INDIRECT(ADDRESS(MATCH(D112,キャラデータ表!$C$1:$C1000, 0),26,2,TRUE,"キャラデータ表"),TRUE)</f>
        <v>42</v>
      </c>
      <c r="F112" s="117" t="s">
        <v>855</v>
      </c>
      <c r="G112" s="118">
        <f ca="1">INDIRECT(ADDRESS(MATCH(F112,キャラデータ表!$C$1:$C1000, 0),27,2,TRUE,"キャラデータ表"),TRUE)</f>
        <v>42</v>
      </c>
      <c r="H112" s="117" t="s">
        <v>750</v>
      </c>
      <c r="I112" s="118">
        <f ca="1">INDIRECT(ADDRESS(MATCH(H112,キャラデータ表!$C$1:$C1000, 0),28,2,TRUE,"キャラデータ表"),TRUE)</f>
        <v>41</v>
      </c>
      <c r="J112" s="117" t="s">
        <v>621</v>
      </c>
      <c r="K112" s="118">
        <f ca="1">INDIRECT(ADDRESS(MATCH(J112,キャラデータ表!$C$1:$C1000, 0),30,2,TRUE,"キャラデータ表"),TRUE)</f>
        <v>21</v>
      </c>
      <c r="L112" s="117" t="s">
        <v>413</v>
      </c>
      <c r="M112" s="118">
        <f ca="1">INDIRECT(ADDRESS(MATCH(L112,キャラデータ表!$C$1:$C1000, 0),31,2,TRUE,"キャラデータ表"),TRUE)</f>
        <v>20</v>
      </c>
      <c r="N112" s="117" t="s">
        <v>666</v>
      </c>
      <c r="O112" s="120">
        <f ca="1">INDIRECT(ADDRESS(MATCH(N112,キャラデータ表!$C$1:$C1000, 0),32, 2,TRUE,"キャラデータ表"),TRUE)</f>
        <v>0</v>
      </c>
      <c r="P112" s="117" t="s">
        <v>744</v>
      </c>
      <c r="Q112" s="118">
        <f ca="1">INDIRECT(ADDRESS(MATCH(P112,キャラデータ表!$C$1:$C1000, 0),29,2,TRUE,"キャラデータ表"),TRUE)</f>
        <v>178</v>
      </c>
      <c r="R112" s="117" t="s">
        <v>832</v>
      </c>
      <c r="S112" s="119">
        <f ca="1">INDIRECT(ADDRESS(MATCH(R112,キャラデータ表!$C$1:$C1000, 0),33, 2,TRUE,"キャラデータ表"),TRUE)</f>
        <v>232</v>
      </c>
      <c r="T112" s="117" t="s">
        <v>154</v>
      </c>
      <c r="U112" s="119">
        <f ca="1">INDIRECT(ADDRESS(MATCH(T112,キャラデータ表!$C$1:$C1000, 0),34, 2,TRUE,"キャラデータ表"),TRUE)</f>
        <v>31</v>
      </c>
    </row>
    <row r="113" spans="1:21" ht="15">
      <c r="A113" s="116">
        <v>110</v>
      </c>
      <c r="B113" s="121" t="s">
        <v>803</v>
      </c>
      <c r="C113" s="118">
        <f ca="1">INDIRECT(ADDRESS(MATCH(B113,キャラデータ表!$C$1:$C1000, 0),25,2,TRUE,"キャラデータ表"),TRUE)</f>
        <v>43</v>
      </c>
      <c r="D113" s="103" t="s">
        <v>974</v>
      </c>
      <c r="E113" s="118">
        <f ca="1">INDIRECT(ADDRESS(MATCH(D113,キャラデータ表!$C$1:$C1000, 0),26,2,TRUE,"キャラデータ表"),TRUE)</f>
        <v>42</v>
      </c>
      <c r="F113" s="117" t="s">
        <v>445</v>
      </c>
      <c r="G113" s="118">
        <f ca="1">INDIRECT(ADDRESS(MATCH(F113,キャラデータ表!$C$1:$C1000, 0),27,2,TRUE,"キャラデータ表"),TRUE)</f>
        <v>42</v>
      </c>
      <c r="H113" s="117" t="s">
        <v>741</v>
      </c>
      <c r="I113" s="118">
        <f ca="1">INDIRECT(ADDRESS(MATCH(H113,キャラデータ表!$C$1:$C1000, 0),28,2,TRUE,"キャラデータ表"),TRUE)</f>
        <v>40</v>
      </c>
      <c r="J113" s="117" t="s">
        <v>728</v>
      </c>
      <c r="K113" s="118">
        <f ca="1">INDIRECT(ADDRESS(MATCH(J113,キャラデータ表!$C$1:$C1000, 0),30,2,TRUE,"キャラデータ表"),TRUE)</f>
        <v>21</v>
      </c>
      <c r="L113" s="117" t="s">
        <v>677</v>
      </c>
      <c r="M113" s="118">
        <f ca="1">INDIRECT(ADDRESS(MATCH(L113,キャラデータ表!$C$1:$C1000, 0),31,2,TRUE,"キャラデータ表"),TRUE)</f>
        <v>20</v>
      </c>
      <c r="N113" s="117" t="s">
        <v>671</v>
      </c>
      <c r="O113" s="120">
        <f ca="1">INDIRECT(ADDRESS(MATCH(N113,キャラデータ表!$C$1:$C1000, 0),32, 2,TRUE,"キャラデータ表"),TRUE)</f>
        <v>0</v>
      </c>
      <c r="P113" s="117" t="s">
        <v>134</v>
      </c>
      <c r="Q113" s="118">
        <f ca="1">INDIRECT(ADDRESS(MATCH(P113,キャラデータ表!$C$1:$C1000, 0),29,2,TRUE,"キャラデータ表"),TRUE)</f>
        <v>176</v>
      </c>
      <c r="R113" s="117" t="s">
        <v>394</v>
      </c>
      <c r="S113" s="119">
        <f ca="1">INDIRECT(ADDRESS(MATCH(R113,キャラデータ表!$C$1:$C1000, 0),33, 2,TRUE,"キャラデータ表"),TRUE)</f>
        <v>231</v>
      </c>
      <c r="T113" s="117" t="s">
        <v>268</v>
      </c>
      <c r="U113" s="119">
        <f ca="1">INDIRECT(ADDRESS(MATCH(T113,キャラデータ表!$C$1:$C1000, 0),34, 2,TRUE,"キャラデータ表"),TRUE)</f>
        <v>31</v>
      </c>
    </row>
    <row r="114" spans="1:21" ht="12.75">
      <c r="A114" s="116">
        <v>111</v>
      </c>
      <c r="B114" s="117" t="s">
        <v>728</v>
      </c>
      <c r="C114" s="118">
        <f ca="1">INDIRECT(ADDRESS(MATCH(B114,キャラデータ表!$C$1:$C1000, 0),25,2,TRUE,"キャラデータ表"),TRUE)</f>
        <v>42</v>
      </c>
      <c r="D114" s="117" t="s">
        <v>460</v>
      </c>
      <c r="E114" s="118">
        <f ca="1">INDIRECT(ADDRESS(MATCH(D114,キャラデータ表!$C$1:$C1000, 0),26,2,TRUE,"キャラデータ表"),TRUE)</f>
        <v>41</v>
      </c>
      <c r="F114" s="117" t="s">
        <v>527</v>
      </c>
      <c r="G114" s="118">
        <f ca="1">INDIRECT(ADDRESS(MATCH(F114,キャラデータ表!$C$1:$C1000, 0),27,2,TRUE,"キャラデータ表"),TRUE)</f>
        <v>41</v>
      </c>
      <c r="H114" s="117" t="s">
        <v>527</v>
      </c>
      <c r="I114" s="118">
        <f ca="1">INDIRECT(ADDRESS(MATCH(H114,キャラデータ表!$C$1:$C1000, 0),28,2,TRUE,"キャラデータ表"),TRUE)</f>
        <v>40</v>
      </c>
      <c r="J114" s="117" t="s">
        <v>168</v>
      </c>
      <c r="K114" s="118">
        <f ca="1">INDIRECT(ADDRESS(MATCH(J114,キャラデータ表!$C$1:$C1000, 0),30,2,TRUE,"キャラデータ表"),TRUE)</f>
        <v>21</v>
      </c>
      <c r="L114" s="117" t="s">
        <v>832</v>
      </c>
      <c r="M114" s="118">
        <f ca="1">INDIRECT(ADDRESS(MATCH(L114,キャラデータ表!$C$1:$C1000, 0),31,2,TRUE,"キャラデータ表"),TRUE)</f>
        <v>20</v>
      </c>
      <c r="N114" s="117" t="s">
        <v>677</v>
      </c>
      <c r="O114" s="120">
        <f ca="1">INDIRECT(ADDRESS(MATCH(N114,キャラデータ表!$C$1:$C1000, 0),32, 2,TRUE,"キャラデータ表"),TRUE)</f>
        <v>0</v>
      </c>
      <c r="P114" s="117" t="s">
        <v>173</v>
      </c>
      <c r="Q114" s="118">
        <f ca="1">INDIRECT(ADDRESS(MATCH(P114,キャラデータ表!$C$1:$C1000, 0),29,2,TRUE,"キャラデータ表"),TRUE)</f>
        <v>175</v>
      </c>
      <c r="R114" s="117" t="s">
        <v>173</v>
      </c>
      <c r="S114" s="119">
        <f ca="1">INDIRECT(ADDRESS(MATCH(R114,キャラデータ表!$C$1:$C1000, 0),33, 2,TRUE,"キャラデータ表"),TRUE)</f>
        <v>230</v>
      </c>
      <c r="T114" s="117" t="s">
        <v>527</v>
      </c>
      <c r="U114" s="119">
        <f ca="1">INDIRECT(ADDRESS(MATCH(T114,キャラデータ表!$C$1:$C1000, 0),34, 2,TRUE,"キャラデータ表"),TRUE)</f>
        <v>31</v>
      </c>
    </row>
    <row r="115" spans="1:21" ht="12.75">
      <c r="A115" s="116">
        <v>112</v>
      </c>
      <c r="B115" s="121" t="s">
        <v>770</v>
      </c>
      <c r="C115" s="118">
        <f ca="1">INDIRECT(ADDRESS(MATCH(B115,キャラデータ表!$C$1:$C1000, 0),25,2,TRUE,"キャラデータ表"),TRUE)</f>
        <v>42</v>
      </c>
      <c r="D115" s="117" t="s">
        <v>631</v>
      </c>
      <c r="E115" s="118">
        <f ca="1">INDIRECT(ADDRESS(MATCH(D115,キャラデータ表!$C$1:$C1000, 0),26,2,TRUE,"キャラデータ表"),TRUE)</f>
        <v>41</v>
      </c>
      <c r="F115" s="117" t="s">
        <v>327</v>
      </c>
      <c r="G115" s="118">
        <f ca="1">INDIRECT(ADDRESS(MATCH(F115,キャラデータ表!$C$1:$C1000, 0),27,2,TRUE,"キャラデータ表"),TRUE)</f>
        <v>40</v>
      </c>
      <c r="H115" s="121" t="s">
        <v>799</v>
      </c>
      <c r="I115" s="118">
        <f ca="1">INDIRECT(ADDRESS(MATCH(H115,キャラデータ表!$C$1:$C1000, 0),28,2,TRUE,"キャラデータ表"),TRUE)</f>
        <v>39</v>
      </c>
      <c r="J115" s="117" t="s">
        <v>455</v>
      </c>
      <c r="K115" s="118">
        <f ca="1">INDIRECT(ADDRESS(MATCH(J115,キャラデータ表!$C$1:$C1000, 0),30,2,TRUE,"キャラデータ表"),TRUE)</f>
        <v>21</v>
      </c>
      <c r="L115" s="117" t="s">
        <v>859</v>
      </c>
      <c r="M115" s="118">
        <f ca="1">INDIRECT(ADDRESS(MATCH(L115,キャラデータ表!$C$1:$C1000, 0),31,2,TRUE,"キャラデータ表"),TRUE)</f>
        <v>20</v>
      </c>
      <c r="N115" s="117" t="s">
        <v>684</v>
      </c>
      <c r="O115" s="120">
        <f ca="1">INDIRECT(ADDRESS(MATCH(N115,キャラデータ表!$C$1:$C1000, 0),32, 2,TRUE,"キャラデータ表"),TRUE)</f>
        <v>0</v>
      </c>
      <c r="P115" s="117" t="s">
        <v>653</v>
      </c>
      <c r="Q115" s="118">
        <f ca="1">INDIRECT(ADDRESS(MATCH(P115,キャラデータ表!$C$1:$C1000, 0),29,2,TRUE,"キャラデータ表"),TRUE)</f>
        <v>175</v>
      </c>
      <c r="R115" s="117" t="s">
        <v>108</v>
      </c>
      <c r="S115" s="119">
        <f ca="1">INDIRECT(ADDRESS(MATCH(R115,キャラデータ表!$C$1:$C1000, 0),33, 2,TRUE,"キャラデータ表"),TRUE)</f>
        <v>228</v>
      </c>
      <c r="T115" s="121" t="s">
        <v>793</v>
      </c>
      <c r="U115" s="122">
        <f ca="1">INDIRECT(ADDRESS(MATCH(T115,キャラデータ表!$C$1:$C1000, 0),34, 2,TRUE,"キャラデータ表"),TRUE)</f>
        <v>31</v>
      </c>
    </row>
    <row r="116" spans="1:21" ht="12.75">
      <c r="A116" s="116">
        <v>113</v>
      </c>
      <c r="B116" s="121" t="s">
        <v>775</v>
      </c>
      <c r="C116" s="118">
        <f ca="1">INDIRECT(ADDRESS(MATCH(B116,キャラデータ表!$C$1:$C1000, 0),25,2,TRUE,"キャラデータ表"),TRUE)</f>
        <v>41</v>
      </c>
      <c r="D116" s="121" t="s">
        <v>799</v>
      </c>
      <c r="E116" s="118">
        <f ca="1">INDIRECT(ADDRESS(MATCH(D116,キャラデータ表!$C$1:$C1000, 0),26,2,TRUE,"キャラデータ表"),TRUE)</f>
        <v>41</v>
      </c>
      <c r="F116" s="117" t="s">
        <v>333</v>
      </c>
      <c r="G116" s="118">
        <f ca="1">INDIRECT(ADDRESS(MATCH(F116,キャラデータ表!$C$1:$C1000, 0),27,2,TRUE,"キャラデータ表"),TRUE)</f>
        <v>40</v>
      </c>
      <c r="H116" s="117" t="s">
        <v>653</v>
      </c>
      <c r="I116" s="118">
        <f ca="1">INDIRECT(ADDRESS(MATCH(H116,キャラデータ表!$C$1:$C1000, 0),28,2,TRUE,"キャラデータ表"),TRUE)</f>
        <v>38</v>
      </c>
      <c r="J116" s="117" t="s">
        <v>485</v>
      </c>
      <c r="K116" s="118">
        <f ca="1">INDIRECT(ADDRESS(MATCH(J116,キャラデータ表!$C$1:$C1000, 0),30,2,TRUE,"キャラデータ表"),TRUE)</f>
        <v>21</v>
      </c>
      <c r="L116" s="117" t="s">
        <v>879</v>
      </c>
      <c r="M116" s="118">
        <f ca="1">INDIRECT(ADDRESS(MATCH(L116,キャラデータ表!$C$1:$C1000, 0),31,2,TRUE,"キャラデータ表"),TRUE)</f>
        <v>20</v>
      </c>
      <c r="N116" s="117" t="s">
        <v>692</v>
      </c>
      <c r="O116" s="120">
        <f ca="1">INDIRECT(ADDRESS(MATCH(N116,キャラデータ表!$C$1:$C1000, 0),32, 2,TRUE,"キャラデータ表"),TRUE)</f>
        <v>0</v>
      </c>
      <c r="P116" s="121" t="s">
        <v>760</v>
      </c>
      <c r="Q116" s="118">
        <f ca="1">INDIRECT(ADDRESS(MATCH(P116,キャラデータ表!$C$1:$C1000, 0),29,2,TRUE,"キャラデータ表"),TRUE)</f>
        <v>174</v>
      </c>
      <c r="R116" s="121" t="s">
        <v>799</v>
      </c>
      <c r="S116" s="119">
        <f ca="1">INDIRECT(ADDRESS(MATCH(R116,キャラデータ表!$C$1:$C1000, 0),33, 2,TRUE,"キャラデータ表"),TRUE)</f>
        <v>228</v>
      </c>
      <c r="T116" s="117" t="s">
        <v>533</v>
      </c>
      <c r="U116" s="119">
        <f ca="1">INDIRECT(ADDRESS(MATCH(T116,キャラデータ表!$C$1:$C1000, 0),34, 2,TRUE,"キャラデータ表"),TRUE)</f>
        <v>31</v>
      </c>
    </row>
    <row r="117" spans="1:21" ht="12.75">
      <c r="A117" s="116">
        <v>114</v>
      </c>
      <c r="B117" s="117" t="s">
        <v>836</v>
      </c>
      <c r="C117" s="118">
        <f ca="1">INDIRECT(ADDRESS(MATCH(B117,キャラデータ表!$C$1:$C1000, 0),25,2,TRUE,"キャラデータ表"),TRUE)</f>
        <v>41</v>
      </c>
      <c r="D117" s="121" t="s">
        <v>770</v>
      </c>
      <c r="E117" s="118">
        <f ca="1">INDIRECT(ADDRESS(MATCH(D117,キャラデータ表!$C$1:$C1000, 0),26,2,TRUE,"キャラデータ表"),TRUE)</f>
        <v>40</v>
      </c>
      <c r="F117" s="117" t="s">
        <v>879</v>
      </c>
      <c r="G117" s="118">
        <f ca="1">INDIRECT(ADDRESS(MATCH(F117,キャラデータ表!$C$1:$C1000, 0),27,2,TRUE,"キャラデータ表"),TRUE)</f>
        <v>39</v>
      </c>
      <c r="H117" s="117" t="s">
        <v>200</v>
      </c>
      <c r="I117" s="118">
        <f ca="1">INDIRECT(ADDRESS(MATCH(H117,キャラデータ表!$C$1:$C1000, 0),28,2,TRUE,"キャラデータ表"),TRUE)</f>
        <v>38</v>
      </c>
      <c r="J117" s="121" t="s">
        <v>813</v>
      </c>
      <c r="K117" s="118">
        <f ca="1">INDIRECT(ADDRESS(MATCH(J117,キャラデータ表!$C$1:$C1000, 0),30,2,TRUE,"キャラデータ表"),TRUE)</f>
        <v>21</v>
      </c>
      <c r="L117" s="121" t="s">
        <v>809</v>
      </c>
      <c r="M117" s="118">
        <f ca="1">INDIRECT(ADDRESS(MATCH(L117,キャラデータ表!$C$1:$C1000, 0),31,2,TRUE,"キャラデータ表"),TRUE)</f>
        <v>19</v>
      </c>
      <c r="N117" s="117" t="s">
        <v>697</v>
      </c>
      <c r="O117" s="120">
        <f ca="1">INDIRECT(ADDRESS(MATCH(N117,キャラデータ表!$C$1:$C1000, 0),32, 2,TRUE,"キャラデータ表"),TRUE)</f>
        <v>0</v>
      </c>
      <c r="P117" s="117" t="s">
        <v>828</v>
      </c>
      <c r="Q117" s="118">
        <f ca="1">INDIRECT(ADDRESS(MATCH(P117,キャラデータ表!$C$1:$C1000, 0),29,2,TRUE,"キャラデータ表"),TRUE)</f>
        <v>170</v>
      </c>
      <c r="R117" s="121" t="s">
        <v>817</v>
      </c>
      <c r="S117" s="119">
        <f ca="1">INDIRECT(ADDRESS(MATCH(R117,キャラデータ表!$C$1:$C1000, 0),33, 2,TRUE,"キャラデータ表"),TRUE)</f>
        <v>226</v>
      </c>
      <c r="T117" s="121" t="s">
        <v>756</v>
      </c>
      <c r="U117" s="122">
        <f ca="1">INDIRECT(ADDRESS(MATCH(T117,キャラデータ表!$C$1:$C1000, 0),34, 2,TRUE,"キャラデータ表"),TRUE)</f>
        <v>30</v>
      </c>
    </row>
    <row r="118" spans="1:21" ht="12.75">
      <c r="A118" s="116">
        <v>115</v>
      </c>
      <c r="B118" s="117" t="s">
        <v>859</v>
      </c>
      <c r="C118" s="118">
        <f ca="1">INDIRECT(ADDRESS(MATCH(B118,キャラデータ表!$C$1:$C1000, 0),25,2,TRUE,"キャラデータ表"),TRUE)</f>
        <v>41</v>
      </c>
      <c r="D118" s="117" t="s">
        <v>658</v>
      </c>
      <c r="E118" s="118">
        <f ca="1">INDIRECT(ADDRESS(MATCH(D118,キャラデータ表!$C$1:$C1000, 0),26,2,TRUE,"キャラデータ表"),TRUE)</f>
        <v>40</v>
      </c>
      <c r="F118" s="117" t="s">
        <v>177</v>
      </c>
      <c r="G118" s="118">
        <f ca="1">INDIRECT(ADDRESS(MATCH(F118,キャラデータ表!$C$1:$C1000, 0),27,2,TRUE,"キャラデータ表"),TRUE)</f>
        <v>38</v>
      </c>
      <c r="H118" s="117" t="s">
        <v>832</v>
      </c>
      <c r="I118" s="118">
        <f ca="1">INDIRECT(ADDRESS(MATCH(H118,キャラデータ表!$C$1:$C1000, 0),28,2,TRUE,"キャラデータ表"),TRUE)</f>
        <v>37</v>
      </c>
      <c r="J118" s="121" t="s">
        <v>790</v>
      </c>
      <c r="K118" s="118">
        <f ca="1">INDIRECT(ADDRESS(MATCH(J118,キャラデータ表!$C$1:$C1000, 0),30,2,TRUE,"キャラデータ表"),TRUE)</f>
        <v>21</v>
      </c>
      <c r="L118" s="117" t="s">
        <v>108</v>
      </c>
      <c r="M118" s="118">
        <f ca="1">INDIRECT(ADDRESS(MATCH(L118,キャラデータ表!$C$1:$C1000, 0),31,2,TRUE,"キャラデータ表"),TRUE)</f>
        <v>18</v>
      </c>
      <c r="N118" s="117" t="s">
        <v>702</v>
      </c>
      <c r="O118" s="120">
        <f ca="1">INDIRECT(ADDRESS(MATCH(N118,キャラデータ表!$C$1:$C1000, 0),32, 2,TRUE,"キャラデータ表"),TRUE)</f>
        <v>0</v>
      </c>
      <c r="P118" s="117" t="s">
        <v>333</v>
      </c>
      <c r="Q118" s="118">
        <f ca="1">INDIRECT(ADDRESS(MATCH(P118,キャラデータ表!$C$1:$C1000, 0),29,2,TRUE,"キャラデータ表"),TRUE)</f>
        <v>169</v>
      </c>
      <c r="R118" s="117" t="s">
        <v>143</v>
      </c>
      <c r="S118" s="119">
        <f ca="1">INDIRECT(ADDRESS(MATCH(R118,キャラデータ表!$C$1:$C1000, 0),33, 2,TRUE,"キャラデータ表"),TRUE)</f>
        <v>225</v>
      </c>
      <c r="T118" s="117" t="s">
        <v>836</v>
      </c>
      <c r="U118" s="122">
        <f ca="1">INDIRECT(ADDRESS(MATCH(T118,キャラデータ表!$C$1:$C1000, 0),34, 2,TRUE,"キャラデータ表"),TRUE)</f>
        <v>28</v>
      </c>
    </row>
    <row r="119" spans="1:21" ht="12.75">
      <c r="A119" s="116">
        <v>116</v>
      </c>
      <c r="B119" s="117" t="s">
        <v>494</v>
      </c>
      <c r="C119" s="118">
        <f ca="1">INDIRECT(ADDRESS(MATCH(B119,キャラデータ表!$C$1:$C1000, 0),25,2,TRUE,"キャラデータ表"),TRUE)</f>
        <v>40</v>
      </c>
      <c r="D119" s="121" t="s">
        <v>803</v>
      </c>
      <c r="E119" s="118">
        <f ca="1">INDIRECT(ADDRESS(MATCH(D119,キャラデータ表!$C$1:$C1000, 0),26,2,TRUE,"キャラデータ表"),TRUE)</f>
        <v>39</v>
      </c>
      <c r="F119" s="117" t="s">
        <v>301</v>
      </c>
      <c r="G119" s="118">
        <f ca="1">INDIRECT(ADDRESS(MATCH(F119,キャラデータ表!$C$1:$C1000, 0),27,2,TRUE,"キャラデータ表"),TRUE)</f>
        <v>38</v>
      </c>
      <c r="H119" s="121" t="s">
        <v>803</v>
      </c>
      <c r="I119" s="118">
        <f ca="1">INDIRECT(ADDRESS(MATCH(H119,キャラデータ表!$C$1:$C1000, 0),28,2,TRUE,"キャラデータ表"),TRUE)</f>
        <v>37</v>
      </c>
      <c r="J119" s="117" t="s">
        <v>268</v>
      </c>
      <c r="K119" s="118">
        <f ca="1">INDIRECT(ADDRESS(MATCH(J119,キャラデータ表!$C$1:$C1000, 0),30,2,TRUE,"キャラデータ表"),TRUE)</f>
        <v>20</v>
      </c>
      <c r="L119" s="117" t="s">
        <v>242</v>
      </c>
      <c r="M119" s="118">
        <f ca="1">INDIRECT(ADDRESS(MATCH(L119,キャラデータ表!$C$1:$C1000, 0),31,2,TRUE,"キャラデータ表"),TRUE)</f>
        <v>18</v>
      </c>
      <c r="N119" s="117" t="s">
        <v>713</v>
      </c>
      <c r="O119" s="120">
        <f ca="1">INDIRECT(ADDRESS(MATCH(N119,キャラデータ表!$C$1:$C1000, 0),32, 2,TRUE,"キャラデータ表"),TRUE)</f>
        <v>0</v>
      </c>
      <c r="P119" s="117" t="s">
        <v>533</v>
      </c>
      <c r="Q119" s="118">
        <f ca="1">INDIRECT(ADDRESS(MATCH(P119,キャラデータ表!$C$1:$C1000, 0),29,2,TRUE,"キャラデータ表"),TRUE)</f>
        <v>168</v>
      </c>
      <c r="R119" s="117" t="s">
        <v>327</v>
      </c>
      <c r="S119" s="119">
        <f ca="1">INDIRECT(ADDRESS(MATCH(R119,キャラデータ表!$C$1:$C1000, 0),33, 2,TRUE,"キャラデータ表"),TRUE)</f>
        <v>224</v>
      </c>
      <c r="T119" s="117" t="s">
        <v>540</v>
      </c>
      <c r="U119" s="119">
        <f ca="1">INDIRECT(ADDRESS(MATCH(T119,キャラデータ表!$C$1:$C1000, 0),34, 2,TRUE,"キャラデータ表"),TRUE)</f>
        <v>28</v>
      </c>
    </row>
    <row r="120" spans="1:21" ht="15">
      <c r="A120" s="116">
        <v>117</v>
      </c>
      <c r="B120" s="117" t="s">
        <v>719</v>
      </c>
      <c r="C120" s="118">
        <f ca="1">INDIRECT(ADDRESS(MATCH(B120,キャラデータ表!$C$1:$C1000, 0),25,2,TRUE,"キャラデータ表"),TRUE)</f>
        <v>39</v>
      </c>
      <c r="D120" s="117" t="s">
        <v>497</v>
      </c>
      <c r="E120" s="118">
        <f ca="1">INDIRECT(ADDRESS(MATCH(D120,キャラデータ表!$C$1:$C1000, 0),26,2,TRUE,"キャラデータ表"),TRUE)</f>
        <v>39</v>
      </c>
      <c r="F120" s="121" t="s">
        <v>756</v>
      </c>
      <c r="G120" s="118">
        <f ca="1">INDIRECT(ADDRESS(MATCH(F120,キャラデータ表!$C$1:$C1000, 0),27,2,TRUE,"キャラデータ表"),TRUE)</f>
        <v>37</v>
      </c>
      <c r="H120" s="121" t="s">
        <v>786</v>
      </c>
      <c r="I120" s="118">
        <f ca="1">INDIRECT(ADDRESS(MATCH(H120,キャラデータ表!$C$1:$C1000, 0),28,2,TRUE,"キャラデータ表"),TRUE)</f>
        <v>37</v>
      </c>
      <c r="J120" s="117" t="s">
        <v>546</v>
      </c>
      <c r="K120" s="118">
        <f ca="1">INDIRECT(ADDRESS(MATCH(J120,キャラデータ表!$C$1:$C1000, 0),30,2,TRUE,"キャラデータ表"),TRUE)</f>
        <v>20</v>
      </c>
      <c r="L120" s="117" t="s">
        <v>867</v>
      </c>
      <c r="M120" s="118">
        <f ca="1">INDIRECT(ADDRESS(MATCH(L120,キャラデータ表!$C$1:$C1000, 0),31,2,TRUE,"キャラデータ表"),TRUE)</f>
        <v>18</v>
      </c>
      <c r="N120" s="117" t="s">
        <v>719</v>
      </c>
      <c r="O120" s="120">
        <f ca="1">INDIRECT(ADDRESS(MATCH(N120,キャラデータ表!$C$1:$C1000, 0),32, 2,TRUE,"キャラデータ表"),TRUE)</f>
        <v>0</v>
      </c>
      <c r="P120" s="117" t="s">
        <v>719</v>
      </c>
      <c r="Q120" s="118">
        <f ca="1">INDIRECT(ADDRESS(MATCH(P120,キャラデータ表!$C$1:$C1000, 0),29,2,TRUE,"キャラデータ表"),TRUE)</f>
        <v>165</v>
      </c>
      <c r="R120" s="117" t="s">
        <v>828</v>
      </c>
      <c r="S120" s="119">
        <f ca="1">INDIRECT(ADDRESS(MATCH(R120,キャラデータ表!$C$1:$C1000, 0),33, 2,TRUE,"キャラデータ表"),TRUE)</f>
        <v>221</v>
      </c>
      <c r="T120" s="1" t="s">
        <v>937</v>
      </c>
      <c r="U120" s="122">
        <f ca="1">INDIRECT(ADDRESS(MATCH(T120,キャラデータ表!$C$1:$C1000, 0),34, 2,TRUE,"キャラデータ表"),TRUE)</f>
        <v>27</v>
      </c>
    </row>
    <row r="121" spans="1:21" ht="12.75">
      <c r="A121" s="116">
        <v>118</v>
      </c>
      <c r="B121" s="117" t="s">
        <v>269</v>
      </c>
      <c r="C121" s="118">
        <f ca="1">INDIRECT(ADDRESS(MATCH(B121,キャラデータ表!$C$1:$C1000, 0),25,2,TRUE,"キャラデータ表"),TRUE)</f>
        <v>38</v>
      </c>
      <c r="D121" s="121" t="s">
        <v>760</v>
      </c>
      <c r="E121" s="118">
        <f ca="1">INDIRECT(ADDRESS(MATCH(D121,キャラデータ表!$C$1:$C1000, 0),26,2,TRUE,"キャラデータ表"),TRUE)</f>
        <v>38</v>
      </c>
      <c r="F121" s="117" t="s">
        <v>649</v>
      </c>
      <c r="G121" s="118">
        <f ca="1">INDIRECT(ADDRESS(MATCH(F121,キャラデータ表!$C$1:$C1000, 0),27,2,TRUE,"キャラデータ表"),TRUE)</f>
        <v>37</v>
      </c>
      <c r="H121" s="117" t="s">
        <v>828</v>
      </c>
      <c r="I121" s="118">
        <f ca="1">INDIRECT(ADDRESS(MATCH(H121,キャラデータ表!$C$1:$C1000, 0),28,2,TRUE,"キャラデータ表"),TRUE)</f>
        <v>36</v>
      </c>
      <c r="J121" s="117" t="s">
        <v>741</v>
      </c>
      <c r="K121" s="118">
        <f ca="1">INDIRECT(ADDRESS(MATCH(J121,キャラデータ表!$C$1:$C1000, 0),30,2,TRUE,"キャラデータ表"),TRUE)</f>
        <v>20</v>
      </c>
      <c r="L121" s="117" t="s">
        <v>188</v>
      </c>
      <c r="M121" s="118">
        <f ca="1">INDIRECT(ADDRESS(MATCH(L121,キャラデータ表!$C$1:$C1000, 0),31,2,TRUE,"キャラデータ表"),TRUE)</f>
        <v>17</v>
      </c>
      <c r="N121" s="117" t="s">
        <v>723</v>
      </c>
      <c r="O121" s="120">
        <f ca="1">INDIRECT(ADDRESS(MATCH(N121,キャラデータ表!$C$1:$C1000, 0),32, 2,TRUE,"キャラデータ表"),TRUE)</f>
        <v>0</v>
      </c>
      <c r="P121" s="117" t="s">
        <v>506</v>
      </c>
      <c r="Q121" s="118">
        <f ca="1">INDIRECT(ADDRESS(MATCH(P121,キャラデータ表!$C$1:$C1000, 0),29,2,TRUE,"キャラデータ表"),TRUE)</f>
        <v>165</v>
      </c>
      <c r="R121" s="117" t="s">
        <v>719</v>
      </c>
      <c r="S121" s="119">
        <f ca="1">INDIRECT(ADDRESS(MATCH(R121,キャラデータ表!$C$1:$C1000, 0),33, 2,TRUE,"キャラデータ表"),TRUE)</f>
        <v>216</v>
      </c>
      <c r="T121" s="117" t="s">
        <v>338</v>
      </c>
      <c r="U121" s="119">
        <f ca="1">INDIRECT(ADDRESS(MATCH(T121,キャラデータ表!$C$1:$C1000, 0),34, 2,TRUE,"キャラデータ表"),TRUE)</f>
        <v>26</v>
      </c>
    </row>
    <row r="122" spans="1:21" ht="15">
      <c r="A122" s="116">
        <v>119</v>
      </c>
      <c r="B122" s="121" t="s">
        <v>760</v>
      </c>
      <c r="C122" s="118">
        <f ca="1">INDIRECT(ADDRESS(MATCH(B122,キャラデータ表!$C$1:$C1000, 0),25,2,TRUE,"キャラデータ表"),TRUE)</f>
        <v>37</v>
      </c>
      <c r="D122" s="121" t="s">
        <v>813</v>
      </c>
      <c r="E122" s="118">
        <f ca="1">INDIRECT(ADDRESS(MATCH(D122,キャラデータ表!$C$1:$C1000, 0),26,2,TRUE,"キャラデータ表"),TRUE)</f>
        <v>38</v>
      </c>
      <c r="F122" s="117" t="s">
        <v>269</v>
      </c>
      <c r="G122" s="118">
        <f ca="1">INDIRECT(ADDRESS(MATCH(F122,キャラデータ表!$C$1:$C1000, 0),27,2,TRUE,"キャラデータ表"),TRUE)</f>
        <v>35</v>
      </c>
      <c r="H122" s="117" t="s">
        <v>450</v>
      </c>
      <c r="I122" s="118">
        <f ca="1">INDIRECT(ADDRESS(MATCH(H122,キャラデータ表!$C$1:$C1000, 0),28,2,TRUE,"キャラデータ表"),TRUE)</f>
        <v>36</v>
      </c>
      <c r="J122" s="117" t="s">
        <v>188</v>
      </c>
      <c r="K122" s="118">
        <f ca="1">INDIRECT(ADDRESS(MATCH(J122,キャラデータ表!$C$1:$C1000, 0),30,2,TRUE,"キャラデータ表"),TRUE)</f>
        <v>20</v>
      </c>
      <c r="L122" s="117" t="s">
        <v>306</v>
      </c>
      <c r="M122" s="118">
        <f ca="1">INDIRECT(ADDRESS(MATCH(L122,キャラデータ表!$C$1:$C1000, 0),31,2,TRUE,"キャラデータ表"),TRUE)</f>
        <v>17</v>
      </c>
      <c r="N122" s="117" t="s">
        <v>726</v>
      </c>
      <c r="O122" s="120">
        <f ca="1">INDIRECT(ADDRESS(MATCH(N122,キャラデータ表!$C$1:$C1000, 0),32, 2,TRUE,"キャラデータ表"),TRUE)</f>
        <v>0</v>
      </c>
      <c r="P122" s="103" t="s">
        <v>974</v>
      </c>
      <c r="Q122" s="118">
        <f ca="1">INDIRECT(ADDRESS(MATCH(P122,キャラデータ表!$C$1:$C1000, 0),29,2,TRUE,"キャラデータ表"),TRUE)</f>
        <v>165</v>
      </c>
      <c r="R122" s="117" t="s">
        <v>306</v>
      </c>
      <c r="S122" s="119">
        <f ca="1">INDIRECT(ADDRESS(MATCH(R122,キャラデータ表!$C$1:$C1000, 0),33, 2,TRUE,"キャラデータ表"),TRUE)</f>
        <v>214</v>
      </c>
      <c r="T122" s="117" t="s">
        <v>394</v>
      </c>
      <c r="U122" s="119">
        <f ca="1">INDIRECT(ADDRESS(MATCH(T122,キャラデータ表!$C$1:$C1000, 0),34, 2,TRUE,"キャラデータ表"),TRUE)</f>
        <v>25</v>
      </c>
    </row>
    <row r="123" spans="1:21" ht="12.75">
      <c r="A123" s="116">
        <v>120</v>
      </c>
      <c r="B123" s="117" t="s">
        <v>261</v>
      </c>
      <c r="C123" s="118">
        <f ca="1">INDIRECT(ADDRESS(MATCH(B123,キャラデータ表!$C$1:$C1000, 0),25,2,TRUE,"キャラデータ表"),TRUE)</f>
        <v>37</v>
      </c>
      <c r="D123" s="121" t="s">
        <v>775</v>
      </c>
      <c r="E123" s="118">
        <f ca="1">INDIRECT(ADDRESS(MATCH(D123,キャラデータ表!$C$1:$C1000, 0),26,2,TRUE,"キャラデータ表"),TRUE)</f>
        <v>38</v>
      </c>
      <c r="F123" s="117" t="s">
        <v>450</v>
      </c>
      <c r="G123" s="118">
        <f ca="1">INDIRECT(ADDRESS(MATCH(F123,キャラデータ表!$C$1:$C1000, 0),27,2,TRUE,"キャラデータ表"),TRUE)</f>
        <v>35</v>
      </c>
      <c r="H123" s="117" t="s">
        <v>301</v>
      </c>
      <c r="I123" s="118">
        <f ca="1">INDIRECT(ADDRESS(MATCH(H123,キャラデータ表!$C$1:$C1000, 0),28,2,TRUE,"キャラデータ表"),TRUE)</f>
        <v>35</v>
      </c>
      <c r="J123" s="117" t="s">
        <v>442</v>
      </c>
      <c r="K123" s="118">
        <f ca="1">INDIRECT(ADDRESS(MATCH(J123,キャラデータ表!$C$1:$C1000, 0),30,2,TRUE,"キャラデータ表"),TRUE)</f>
        <v>20</v>
      </c>
      <c r="L123" s="117" t="s">
        <v>442</v>
      </c>
      <c r="M123" s="118">
        <f ca="1">INDIRECT(ADDRESS(MATCH(L123,キャラデータ表!$C$1:$C1000, 0),31,2,TRUE,"キャラデータ表"),TRUE)</f>
        <v>17</v>
      </c>
      <c r="N123" s="117" t="s">
        <v>728</v>
      </c>
      <c r="O123" s="120">
        <f ca="1">INDIRECT(ADDRESS(MATCH(N123,キャラデータ表!$C$1:$C1000, 0),32, 2,TRUE,"キャラデータ表"),TRUE)</f>
        <v>0</v>
      </c>
      <c r="P123" s="117" t="s">
        <v>327</v>
      </c>
      <c r="Q123" s="118">
        <f ca="1">INDIRECT(ADDRESS(MATCH(P123,キャラデータ表!$C$1:$C1000, 0),29,2,TRUE,"キャラデータ表"),TRUE)</f>
        <v>163</v>
      </c>
      <c r="R123" s="117" t="s">
        <v>506</v>
      </c>
      <c r="S123" s="119">
        <f ca="1">INDIRECT(ADDRESS(MATCH(R123,キャラデータ表!$C$1:$C1000, 0),33, 2,TRUE,"キャラデータ表"),TRUE)</f>
        <v>213</v>
      </c>
      <c r="T123" s="117" t="s">
        <v>886</v>
      </c>
      <c r="U123" s="122">
        <f ca="1">INDIRECT(ADDRESS(MATCH(T123,キャラデータ表!$C$1:$C1000, 0),34, 2,TRUE,"キャラデータ表"),TRUE)</f>
        <v>24</v>
      </c>
    </row>
    <row r="124" spans="1:21" ht="12.75">
      <c r="A124" s="116">
        <v>121</v>
      </c>
      <c r="B124" s="117" t="s">
        <v>248</v>
      </c>
      <c r="C124" s="118">
        <f ca="1">INDIRECT(ADDRESS(MATCH(B124,キャラデータ表!$C$1:$C1000, 0),25,2,TRUE,"キャラデータ表"),TRUE)</f>
        <v>36</v>
      </c>
      <c r="D124" s="117" t="s">
        <v>233</v>
      </c>
      <c r="E124" s="118">
        <f ca="1">INDIRECT(ADDRESS(MATCH(D124,キャラデータ表!$C$1:$C1000, 0),26,2,TRUE,"キャラデータ表"),TRUE)</f>
        <v>37</v>
      </c>
      <c r="F124" s="117" t="s">
        <v>519</v>
      </c>
      <c r="G124" s="118">
        <f ca="1">INDIRECT(ADDRESS(MATCH(F124,キャラデータ表!$C$1:$C1000, 0),27,2,TRUE,"キャラデータ表"),TRUE)</f>
        <v>34</v>
      </c>
      <c r="H124" s="117" t="s">
        <v>649</v>
      </c>
      <c r="I124" s="118">
        <f ca="1">INDIRECT(ADDRESS(MATCH(H124,キャラデータ表!$C$1:$C1000, 0),28,2,TRUE,"キャラデータ表"),TRUE)</f>
        <v>34</v>
      </c>
      <c r="J124" s="117" t="s">
        <v>511</v>
      </c>
      <c r="K124" s="118">
        <f ca="1">INDIRECT(ADDRESS(MATCH(J124,キャラデータ表!$C$1:$C1000, 0),30,2,TRUE,"キャラデータ表"),TRUE)</f>
        <v>19</v>
      </c>
      <c r="L124" s="117" t="s">
        <v>653</v>
      </c>
      <c r="M124" s="118">
        <f ca="1">INDIRECT(ADDRESS(MATCH(L124,キャラデータ表!$C$1:$C1000, 0),31,2,TRUE,"キャラデータ表"),TRUE)</f>
        <v>17</v>
      </c>
      <c r="N124" s="117" t="s">
        <v>730</v>
      </c>
      <c r="O124" s="120">
        <f ca="1">INDIRECT(ADDRESS(MATCH(N124,キャラデータ表!$C$1:$C1000, 0),32, 2,TRUE,"キャラデータ表"),TRUE)</f>
        <v>0</v>
      </c>
      <c r="P124" s="117" t="s">
        <v>658</v>
      </c>
      <c r="Q124" s="118">
        <f ca="1">INDIRECT(ADDRESS(MATCH(P124,キャラデータ表!$C$1:$C1000, 0),29,2,TRUE,"キャラデータ表"),TRUE)</f>
        <v>161</v>
      </c>
      <c r="R124" s="117" t="s">
        <v>653</v>
      </c>
      <c r="S124" s="119">
        <f ca="1">INDIRECT(ADDRESS(MATCH(R124,キャラデータ表!$C$1:$C1000, 0),33, 2,TRUE,"キャラデータ表"),TRUE)</f>
        <v>213</v>
      </c>
      <c r="T124" s="117" t="s">
        <v>327</v>
      </c>
      <c r="U124" s="119">
        <f ca="1">INDIRECT(ADDRESS(MATCH(T124,キャラデータ表!$C$1:$C1000, 0),34, 2,TRUE,"キャラデータ表"),TRUE)</f>
        <v>24</v>
      </c>
    </row>
    <row r="125" spans="1:21" ht="15">
      <c r="A125" s="116">
        <v>122</v>
      </c>
      <c r="B125" s="117" t="s">
        <v>338</v>
      </c>
      <c r="C125" s="118">
        <f ca="1">INDIRECT(ADDRESS(MATCH(B125,キャラデータ表!$C$1:$C1000, 0),25,2,TRUE,"キャラデータ表"),TRUE)</f>
        <v>36</v>
      </c>
      <c r="D125" s="117" t="s">
        <v>666</v>
      </c>
      <c r="E125" s="118">
        <f ca="1">INDIRECT(ADDRESS(MATCH(D125,キャラデータ表!$C$1:$C1000, 0),26,2,TRUE,"キャラデータ表"),TRUE)</f>
        <v>37</v>
      </c>
      <c r="F125" s="117" t="s">
        <v>744</v>
      </c>
      <c r="G125" s="118">
        <f ca="1">INDIRECT(ADDRESS(MATCH(F125,キャラデータ表!$C$1:$C1000, 0),27,2,TRUE,"キャラデータ表"),TRUE)</f>
        <v>34</v>
      </c>
      <c r="H125" s="121" t="s">
        <v>775</v>
      </c>
      <c r="I125" s="118">
        <f ca="1">INDIRECT(ADDRESS(MATCH(H125,キャラデータ表!$C$1:$C1000, 0),28,2,TRUE,"キャラデータ表"),TRUE)</f>
        <v>34</v>
      </c>
      <c r="J125" s="121" t="s">
        <v>793</v>
      </c>
      <c r="K125" s="118">
        <f ca="1">INDIRECT(ADDRESS(MATCH(J125,キャラデータ表!$C$1:$C1000, 0),30,2,TRUE,"キャラデータ表"),TRUE)</f>
        <v>19</v>
      </c>
      <c r="L125" s="117" t="s">
        <v>527</v>
      </c>
      <c r="M125" s="118">
        <f ca="1">INDIRECT(ADDRESS(MATCH(L125,キャラデータ表!$C$1:$C1000, 0),31,2,TRUE,"キャラデータ表"),TRUE)</f>
        <v>17</v>
      </c>
      <c r="N125" s="117" t="s">
        <v>738</v>
      </c>
      <c r="O125" s="120">
        <f ca="1">INDIRECT(ADDRESS(MATCH(N125,キャラデータ表!$C$1:$C1000, 0),32, 2,TRUE,"キャラデータ表"),TRUE)</f>
        <v>0</v>
      </c>
      <c r="P125" s="117" t="s">
        <v>269</v>
      </c>
      <c r="Q125" s="118">
        <f ca="1">INDIRECT(ADDRESS(MATCH(P125,キャラデータ表!$C$1:$C1000, 0),29,2,TRUE,"キャラデータ表"),TRUE)</f>
        <v>157</v>
      </c>
      <c r="R125" s="103" t="s">
        <v>962</v>
      </c>
      <c r="S125" s="119">
        <f ca="1">INDIRECT(ADDRESS(MATCH(R125,キャラデータ表!$C$1:$C1000, 0),33, 2,TRUE,"キャラデータ表"),TRUE)</f>
        <v>212</v>
      </c>
      <c r="T125" s="117" t="s">
        <v>333</v>
      </c>
      <c r="U125" s="119">
        <f ca="1">INDIRECT(ADDRESS(MATCH(T125,キャラデータ表!$C$1:$C1000, 0),34, 2,TRUE,"キャラデータ表"),TRUE)</f>
        <v>23</v>
      </c>
    </row>
    <row r="126" spans="1:21" ht="15">
      <c r="A126" s="116">
        <v>123</v>
      </c>
      <c r="B126" s="117" t="s">
        <v>100</v>
      </c>
      <c r="C126" s="118">
        <f ca="1">INDIRECT(ADDRESS(MATCH(B126,キャラデータ表!$C$1:$C1000, 0),25,2,TRUE,"キャラデータ表"),TRUE)</f>
        <v>35</v>
      </c>
      <c r="D126" s="117" t="s">
        <v>750</v>
      </c>
      <c r="E126" s="118">
        <f ca="1">INDIRECT(ADDRESS(MATCH(D126,キャラデータ表!$C$1:$C1000, 0),26,2,TRUE,"キャラデータ表"),TRUE)</f>
        <v>37</v>
      </c>
      <c r="F126" s="117" t="s">
        <v>460</v>
      </c>
      <c r="G126" s="118">
        <f ca="1">INDIRECT(ADDRESS(MATCH(F126,キャラデータ表!$C$1:$C1000, 0),27,2,TRUE,"キャラデータ表"),TRUE)</f>
        <v>33</v>
      </c>
      <c r="H126" s="117" t="s">
        <v>658</v>
      </c>
      <c r="I126" s="118">
        <f ca="1">INDIRECT(ADDRESS(MATCH(H126,キャラデータ表!$C$1:$C1000, 0),28,2,TRUE,"キャラデータ表"),TRUE)</f>
        <v>33</v>
      </c>
      <c r="J126" s="117" t="s">
        <v>506</v>
      </c>
      <c r="K126" s="118">
        <f ca="1">INDIRECT(ADDRESS(MATCH(J126,キャラデータ表!$C$1:$C1000, 0),30,2,TRUE,"キャラデータ表"),TRUE)</f>
        <v>18</v>
      </c>
      <c r="L126" s="103" t="s">
        <v>925</v>
      </c>
      <c r="M126" s="118">
        <f ca="1">INDIRECT(ADDRESS(MATCH(L126,キャラデータ表!$C$1:$C1000, 0),31,2,TRUE,"キャラデータ表"),TRUE)</f>
        <v>16</v>
      </c>
      <c r="N126" s="117" t="s">
        <v>744</v>
      </c>
      <c r="O126" s="120">
        <f ca="1">INDIRECT(ADDRESS(MATCH(N126,キャラデータ表!$C$1:$C1000, 0),32, 2,TRUE,"キャラデータ表"),TRUE)</f>
        <v>0</v>
      </c>
      <c r="P126" s="117" t="s">
        <v>408</v>
      </c>
      <c r="Q126" s="118">
        <f ca="1">INDIRECT(ADDRESS(MATCH(P126,キャラデータ表!$C$1:$C1000, 0),29,2,TRUE,"キャラデータ表"),TRUE)</f>
        <v>155</v>
      </c>
      <c r="R126" s="117" t="s">
        <v>533</v>
      </c>
      <c r="S126" s="119">
        <f ca="1">INDIRECT(ADDRESS(MATCH(R126,キャラデータ表!$C$1:$C1000, 0),33, 2,TRUE,"キャラデータ表"),TRUE)</f>
        <v>211</v>
      </c>
      <c r="T126" s="117" t="s">
        <v>442</v>
      </c>
      <c r="U126" s="119">
        <f ca="1">INDIRECT(ADDRESS(MATCH(T126,キャラデータ表!$C$1:$C1000, 0),34, 2,TRUE,"キャラデータ表"),TRUE)</f>
        <v>23</v>
      </c>
    </row>
    <row r="127" spans="1:21" ht="15">
      <c r="A127" s="116">
        <v>124</v>
      </c>
      <c r="B127" s="103" t="s">
        <v>974</v>
      </c>
      <c r="C127" s="118">
        <f ca="1">INDIRECT(ADDRESS(MATCH(B127,キャラデータ表!$C$1:$C1000, 0),25,2,TRUE,"キャラデータ表"),TRUE)</f>
        <v>35</v>
      </c>
      <c r="D127" s="117" t="s">
        <v>385</v>
      </c>
      <c r="E127" s="118">
        <f ca="1">INDIRECT(ADDRESS(MATCH(D127,キャラデータ表!$C$1:$C1000, 0),26,2,TRUE,"キャラデータ表"),TRUE)</f>
        <v>37</v>
      </c>
      <c r="F127" s="117" t="s">
        <v>828</v>
      </c>
      <c r="G127" s="118">
        <f ca="1">INDIRECT(ADDRESS(MATCH(F127,キャラデータ表!$C$1:$C1000, 0),27,2,TRUE,"キャラデータ表"),TRUE)</f>
        <v>33</v>
      </c>
      <c r="H127" s="117" t="s">
        <v>445</v>
      </c>
      <c r="I127" s="118">
        <f ca="1">INDIRECT(ADDRESS(MATCH(H127,キャラデータ表!$C$1:$C1000, 0),28,2,TRUE,"キャラデータ表"),TRUE)</f>
        <v>33</v>
      </c>
      <c r="J127" s="121" t="s">
        <v>781</v>
      </c>
      <c r="K127" s="118">
        <f ca="1">INDIRECT(ADDRESS(MATCH(J127,キャラデータ表!$C$1:$C1000, 0),30,2,TRUE,"キャラデータ表"),TRUE)</f>
        <v>18</v>
      </c>
      <c r="L127" s="117" t="s">
        <v>741</v>
      </c>
      <c r="M127" s="118">
        <f ca="1">INDIRECT(ADDRESS(MATCH(L127,キャラデータ表!$C$1:$C1000, 0),31,2,TRUE,"キャラデータ表"),TRUE)</f>
        <v>15</v>
      </c>
      <c r="N127" s="117" t="s">
        <v>750</v>
      </c>
      <c r="O127" s="120">
        <f ca="1">INDIRECT(ADDRESS(MATCH(N127,キャラデータ表!$C$1:$C1000, 0),32, 2,TRUE,"キャラデータ表"),TRUE)</f>
        <v>0</v>
      </c>
      <c r="P127" s="117" t="s">
        <v>177</v>
      </c>
      <c r="Q127" s="118">
        <f ca="1">INDIRECT(ADDRESS(MATCH(P127,キャラデータ表!$C$1:$C1000, 0),29,2,TRUE,"キャラデータ表"),TRUE)</f>
        <v>153</v>
      </c>
      <c r="R127" s="117" t="s">
        <v>649</v>
      </c>
      <c r="S127" s="119">
        <f ca="1">INDIRECT(ADDRESS(MATCH(R127,キャラデータ表!$C$1:$C1000, 0),33, 2,TRUE,"キャラデータ表"),TRUE)</f>
        <v>211</v>
      </c>
      <c r="T127" s="117" t="s">
        <v>428</v>
      </c>
      <c r="U127" s="119">
        <f ca="1">INDIRECT(ADDRESS(MATCH(T127,キャラデータ表!$C$1:$C1000, 0),34, 2,TRUE,"キャラデータ表"),TRUE)</f>
        <v>22</v>
      </c>
    </row>
    <row r="128" spans="1:21" ht="15">
      <c r="A128" s="116">
        <v>125</v>
      </c>
      <c r="B128" s="117" t="s">
        <v>832</v>
      </c>
      <c r="C128" s="118">
        <f ca="1">INDIRECT(ADDRESS(MATCH(B128,キャラデータ表!$C$1:$C1000, 0),25,2,TRUE,"キャラデータ表"),TRUE)</f>
        <v>33</v>
      </c>
      <c r="D128" s="117" t="s">
        <v>671</v>
      </c>
      <c r="E128" s="118">
        <f ca="1">INDIRECT(ADDRESS(MATCH(D128,キャラデータ表!$C$1:$C1000, 0),26,2,TRUE,"キャラデータ表"),TRUE)</f>
        <v>36</v>
      </c>
      <c r="F128" s="117" t="s">
        <v>200</v>
      </c>
      <c r="G128" s="118">
        <f ca="1">INDIRECT(ADDRESS(MATCH(F128,キャラデータ表!$C$1:$C1000, 0),27,2,TRUE,"キャラデータ表"),TRUE)</f>
        <v>33</v>
      </c>
      <c r="H128" s="117" t="s">
        <v>177</v>
      </c>
      <c r="I128" s="118">
        <f ca="1">INDIRECT(ADDRESS(MATCH(H128,キャラデータ表!$C$1:$C1000, 0),28,2,TRUE,"キャラデータ表"),TRUE)</f>
        <v>32</v>
      </c>
      <c r="J128" s="117" t="s">
        <v>636</v>
      </c>
      <c r="K128" s="118">
        <f ca="1">INDIRECT(ADDRESS(MATCH(J128,キャラデータ表!$C$1:$C1000, 0),30,2,TRUE,"キャラデータ表"),TRUE)</f>
        <v>18</v>
      </c>
      <c r="L128" s="117" t="s">
        <v>519</v>
      </c>
      <c r="M128" s="118">
        <f ca="1">INDIRECT(ADDRESS(MATCH(L128,キャラデータ表!$C$1:$C1000, 0),31,2,TRUE,"キャラデータ表"),TRUE)</f>
        <v>15</v>
      </c>
      <c r="N128" s="121" t="s">
        <v>760</v>
      </c>
      <c r="O128" s="118">
        <f ca="1">INDIRECT(ADDRESS(MATCH(N128,キャラデータ表!$C$1:$C1000, 0),32, 2,TRUE,"キャラデータ表"),TRUE)</f>
        <v>0</v>
      </c>
      <c r="P128" s="117" t="s">
        <v>401</v>
      </c>
      <c r="Q128" s="118">
        <f ca="1">INDIRECT(ADDRESS(MATCH(P128,キャラデータ表!$C$1:$C1000, 0),29,2,TRUE,"キャラデータ表"),TRUE)</f>
        <v>153</v>
      </c>
      <c r="R128" s="117" t="s">
        <v>401</v>
      </c>
      <c r="S128" s="119">
        <f ca="1">INDIRECT(ADDRESS(MATCH(R128,キャラデータ表!$C$1:$C1000, 0),33, 2,TRUE,"キャラデータ表"),TRUE)</f>
        <v>205</v>
      </c>
      <c r="T128" s="103" t="s">
        <v>974</v>
      </c>
      <c r="U128" s="122">
        <f ca="1">INDIRECT(ADDRESS(MATCH(T128,キャラデータ表!$C$1:$C1000, 0),34, 2,TRUE,"キャラデータ表"),TRUE)</f>
        <v>22</v>
      </c>
    </row>
    <row r="129" spans="1:21" ht="12.75">
      <c r="A129" s="116">
        <v>126</v>
      </c>
      <c r="B129" s="117" t="s">
        <v>450</v>
      </c>
      <c r="C129" s="118">
        <f ca="1">INDIRECT(ADDRESS(MATCH(B129,キャラデータ表!$C$1:$C1000, 0),25,2,TRUE,"キャラデータ表"),TRUE)</f>
        <v>32</v>
      </c>
      <c r="D129" s="117" t="s">
        <v>177</v>
      </c>
      <c r="E129" s="118">
        <f ca="1">INDIRECT(ADDRESS(MATCH(D129,キャラデータ表!$C$1:$C1000, 0),26,2,TRUE,"キャラデータ表"),TRUE)</f>
        <v>35</v>
      </c>
      <c r="F129" s="117" t="s">
        <v>844</v>
      </c>
      <c r="G129" s="118">
        <f ca="1">INDIRECT(ADDRESS(MATCH(F129,キャラデータ表!$C$1:$C1000, 0),27,2,TRUE,"キャラデータ表"),TRUE)</f>
        <v>33</v>
      </c>
      <c r="H129" s="117" t="s">
        <v>719</v>
      </c>
      <c r="I129" s="118">
        <f ca="1">INDIRECT(ADDRESS(MATCH(H129,キャラデータ表!$C$1:$C1000, 0),28,2,TRUE,"キャラデータ表"),TRUE)</f>
        <v>32</v>
      </c>
      <c r="J129" s="117" t="s">
        <v>479</v>
      </c>
      <c r="K129" s="118">
        <f ca="1">INDIRECT(ADDRESS(MATCH(J129,キャラデータ表!$C$1:$C1000, 0),30,2,TRUE,"キャラデータ表"),TRUE)</f>
        <v>18</v>
      </c>
      <c r="L129" s="117" t="s">
        <v>494</v>
      </c>
      <c r="M129" s="118">
        <f ca="1">INDIRECT(ADDRESS(MATCH(L129,キャラデータ表!$C$1:$C1000, 0),31,2,TRUE,"キャラデータ表"),TRUE)</f>
        <v>15</v>
      </c>
      <c r="N129" s="121" t="s">
        <v>765</v>
      </c>
      <c r="O129" s="118">
        <f ca="1">INDIRECT(ADDRESS(MATCH(N129,キャラデータ表!$C$1:$C1000, 0),32, 2,TRUE,"キャラデータ表"),TRUE)</f>
        <v>0</v>
      </c>
      <c r="P129" s="121" t="s">
        <v>770</v>
      </c>
      <c r="Q129" s="118">
        <f ca="1">INDIRECT(ADDRESS(MATCH(P129,キャラデータ表!$C$1:$C1000, 0),29,2,TRUE,"キャラデータ表"),TRUE)</f>
        <v>151</v>
      </c>
      <c r="R129" s="117" t="s">
        <v>408</v>
      </c>
      <c r="S129" s="119">
        <f ca="1">INDIRECT(ADDRESS(MATCH(R129,キャラデータ表!$C$1:$C1000, 0),33, 2,TRUE,"キャラデータ表"),TRUE)</f>
        <v>204</v>
      </c>
      <c r="T129" s="117" t="s">
        <v>269</v>
      </c>
      <c r="U129" s="119">
        <f ca="1">INDIRECT(ADDRESS(MATCH(T129,キャラデータ表!$C$1:$C1000, 0),34, 2,TRUE,"キャラデータ表"),TRUE)</f>
        <v>22</v>
      </c>
    </row>
    <row r="130" spans="1:21" ht="12.75">
      <c r="A130" s="116">
        <v>127</v>
      </c>
      <c r="B130" s="117" t="s">
        <v>445</v>
      </c>
      <c r="C130" s="118">
        <f ca="1">INDIRECT(ADDRESS(MATCH(B130,キャラデータ表!$C$1:$C1000, 0),25,2,TRUE,"キャラデータ表"),TRUE)</f>
        <v>31</v>
      </c>
      <c r="D130" s="117" t="s">
        <v>381</v>
      </c>
      <c r="E130" s="118">
        <f ca="1">INDIRECT(ADDRESS(MATCH(D130,キャラデータ表!$C$1:$C1000, 0),26,2,TRUE,"キャラデータ表"),TRUE)</f>
        <v>34</v>
      </c>
      <c r="F130" s="121" t="s">
        <v>775</v>
      </c>
      <c r="G130" s="118">
        <f ca="1">INDIRECT(ADDRESS(MATCH(F130,キャラデータ表!$C$1:$C1000, 0),27,2,TRUE,"キャラデータ表"),TRUE)</f>
        <v>32</v>
      </c>
      <c r="H130" s="117" t="s">
        <v>519</v>
      </c>
      <c r="I130" s="118">
        <f ca="1">INDIRECT(ADDRESS(MATCH(H130,キャラデータ表!$C$1:$C1000, 0),28,2,TRUE,"キャラデータ表"),TRUE)</f>
        <v>31</v>
      </c>
      <c r="J130" s="117" t="s">
        <v>100</v>
      </c>
      <c r="K130" s="118">
        <f ca="1">INDIRECT(ADDRESS(MATCH(J130,キャラデータ表!$C$1:$C1000, 0),30,2,TRUE,"キャラデータ表"),TRUE)</f>
        <v>18</v>
      </c>
      <c r="L130" s="117" t="s">
        <v>497</v>
      </c>
      <c r="M130" s="118">
        <f ca="1">INDIRECT(ADDRESS(MATCH(L130,キャラデータ表!$C$1:$C1000, 0),31,2,TRUE,"キャラデータ表"),TRUE)</f>
        <v>15</v>
      </c>
      <c r="N130" s="121" t="s">
        <v>775</v>
      </c>
      <c r="O130" s="118">
        <f ca="1">INDIRECT(ADDRESS(MATCH(N130,キャラデータ表!$C$1:$C1000, 0),32, 2,TRUE,"キャラデータ表"),TRUE)</f>
        <v>0</v>
      </c>
      <c r="P130" s="117" t="s">
        <v>587</v>
      </c>
      <c r="Q130" s="118">
        <f ca="1">INDIRECT(ADDRESS(MATCH(P130,キャラデータ表!$C$1:$C1000, 0),29,2,TRUE,"キャラデータ表"),TRUE)</f>
        <v>149</v>
      </c>
      <c r="R130" s="117" t="s">
        <v>269</v>
      </c>
      <c r="S130" s="119">
        <f ca="1">INDIRECT(ADDRESS(MATCH(R130,キャラデータ表!$C$1:$C1000, 0),33, 2,TRUE,"キャラデータ表"),TRUE)</f>
        <v>204</v>
      </c>
      <c r="T130" s="117" t="s">
        <v>274</v>
      </c>
      <c r="U130" s="119">
        <f ca="1">INDIRECT(ADDRESS(MATCH(T130,キャラデータ表!$C$1:$C1000, 0),34, 2,TRUE,"キャラデータ表"),TRUE)</f>
        <v>21</v>
      </c>
    </row>
    <row r="131" spans="1:21" ht="15">
      <c r="A131" s="116">
        <v>128</v>
      </c>
      <c r="B131" s="117" t="s">
        <v>242</v>
      </c>
      <c r="C131" s="118">
        <f ca="1">INDIRECT(ADDRESS(MATCH(B131,キャラデータ表!$C$1:$C1000, 0),25,2,TRUE,"キャラデータ表"),TRUE)</f>
        <v>30</v>
      </c>
      <c r="D131" s="117" t="s">
        <v>519</v>
      </c>
      <c r="E131" s="118">
        <f ca="1">INDIRECT(ADDRESS(MATCH(D131,キャラデータ表!$C$1:$C1000, 0),26,2,TRUE,"キャラデータ表"),TRUE)</f>
        <v>33</v>
      </c>
      <c r="F131" s="117" t="s">
        <v>658</v>
      </c>
      <c r="G131" s="118">
        <f ca="1">INDIRECT(ADDRESS(MATCH(F131,キャラデータ表!$C$1:$C1000, 0),27,2,TRUE,"キャラデータ表"),TRUE)</f>
        <v>30</v>
      </c>
      <c r="H131" s="117" t="s">
        <v>269</v>
      </c>
      <c r="I131" s="118">
        <f ca="1">INDIRECT(ADDRESS(MATCH(H131,キャラデータ表!$C$1:$C1000, 0),28,2,TRUE,"キャラデータ表"),TRUE)</f>
        <v>31</v>
      </c>
      <c r="J131" s="1" t="s">
        <v>943</v>
      </c>
      <c r="K131" s="118">
        <f ca="1">INDIRECT(ADDRESS(MATCH(J131,キャラデータ表!$C$1:$C1000, 0),30,2,TRUE,"キャラデータ表"),TRUE)</f>
        <v>18</v>
      </c>
      <c r="L131" s="117" t="s">
        <v>684</v>
      </c>
      <c r="M131" s="118">
        <f ca="1">INDIRECT(ADDRESS(MATCH(L131,キャラデータ表!$C$1:$C1000, 0),31,2,TRUE,"キャラデータ表"),TRUE)</f>
        <v>15</v>
      </c>
      <c r="N131" s="121" t="s">
        <v>777</v>
      </c>
      <c r="O131" s="118">
        <f ca="1">INDIRECT(ADDRESS(MATCH(N131,キャラデータ表!$C$1:$C1000, 0),32, 2,TRUE,"キャラデータ表"),TRUE)</f>
        <v>0</v>
      </c>
      <c r="P131" s="121" t="s">
        <v>775</v>
      </c>
      <c r="Q131" s="118">
        <f ca="1">INDIRECT(ADDRESS(MATCH(P131,キャラデータ表!$C$1:$C1000, 0),29,2,TRUE,"キャラデータ表"),TRUE)</f>
        <v>145</v>
      </c>
      <c r="R131" s="117" t="s">
        <v>844</v>
      </c>
      <c r="S131" s="119">
        <f ca="1">INDIRECT(ADDRESS(MATCH(R131,キャラデータ表!$C$1:$C1000, 0),33, 2,TRUE,"キャラデータ表"),TRUE)</f>
        <v>201</v>
      </c>
      <c r="T131" s="121" t="s">
        <v>760</v>
      </c>
      <c r="U131" s="122">
        <f ca="1">INDIRECT(ADDRESS(MATCH(T131,キャラデータ表!$C$1:$C1000, 0),34, 2,TRUE,"キャラデータ表"),TRUE)</f>
        <v>21</v>
      </c>
    </row>
    <row r="132" spans="1:21" ht="12.75">
      <c r="A132" s="116">
        <v>129</v>
      </c>
      <c r="B132" s="117" t="s">
        <v>744</v>
      </c>
      <c r="C132" s="118">
        <f ca="1">INDIRECT(ADDRESS(MATCH(B132,キャラデータ表!$C$1:$C1000, 0),25,2,TRUE,"キャラデータ表"),TRUE)</f>
        <v>30</v>
      </c>
      <c r="D132" s="117" t="s">
        <v>741</v>
      </c>
      <c r="E132" s="118">
        <f ca="1">INDIRECT(ADDRESS(MATCH(D132,キャラデータ表!$C$1:$C1000, 0),26,2,TRUE,"キャラデータ表"),TRUE)</f>
        <v>33</v>
      </c>
      <c r="F132" s="121" t="s">
        <v>770</v>
      </c>
      <c r="G132" s="118">
        <f ca="1">INDIRECT(ADDRESS(MATCH(F132,キャラデータ表!$C$1:$C1000, 0),27,2,TRUE,"キャラデータ表"),TRUE)</f>
        <v>28</v>
      </c>
      <c r="H132" s="117" t="s">
        <v>248</v>
      </c>
      <c r="I132" s="118">
        <f ca="1">INDIRECT(ADDRESS(MATCH(H132,キャラデータ表!$C$1:$C1000, 0),28,2,TRUE,"キャラデータ表"),TRUE)</f>
        <v>31</v>
      </c>
      <c r="J132" s="117" t="s">
        <v>91</v>
      </c>
      <c r="K132" s="118">
        <f ca="1">INDIRECT(ADDRESS(MATCH(J132,キャラデータ表!$C$1:$C1000, 0),30,2,TRUE,"キャラデータ表"),TRUE)</f>
        <v>17</v>
      </c>
      <c r="L132" s="117" t="s">
        <v>501</v>
      </c>
      <c r="M132" s="118">
        <f ca="1">INDIRECT(ADDRESS(MATCH(L132,キャラデータ表!$C$1:$C1000, 0),31,2,TRUE,"キャラデータ表"),TRUE)</f>
        <v>15</v>
      </c>
      <c r="N132" s="121" t="s">
        <v>781</v>
      </c>
      <c r="O132" s="118">
        <f ca="1">INDIRECT(ADDRESS(MATCH(N132,キャラデータ表!$C$1:$C1000, 0),32, 2,TRUE,"キャラデータ表"),TRUE)</f>
        <v>0</v>
      </c>
      <c r="P132" s="117" t="s">
        <v>519</v>
      </c>
      <c r="Q132" s="118">
        <f ca="1">INDIRECT(ADDRESS(MATCH(P132,キャラデータ表!$C$1:$C1000, 0),29,2,TRUE,"キャラデータ表"),TRUE)</f>
        <v>144</v>
      </c>
      <c r="R132" s="121" t="s">
        <v>775</v>
      </c>
      <c r="S132" s="119">
        <f ca="1">INDIRECT(ADDRESS(MATCH(R132,キャラデータ表!$C$1:$C1000, 0),33, 2,TRUE,"キャラデータ表"),TRUE)</f>
        <v>200</v>
      </c>
      <c r="T132" s="117" t="s">
        <v>490</v>
      </c>
      <c r="U132" s="119">
        <f ca="1">INDIRECT(ADDRESS(MATCH(T132,キャラデータ表!$C$1:$C1000, 0),34, 2,TRUE,"キャラデータ表"),TRUE)</f>
        <v>21</v>
      </c>
    </row>
    <row r="133" spans="1:21" ht="12.75">
      <c r="A133" s="116">
        <v>130</v>
      </c>
      <c r="B133" s="121" t="s">
        <v>809</v>
      </c>
      <c r="C133" s="118">
        <f ca="1">INDIRECT(ADDRESS(MATCH(B133,キャラデータ表!$C$1:$C1000, 0),25,2,TRUE,"キャラデータ表"),TRUE)</f>
        <v>30</v>
      </c>
      <c r="D133" s="117" t="s">
        <v>626</v>
      </c>
      <c r="E133" s="118">
        <f ca="1">INDIRECT(ADDRESS(MATCH(D133,キャラデータ表!$C$1:$C1000, 0),26,2,TRUE,"キャラデータ表"),TRUE)</f>
        <v>31</v>
      </c>
      <c r="F133" s="121" t="s">
        <v>760</v>
      </c>
      <c r="G133" s="118">
        <f ca="1">INDIRECT(ADDRESS(MATCH(F133,キャラデータ表!$C$1:$C1000, 0),27,2,TRUE,"キャラデータ表"),TRUE)</f>
        <v>27</v>
      </c>
      <c r="H133" s="117" t="s">
        <v>306</v>
      </c>
      <c r="I133" s="118">
        <f ca="1">INDIRECT(ADDRESS(MATCH(H133,キャラデータ表!$C$1:$C1000, 0),28,2,TRUE,"キャラデータ表"),TRUE)</f>
        <v>30</v>
      </c>
      <c r="J133" s="117" t="s">
        <v>385</v>
      </c>
      <c r="K133" s="118">
        <f ca="1">INDIRECT(ADDRESS(MATCH(J133,キャラデータ表!$C$1:$C1000, 0),30,2,TRUE,"キャラデータ表"),TRUE)</f>
        <v>17</v>
      </c>
      <c r="L133" s="117" t="s">
        <v>233</v>
      </c>
      <c r="M133" s="118">
        <f ca="1">INDIRECT(ADDRESS(MATCH(L133,キャラデータ表!$C$1:$C1000, 0),31,2,TRUE,"キャラデータ表"),TRUE)</f>
        <v>15</v>
      </c>
      <c r="N133" s="121" t="s">
        <v>786</v>
      </c>
      <c r="O133" s="118">
        <f ca="1">INDIRECT(ADDRESS(MATCH(N133,キャラデータ表!$C$1:$C1000, 0),32, 2,TRUE,"キャラデータ表"),TRUE)</f>
        <v>0</v>
      </c>
      <c r="P133" s="117" t="s">
        <v>248</v>
      </c>
      <c r="Q133" s="118">
        <f ca="1">INDIRECT(ADDRESS(MATCH(P133,キャラデータ表!$C$1:$C1000, 0),29,2,TRUE,"キャラデータ表"),TRUE)</f>
        <v>143</v>
      </c>
      <c r="R133" s="117" t="s">
        <v>658</v>
      </c>
      <c r="S133" s="119">
        <f ca="1">INDIRECT(ADDRESS(MATCH(R133,キャラデータ表!$C$1:$C1000, 0),33, 2,TRUE,"キャラデータ表"),TRUE)</f>
        <v>194</v>
      </c>
      <c r="T133" s="117" t="s">
        <v>188</v>
      </c>
      <c r="U133" s="119">
        <f ca="1">INDIRECT(ADDRESS(MATCH(T133,キャラデータ表!$C$1:$C1000, 0),34, 2,TRUE,"キャラデータ表"),TRUE)</f>
        <v>21</v>
      </c>
    </row>
    <row r="134" spans="1:21" ht="12.75">
      <c r="A134" s="116">
        <v>131</v>
      </c>
      <c r="B134" s="117" t="s">
        <v>333</v>
      </c>
      <c r="C134" s="118">
        <f ca="1">INDIRECT(ADDRESS(MATCH(B134,キャラデータ表!$C$1:$C1000, 0),25,2,TRUE,"キャラデータ表"),TRUE)</f>
        <v>28</v>
      </c>
      <c r="D134" s="117" t="s">
        <v>389</v>
      </c>
      <c r="E134" s="118">
        <f ca="1">INDIRECT(ADDRESS(MATCH(D134,キャラデータ表!$C$1:$C1000, 0),26,2,TRUE,"キャラデータ表"),TRUE)</f>
        <v>31</v>
      </c>
      <c r="F134" s="117" t="s">
        <v>248</v>
      </c>
      <c r="G134" s="118">
        <f ca="1">INDIRECT(ADDRESS(MATCH(F134,キャラデータ表!$C$1:$C1000, 0),27,2,TRUE,"キャラデータ表"),TRUE)</f>
        <v>27</v>
      </c>
      <c r="H134" s="117" t="s">
        <v>288</v>
      </c>
      <c r="I134" s="118">
        <f ca="1">INDIRECT(ADDRESS(MATCH(H134,キャラデータ表!$C$1:$C1000, 0),28,2,TRUE,"キャラデータ表"),TRUE)</f>
        <v>29</v>
      </c>
      <c r="J134" s="121" t="s">
        <v>786</v>
      </c>
      <c r="K134" s="118">
        <f ca="1">INDIRECT(ADDRESS(MATCH(J134,キャラデータ表!$C$1:$C1000, 0),30,2,TRUE,"キャラデータ表"),TRUE)</f>
        <v>16</v>
      </c>
      <c r="L134" s="117" t="s">
        <v>844</v>
      </c>
      <c r="M134" s="118">
        <f ca="1">INDIRECT(ADDRESS(MATCH(L134,キャラデータ表!$C$1:$C1000, 0),31,2,TRUE,"キャラデータ表"),TRUE)</f>
        <v>15</v>
      </c>
      <c r="N134" s="121" t="s">
        <v>790</v>
      </c>
      <c r="O134" s="118">
        <f ca="1">INDIRECT(ADDRESS(MATCH(N134,キャラデータ表!$C$1:$C1000, 0),32, 2,TRUE,"キャラデータ表"),TRUE)</f>
        <v>0</v>
      </c>
      <c r="P134" s="117" t="s">
        <v>168</v>
      </c>
      <c r="Q134" s="118">
        <f ca="1">INDIRECT(ADDRESS(MATCH(P134,キャラデータ表!$C$1:$C1000, 0),29,2,TRUE,"キャラデータ表"),TRUE)</f>
        <v>143</v>
      </c>
      <c r="R134" s="117" t="s">
        <v>177</v>
      </c>
      <c r="S134" s="119">
        <f ca="1">INDIRECT(ADDRESS(MATCH(R134,キャラデータ表!$C$1:$C1000, 0),33, 2,TRUE,"キャラデータ表"),TRUE)</f>
        <v>193</v>
      </c>
      <c r="T134" s="117" t="s">
        <v>855</v>
      </c>
      <c r="U134" s="122">
        <f ca="1">INDIRECT(ADDRESS(MATCH(T134,キャラデータ表!$C$1:$C1000, 0),34, 2,TRUE,"キャラデータ表"),TRUE)</f>
        <v>20</v>
      </c>
    </row>
    <row r="135" spans="1:21" ht="12.75">
      <c r="A135" s="116">
        <v>132</v>
      </c>
      <c r="B135" s="117" t="s">
        <v>173</v>
      </c>
      <c r="C135" s="118">
        <f ca="1">INDIRECT(ADDRESS(MATCH(B135,キャラデータ表!$C$1:$C1000, 0),25,2,TRUE,"キャラデータ表"),TRUE)</f>
        <v>28</v>
      </c>
      <c r="D135" s="117" t="s">
        <v>100</v>
      </c>
      <c r="E135" s="118">
        <f ca="1">INDIRECT(ADDRESS(MATCH(D135,キャラデータ表!$C$1:$C1000, 0),26,2,TRUE,"キャラデータ表"),TRUE)</f>
        <v>30</v>
      </c>
      <c r="F135" s="117" t="s">
        <v>719</v>
      </c>
      <c r="G135" s="118">
        <f ca="1">INDIRECT(ADDRESS(MATCH(F135,キャラデータ表!$C$1:$C1000, 0),27,2,TRUE,"キャラデータ表"),TRUE)</f>
        <v>27</v>
      </c>
      <c r="H135" s="117" t="s">
        <v>385</v>
      </c>
      <c r="I135" s="118">
        <f ca="1">INDIRECT(ADDRESS(MATCH(H135,キャラデータ表!$C$1:$C1000, 0),28,2,TRUE,"キャラデータ表"),TRUE)</f>
        <v>29</v>
      </c>
      <c r="J135" s="117" t="s">
        <v>494</v>
      </c>
      <c r="K135" s="118">
        <f ca="1">INDIRECT(ADDRESS(MATCH(J135,キャラデータ表!$C$1:$C1000, 0),30,2,TRUE,"キャラデータ表"),TRUE)</f>
        <v>16</v>
      </c>
      <c r="L135" s="121" t="s">
        <v>820</v>
      </c>
      <c r="M135" s="118">
        <f ca="1">INDIRECT(ADDRESS(MATCH(L135,キャラデータ表!$C$1:$C1000, 0),31,2,TRUE,"キャラデータ表"),TRUE)</f>
        <v>15</v>
      </c>
      <c r="N135" s="121" t="s">
        <v>793</v>
      </c>
      <c r="O135" s="118">
        <f ca="1">INDIRECT(ADDRESS(MATCH(N135,キャラデータ表!$C$1:$C1000, 0),32, 2,TRUE,"キャラデータ表"),TRUE)</f>
        <v>0</v>
      </c>
      <c r="P135" s="117" t="s">
        <v>301</v>
      </c>
      <c r="Q135" s="118">
        <f ca="1">INDIRECT(ADDRESS(MATCH(P135,キャラデータ表!$C$1:$C1000, 0),29,2,TRUE,"キャラデータ表"),TRUE)</f>
        <v>138</v>
      </c>
      <c r="R135" s="121" t="s">
        <v>770</v>
      </c>
      <c r="S135" s="119">
        <f ca="1">INDIRECT(ADDRESS(MATCH(R135,キャラデータ表!$C$1:$C1000, 0),33, 2,TRUE,"キャラデータ表"),TRUE)</f>
        <v>190</v>
      </c>
      <c r="T135" s="117" t="s">
        <v>572</v>
      </c>
      <c r="U135" s="119">
        <f ca="1">INDIRECT(ADDRESS(MATCH(T135,キャラデータ表!$C$1:$C1000, 0),34, 2,TRUE,"キャラデータ表"),TRUE)</f>
        <v>18</v>
      </c>
    </row>
    <row r="136" spans="1:21" ht="12.75">
      <c r="A136" s="116">
        <v>133</v>
      </c>
      <c r="B136" s="117" t="s">
        <v>750</v>
      </c>
      <c r="C136" s="118">
        <f ca="1">INDIRECT(ADDRESS(MATCH(B136,キャラデータ表!$C$1:$C1000, 0),25,2,TRUE,"キャラデータ表"),TRUE)</f>
        <v>28</v>
      </c>
      <c r="D136" s="117" t="s">
        <v>143</v>
      </c>
      <c r="E136" s="118">
        <f ca="1">INDIRECT(ADDRESS(MATCH(D136,キャラデータ表!$C$1:$C1000, 0),26,2,TRUE,"キャラデータ表"),TRUE)</f>
        <v>29</v>
      </c>
      <c r="F136" s="117" t="s">
        <v>867</v>
      </c>
      <c r="G136" s="118">
        <f ca="1">INDIRECT(ADDRESS(MATCH(F136,キャラデータ表!$C$1:$C1000, 0),27,2,TRUE,"キャラデータ表"),TRUE)</f>
        <v>27</v>
      </c>
      <c r="H136" s="121" t="s">
        <v>820</v>
      </c>
      <c r="I136" s="118">
        <f ca="1">INDIRECT(ADDRESS(MATCH(H136,キャラデータ表!$C$1:$C1000, 0),28,2,TRUE,"キャラデータ表"),TRUE)</f>
        <v>29</v>
      </c>
      <c r="J136" s="117" t="s">
        <v>381</v>
      </c>
      <c r="K136" s="118">
        <f ca="1">INDIRECT(ADDRESS(MATCH(J136,キャラデータ表!$C$1:$C1000, 0),30,2,TRUE,"キャラデータ表"),TRUE)</f>
        <v>16</v>
      </c>
      <c r="L136" s="117" t="s">
        <v>913</v>
      </c>
      <c r="M136" s="118">
        <f ca="1">INDIRECT(ADDRESS(MATCH(L136,キャラデータ表!$C$1:$C1000, 0),31,2,TRUE,"キャラデータ表"),TRUE)</f>
        <v>13</v>
      </c>
      <c r="N136" s="121" t="s">
        <v>799</v>
      </c>
      <c r="O136" s="118">
        <f ca="1">INDIRECT(ADDRESS(MATCH(N136,キャラデータ表!$C$1:$C1000, 0),32, 2,TRUE,"キャラデータ表"),TRUE)</f>
        <v>0</v>
      </c>
      <c r="P136" s="117" t="s">
        <v>636</v>
      </c>
      <c r="Q136" s="118">
        <f ca="1">INDIRECT(ADDRESS(MATCH(P136,キャラデータ表!$C$1:$C1000, 0),29,2,TRUE,"キャラデータ表"),TRUE)</f>
        <v>133</v>
      </c>
      <c r="R136" s="117" t="s">
        <v>168</v>
      </c>
      <c r="S136" s="119">
        <f ca="1">INDIRECT(ADDRESS(MATCH(R136,キャラデータ表!$C$1:$C1000, 0),33, 2,TRUE,"キャラデータ表"),TRUE)</f>
        <v>189</v>
      </c>
      <c r="T136" s="117" t="s">
        <v>546</v>
      </c>
      <c r="U136" s="119">
        <f ca="1">INDIRECT(ADDRESS(MATCH(T136,キャラデータ表!$C$1:$C1000, 0),34, 2,TRUE,"キャラデータ表"),TRUE)</f>
        <v>17</v>
      </c>
    </row>
    <row r="137" spans="1:21" ht="12.75">
      <c r="A137" s="116">
        <v>134</v>
      </c>
      <c r="B137" s="121" t="s">
        <v>756</v>
      </c>
      <c r="C137" s="118">
        <f ca="1">INDIRECT(ADDRESS(MATCH(B137,キャラデータ表!$C$1:$C1000, 0),25,2,TRUE,"キャラデータ表"),TRUE)</f>
        <v>28</v>
      </c>
      <c r="D137" s="117" t="s">
        <v>450</v>
      </c>
      <c r="E137" s="118">
        <f ca="1">INDIRECT(ADDRESS(MATCH(D137,キャラデータ表!$C$1:$C1000, 0),26,2,TRUE,"キャラデータ表"),TRUE)</f>
        <v>28</v>
      </c>
      <c r="F137" s="117" t="s">
        <v>501</v>
      </c>
      <c r="G137" s="118">
        <f ca="1">INDIRECT(ADDRESS(MATCH(F137,キャラデータ表!$C$1:$C1000, 0),27,2,TRUE,"キャラデータ表"),TRUE)</f>
        <v>26</v>
      </c>
      <c r="H137" s="117" t="s">
        <v>867</v>
      </c>
      <c r="I137" s="118">
        <f ca="1">INDIRECT(ADDRESS(MATCH(H137,キャラデータ表!$C$1:$C1000, 0),28,2,TRUE,"キャラデータ表"),TRUE)</f>
        <v>28</v>
      </c>
      <c r="J137" s="117" t="s">
        <v>233</v>
      </c>
      <c r="K137" s="118">
        <f ca="1">INDIRECT(ADDRESS(MATCH(J137,キャラデータ表!$C$1:$C1000, 0),30,2,TRUE,"キャラデータ表"),TRUE)</f>
        <v>15</v>
      </c>
      <c r="L137" s="117" t="s">
        <v>177</v>
      </c>
      <c r="M137" s="118">
        <f ca="1">INDIRECT(ADDRESS(MATCH(L137,キャラデータ表!$C$1:$C1000, 0),31,2,TRUE,"キャラデータ表"),TRUE)</f>
        <v>13</v>
      </c>
      <c r="N137" s="121" t="s">
        <v>803</v>
      </c>
      <c r="O137" s="118">
        <f ca="1">INDIRECT(ADDRESS(MATCH(N137,キャラデータ表!$C$1:$C1000, 0),32, 2,TRUE,"キャラデータ表"),TRUE)</f>
        <v>0</v>
      </c>
      <c r="P137" s="117" t="s">
        <v>450</v>
      </c>
      <c r="Q137" s="118">
        <f ca="1">INDIRECT(ADDRESS(MATCH(P137,キャラデータ表!$C$1:$C1000, 0),29,2,TRUE,"キャラデータ表"),TRUE)</f>
        <v>131</v>
      </c>
      <c r="R137" s="117" t="s">
        <v>636</v>
      </c>
      <c r="S137" s="119">
        <f ca="1">INDIRECT(ADDRESS(MATCH(R137,キャラデータ表!$C$1:$C1000, 0),33, 2,TRUE,"キャラデータ表"),TRUE)</f>
        <v>186</v>
      </c>
      <c r="T137" s="117" t="s">
        <v>108</v>
      </c>
      <c r="U137" s="119">
        <f ca="1">INDIRECT(ADDRESS(MATCH(T137,キャラデータ表!$C$1:$C1000, 0),34, 2,TRUE,"キャラデータ表"),TRUE)</f>
        <v>17</v>
      </c>
    </row>
    <row r="138" spans="1:21" ht="15">
      <c r="A138" s="116">
        <v>135</v>
      </c>
      <c r="B138" s="117" t="s">
        <v>649</v>
      </c>
      <c r="C138" s="118">
        <f ca="1">INDIRECT(ADDRESS(MATCH(B138,キャラデータ表!$C$1:$C1000, 0),25,2,TRUE,"キャラデータ表"),TRUE)</f>
        <v>27</v>
      </c>
      <c r="D138" s="117" t="s">
        <v>506</v>
      </c>
      <c r="E138" s="118">
        <f ca="1">INDIRECT(ADDRESS(MATCH(D138,キャラデータ表!$C$1:$C1000, 0),26,2,TRUE,"キャラデータ表"),TRUE)</f>
        <v>27</v>
      </c>
      <c r="F138" s="117" t="s">
        <v>580</v>
      </c>
      <c r="G138" s="118">
        <f ca="1">INDIRECT(ADDRESS(MATCH(F138,キャラデータ表!$C$1:$C1000, 0),27,2,TRUE,"キャラデータ表"),TRUE)</f>
        <v>26</v>
      </c>
      <c r="H138" s="103" t="s">
        <v>925</v>
      </c>
      <c r="I138" s="118">
        <f ca="1">INDIRECT(ADDRESS(MATCH(H138,キャラデータ表!$C$1:$C1000, 0),28,2,TRUE,"キャラデータ表"),TRUE)</f>
        <v>28</v>
      </c>
      <c r="J138" s="117" t="s">
        <v>207</v>
      </c>
      <c r="K138" s="118">
        <f ca="1">INDIRECT(ADDRESS(MATCH(J138,キャラデータ表!$C$1:$C1000, 0),30,2,TRUE,"キャラデータ表"),TRUE)</f>
        <v>15</v>
      </c>
      <c r="L138" s="121" t="s">
        <v>793</v>
      </c>
      <c r="M138" s="118">
        <f ca="1">INDIRECT(ADDRESS(MATCH(L138,キャラデータ表!$C$1:$C1000, 0),31,2,TRUE,"キャラデータ表"),TRUE)</f>
        <v>13</v>
      </c>
      <c r="N138" s="121" t="s">
        <v>809</v>
      </c>
      <c r="O138" s="118">
        <f ca="1">INDIRECT(ADDRESS(MATCH(N138,キャラデータ表!$C$1:$C1000, 0),32, 2,TRUE,"キャラデータ表"),TRUE)</f>
        <v>0</v>
      </c>
      <c r="P138" s="117" t="s">
        <v>750</v>
      </c>
      <c r="Q138" s="118">
        <f ca="1">INDIRECT(ADDRESS(MATCH(P138,キャラデータ表!$C$1:$C1000, 0),29,2,TRUE,"キャラデータ表"),TRUE)</f>
        <v>130</v>
      </c>
      <c r="R138" s="117" t="s">
        <v>750</v>
      </c>
      <c r="S138" s="119">
        <f ca="1">INDIRECT(ADDRESS(MATCH(R138,キャラデータ表!$C$1:$C1000, 0),33, 2,TRUE,"キャラデータ表"),TRUE)</f>
        <v>180</v>
      </c>
      <c r="T138" s="117" t="s">
        <v>643</v>
      </c>
      <c r="U138" s="119">
        <f ca="1">INDIRECT(ADDRESS(MATCH(T138,キャラデータ表!$C$1:$C1000, 0),34, 2,TRUE,"キャラデータ表"),TRUE)</f>
        <v>15</v>
      </c>
    </row>
    <row r="139" spans="1:21" ht="12.75">
      <c r="A139" s="116">
        <v>136</v>
      </c>
      <c r="B139" s="117" t="s">
        <v>381</v>
      </c>
      <c r="C139" s="118">
        <f ca="1">INDIRECT(ADDRESS(MATCH(B139,キャラデータ表!$C$1:$C1000, 0),25,2,TRUE,"キャラデータ表"),TRUE)</f>
        <v>26</v>
      </c>
      <c r="D139" s="117" t="s">
        <v>859</v>
      </c>
      <c r="E139" s="118">
        <f ca="1">INDIRECT(ADDRESS(MATCH(D139,キャラデータ表!$C$1:$C1000, 0),26,2,TRUE,"キャラデータ表"),TRUE)</f>
        <v>27</v>
      </c>
      <c r="F139" s="117" t="s">
        <v>188</v>
      </c>
      <c r="G139" s="118">
        <f ca="1">INDIRECT(ADDRESS(MATCH(F139,キャラデータ表!$C$1:$C1000, 0),27,2,TRUE,"キャラデータ表"),TRUE)</f>
        <v>26</v>
      </c>
      <c r="H139" s="117" t="s">
        <v>188</v>
      </c>
      <c r="I139" s="118">
        <f ca="1">INDIRECT(ADDRESS(MATCH(H139,キャラデータ表!$C$1:$C1000, 0),28,2,TRUE,"キャラデータ表"),TRUE)</f>
        <v>27</v>
      </c>
      <c r="J139" s="117" t="s">
        <v>497</v>
      </c>
      <c r="K139" s="118">
        <f ca="1">INDIRECT(ADDRESS(MATCH(J139,キャラデータ表!$C$1:$C1000, 0),30,2,TRUE,"キャラデータ表"),TRUE)</f>
        <v>15</v>
      </c>
      <c r="L139" s="117" t="s">
        <v>320</v>
      </c>
      <c r="M139" s="118">
        <f ca="1">INDIRECT(ADDRESS(MATCH(L139,キャラデータ表!$C$1:$C1000, 0),31,2,TRUE,"キャラデータ表"),TRUE)</f>
        <v>12</v>
      </c>
      <c r="N139" s="121" t="s">
        <v>813</v>
      </c>
      <c r="O139" s="118">
        <f ca="1">INDIRECT(ADDRESS(MATCH(N139,キャラデータ表!$C$1:$C1000, 0),32, 2,TRUE,"キャラデータ表"),TRUE)</f>
        <v>0</v>
      </c>
      <c r="P139" s="117" t="s">
        <v>445</v>
      </c>
      <c r="Q139" s="118">
        <f ca="1">INDIRECT(ADDRESS(MATCH(P139,キャラデータ表!$C$1:$C1000, 0),29,2,TRUE,"キャラデータ表"),TRUE)</f>
        <v>127</v>
      </c>
      <c r="R139" s="117" t="s">
        <v>580</v>
      </c>
      <c r="S139" s="119">
        <f ca="1">INDIRECT(ADDRESS(MATCH(R139,キャラデータ表!$C$1:$C1000, 0),33, 2,TRUE,"キャラデータ表"),TRUE)</f>
        <v>176</v>
      </c>
      <c r="T139" s="117" t="s">
        <v>501</v>
      </c>
      <c r="U139" s="119">
        <f ca="1">INDIRECT(ADDRESS(MATCH(T139,キャラデータ表!$C$1:$C1000, 0),34, 2,TRUE,"キャラデータ表"),TRUE)</f>
        <v>13</v>
      </c>
    </row>
    <row r="140" spans="1:21" ht="12.75">
      <c r="A140" s="116">
        <v>137</v>
      </c>
      <c r="B140" s="117" t="s">
        <v>515</v>
      </c>
      <c r="C140" s="118">
        <f ca="1">INDIRECT(ADDRESS(MATCH(B140,キャラデータ表!$C$1:$C1000, 0),25,2,TRUE,"キャラデータ表"),TRUE)</f>
        <v>24</v>
      </c>
      <c r="D140" s="117" t="s">
        <v>394</v>
      </c>
      <c r="E140" s="118">
        <f ca="1">INDIRECT(ADDRESS(MATCH(D140,キャラデータ表!$C$1:$C1000, 0),26,2,TRUE,"キャラデータ表"),TRUE)</f>
        <v>27</v>
      </c>
      <c r="F140" s="117" t="s">
        <v>442</v>
      </c>
      <c r="G140" s="118">
        <f ca="1">INDIRECT(ADDRESS(MATCH(F140,キャラデータ表!$C$1:$C1000, 0),27,2,TRUE,"キャラデータ表"),TRUE)</f>
        <v>26</v>
      </c>
      <c r="H140" s="117" t="s">
        <v>873</v>
      </c>
      <c r="I140" s="118">
        <f ca="1">INDIRECT(ADDRESS(MATCH(H140,キャラデータ表!$C$1:$C1000, 0),28,2,TRUE,"キャラデータ表"),TRUE)</f>
        <v>27</v>
      </c>
      <c r="J140" s="117" t="s">
        <v>490</v>
      </c>
      <c r="K140" s="118">
        <f ca="1">INDIRECT(ADDRESS(MATCH(J140,キャラデータ表!$C$1:$C1000, 0),30,2,TRUE,"キャラデータ表"),TRUE)</f>
        <v>15</v>
      </c>
      <c r="L140" s="117" t="s">
        <v>580</v>
      </c>
      <c r="M140" s="118">
        <f ca="1">INDIRECT(ADDRESS(MATCH(L140,キャラデータ表!$C$1:$C1000, 0),31,2,TRUE,"キャラデータ表"),TRUE)</f>
        <v>12</v>
      </c>
      <c r="N140" s="121" t="s">
        <v>815</v>
      </c>
      <c r="O140" s="118">
        <f ca="1">INDIRECT(ADDRESS(MATCH(N140,キャラデータ表!$C$1:$C1000, 0),32, 2,TRUE,"キャラデータ表"),TRUE)</f>
        <v>0</v>
      </c>
      <c r="P140" s="117" t="s">
        <v>844</v>
      </c>
      <c r="Q140" s="118">
        <f ca="1">INDIRECT(ADDRESS(MATCH(P140,キャラデータ表!$C$1:$C1000, 0),29,2,TRUE,"キャラデータ表"),TRUE)</f>
        <v>126</v>
      </c>
      <c r="R140" s="117" t="s">
        <v>519</v>
      </c>
      <c r="S140" s="119">
        <f ca="1">INDIRECT(ADDRESS(MATCH(R140,キャラデータ表!$C$1:$C1000, 0),33, 2,TRUE,"キャラデータ表"),TRUE)</f>
        <v>174</v>
      </c>
      <c r="T140" s="117" t="s">
        <v>203</v>
      </c>
      <c r="U140" s="119">
        <f ca="1">INDIRECT(ADDRESS(MATCH(T140,キャラデータ表!$C$1:$C1000, 0),34, 2,TRUE,"キャラデータ表"),TRUE)</f>
        <v>12</v>
      </c>
    </row>
    <row r="141" spans="1:21" ht="12.75">
      <c r="A141" s="116">
        <v>138</v>
      </c>
      <c r="B141" s="117" t="s">
        <v>867</v>
      </c>
      <c r="C141" s="118">
        <f ca="1">INDIRECT(ADDRESS(MATCH(B141,キャラデータ表!$C$1:$C1000, 0),25,2,TRUE,"キャラデータ表"),TRUE)</f>
        <v>24</v>
      </c>
      <c r="D141" s="121" t="s">
        <v>809</v>
      </c>
      <c r="E141" s="118">
        <f ca="1">INDIRECT(ADDRESS(MATCH(D141,キャラデータ表!$C$1:$C1000, 0),26,2,TRUE,"キャラデータ表"),TRUE)</f>
        <v>27</v>
      </c>
      <c r="F141" s="117" t="s">
        <v>389</v>
      </c>
      <c r="G141" s="118">
        <f ca="1">INDIRECT(ADDRESS(MATCH(F141,キャラデータ表!$C$1:$C1000, 0),27,2,TRUE,"キャラデータ表"),TRUE)</f>
        <v>26</v>
      </c>
      <c r="H141" s="117" t="s">
        <v>879</v>
      </c>
      <c r="I141" s="118">
        <f ca="1">INDIRECT(ADDRESS(MATCH(H141,キャラデータ表!$C$1:$C1000, 0),28,2,TRUE,"キャラデータ表"),TRUE)</f>
        <v>27</v>
      </c>
      <c r="J141" s="117" t="s">
        <v>552</v>
      </c>
      <c r="K141" s="118">
        <f ca="1">INDIRECT(ADDRESS(MATCH(J141,キャラデータ表!$C$1:$C1000, 0),30,2,TRUE,"キャラデータ表"),TRUE)</f>
        <v>15</v>
      </c>
      <c r="L141" s="117" t="s">
        <v>658</v>
      </c>
      <c r="M141" s="118">
        <f ca="1">INDIRECT(ADDRESS(MATCH(L141,キャラデータ表!$C$1:$C1000, 0),31,2,TRUE,"キャラデータ表"),TRUE)</f>
        <v>12</v>
      </c>
      <c r="N141" s="121" t="s">
        <v>817</v>
      </c>
      <c r="O141" s="118">
        <f ca="1">INDIRECT(ADDRESS(MATCH(N141,キャラデータ表!$C$1:$C1000, 0),32, 2,TRUE,"キャラデータ表"),TRUE)</f>
        <v>0</v>
      </c>
      <c r="P141" s="117" t="s">
        <v>631</v>
      </c>
      <c r="Q141" s="118">
        <f ca="1">INDIRECT(ADDRESS(MATCH(P141,キャラデータ表!$C$1:$C1000, 0),29,2,TRUE,"キャラデータ表"),TRUE)</f>
        <v>123</v>
      </c>
      <c r="R141" s="117" t="s">
        <v>867</v>
      </c>
      <c r="S141" s="119">
        <f ca="1">INDIRECT(ADDRESS(MATCH(R141,キャラデータ表!$C$1:$C1000, 0),33, 2,TRUE,"キャラデータ表"),TRUE)</f>
        <v>170</v>
      </c>
      <c r="T141" s="117" t="s">
        <v>511</v>
      </c>
      <c r="U141" s="119">
        <f ca="1">INDIRECT(ADDRESS(MATCH(T141,キャラデータ表!$C$1:$C1000, 0),34, 2,TRUE,"キャラデータ表"),TRUE)</f>
        <v>12</v>
      </c>
    </row>
    <row r="142" spans="1:21" ht="15">
      <c r="A142" s="116">
        <v>139</v>
      </c>
      <c r="B142" s="117" t="s">
        <v>580</v>
      </c>
      <c r="C142" s="118">
        <f ca="1">INDIRECT(ADDRESS(MATCH(B142,キャラデータ表!$C$1:$C1000, 0),25,2,TRUE,"キャラデータ表"),TRUE)</f>
        <v>23</v>
      </c>
      <c r="D142" s="117" t="s">
        <v>867</v>
      </c>
      <c r="E142" s="118">
        <f ca="1">INDIRECT(ADDRESS(MATCH(D142,キャラデータ表!$C$1:$C1000, 0),26,2,TRUE,"キャラデータ表"),TRUE)</f>
        <v>27</v>
      </c>
      <c r="F142" s="103" t="s">
        <v>925</v>
      </c>
      <c r="G142" s="118">
        <f ca="1">INDIRECT(ADDRESS(MATCH(F142,キャラデータ表!$C$1:$C1000, 0),27,2,TRUE,"キャラデータ表"),TRUE)</f>
        <v>26</v>
      </c>
      <c r="H142" s="117" t="s">
        <v>168</v>
      </c>
      <c r="I142" s="118">
        <f ca="1">INDIRECT(ADDRESS(MATCH(H142,キャラデータ表!$C$1:$C1000, 0),28,2,TRUE,"キャラデータ表"),TRUE)</f>
        <v>26</v>
      </c>
      <c r="J142" s="117" t="s">
        <v>519</v>
      </c>
      <c r="K142" s="118">
        <f ca="1">INDIRECT(ADDRESS(MATCH(J142,キャラデータ表!$C$1:$C1000, 0),30,2,TRUE,"キャラデータ表"),TRUE)</f>
        <v>15</v>
      </c>
      <c r="L142" s="121" t="s">
        <v>799</v>
      </c>
      <c r="M142" s="118">
        <f ca="1">INDIRECT(ADDRESS(MATCH(L142,キャラデータ表!$C$1:$C1000, 0),31,2,TRUE,"キャラデータ表"),TRUE)</f>
        <v>12</v>
      </c>
      <c r="N142" s="121" t="s">
        <v>820</v>
      </c>
      <c r="O142" s="118">
        <f ca="1">INDIRECT(ADDRESS(MATCH(N142,キャラデータ表!$C$1:$C1000, 0),32, 2,TRUE,"キャラデータ表"),TRUE)</f>
        <v>0</v>
      </c>
      <c r="P142" s="117" t="s">
        <v>649</v>
      </c>
      <c r="Q142" s="118">
        <f ca="1">INDIRECT(ADDRESS(MATCH(P142,キャラデータ表!$C$1:$C1000, 0),29,2,TRUE,"キャラデータ表"),TRUE)</f>
        <v>120</v>
      </c>
      <c r="R142" s="117" t="s">
        <v>445</v>
      </c>
      <c r="S142" s="119">
        <f ca="1">INDIRECT(ADDRESS(MATCH(R142,キャラデータ表!$C$1:$C1000, 0),33, 2,TRUE,"キャラデータ表"),TRUE)</f>
        <v>169</v>
      </c>
      <c r="T142" s="117" t="s">
        <v>312</v>
      </c>
      <c r="U142" s="119">
        <f ca="1">INDIRECT(ADDRESS(MATCH(T142,キャラデータ表!$C$1:$C1000, 0),34, 2,TRUE,"キャラデータ表"),TRUE)</f>
        <v>12</v>
      </c>
    </row>
    <row r="143" spans="1:21" ht="12.75">
      <c r="A143" s="116">
        <v>140</v>
      </c>
      <c r="B143" s="117" t="s">
        <v>506</v>
      </c>
      <c r="C143" s="118">
        <f ca="1">INDIRECT(ADDRESS(MATCH(B143,キャラデータ表!$C$1:$C1000, 0),25,2,TRUE,"キャラデータ表"),TRUE)</f>
        <v>22</v>
      </c>
      <c r="D143" s="117" t="s">
        <v>134</v>
      </c>
      <c r="E143" s="118">
        <f ca="1">INDIRECT(ADDRESS(MATCH(D143,キャラデータ表!$C$1:$C1000, 0),26,2,TRUE,"キャラデータ表"),TRUE)</f>
        <v>26</v>
      </c>
      <c r="F143" s="117" t="s">
        <v>750</v>
      </c>
      <c r="G143" s="118">
        <f ca="1">INDIRECT(ADDRESS(MATCH(F143,キャラデータ表!$C$1:$C1000, 0),27,2,TRUE,"キャラデータ表"),TRUE)</f>
        <v>24</v>
      </c>
      <c r="H143" s="117" t="s">
        <v>117</v>
      </c>
      <c r="I143" s="118">
        <f ca="1">INDIRECT(ADDRESS(MATCH(H143,キャラデータ表!$C$1:$C1000, 0),28,2,TRUE,"キャラデータ表"),TRUE)</f>
        <v>25</v>
      </c>
      <c r="J143" s="117" t="s">
        <v>445</v>
      </c>
      <c r="K143" s="118">
        <f ca="1">INDIRECT(ADDRESS(MATCH(J143,キャラデータ表!$C$1:$C1000, 0),30,2,TRUE,"キャラデータ表"),TRUE)</f>
        <v>15</v>
      </c>
      <c r="L143" s="117" t="s">
        <v>117</v>
      </c>
      <c r="M143" s="118">
        <f ca="1">INDIRECT(ADDRESS(MATCH(L143,キャラデータ表!$C$1:$C1000, 0),31,2,TRUE,"キャラデータ表"),TRUE)</f>
        <v>11</v>
      </c>
      <c r="N143" s="121" t="s">
        <v>825</v>
      </c>
      <c r="O143" s="118">
        <f ca="1">INDIRECT(ADDRESS(MATCH(N143,キャラデータ表!$C$1:$C1000, 0),32, 2,TRUE,"キャラデータ表"),TRUE)</f>
        <v>0</v>
      </c>
      <c r="P143" s="117" t="s">
        <v>117</v>
      </c>
      <c r="Q143" s="118">
        <f ca="1">INDIRECT(ADDRESS(MATCH(P143,キャラデータ表!$C$1:$C1000, 0),29,2,TRUE,"キャラデータ表"),TRUE)</f>
        <v>115</v>
      </c>
      <c r="R143" s="117" t="s">
        <v>301</v>
      </c>
      <c r="S143" s="119">
        <f ca="1">INDIRECT(ADDRESS(MATCH(R143,キャラデータ表!$C$1:$C1000, 0),33, 2,TRUE,"キャラデータ表"),TRUE)</f>
        <v>162</v>
      </c>
      <c r="T143" s="117" t="s">
        <v>413</v>
      </c>
      <c r="U143" s="119">
        <f ca="1">INDIRECT(ADDRESS(MATCH(T143,キャラデータ表!$C$1:$C1000, 0),34, 2,TRUE,"キャラデータ表"),TRUE)</f>
        <v>12</v>
      </c>
    </row>
    <row r="144" spans="1:21" ht="12.75">
      <c r="A144" s="116">
        <v>141</v>
      </c>
      <c r="B144" s="117" t="s">
        <v>327</v>
      </c>
      <c r="C144" s="118">
        <f ca="1">INDIRECT(ADDRESS(MATCH(B144,キャラデータ表!$C$1:$C1000, 0),25,2,TRUE,"キャラデータ表"),TRUE)</f>
        <v>21</v>
      </c>
      <c r="D144" s="117" t="s">
        <v>649</v>
      </c>
      <c r="E144" s="118">
        <f ca="1">INDIRECT(ADDRESS(MATCH(D144,キャラデータ表!$C$1:$C1000, 0),26,2,TRUE,"キャラデータ表"),TRUE)</f>
        <v>22</v>
      </c>
      <c r="F144" s="121" t="s">
        <v>817</v>
      </c>
      <c r="G144" s="118">
        <f ca="1">INDIRECT(ADDRESS(MATCH(F144,キャラデータ表!$C$1:$C1000, 0),27,2,TRUE,"キャラデータ表"),TRUE)</f>
        <v>21</v>
      </c>
      <c r="H144" s="117" t="s">
        <v>580</v>
      </c>
      <c r="I144" s="118">
        <f ca="1">INDIRECT(ADDRESS(MATCH(H144,キャラデータ表!$C$1:$C1000, 0),28,2,TRUE,"キャラデータ表"),TRUE)</f>
        <v>21</v>
      </c>
      <c r="J144" s="117" t="s">
        <v>306</v>
      </c>
      <c r="K144" s="118">
        <f ca="1">INDIRECT(ADDRESS(MATCH(J144,キャラデータ表!$C$1:$C1000, 0),30,2,TRUE,"キャラデータ表"),TRUE)</f>
        <v>14</v>
      </c>
      <c r="L144" s="117" t="s">
        <v>160</v>
      </c>
      <c r="M144" s="118">
        <f ca="1">INDIRECT(ADDRESS(MATCH(L144,キャラデータ表!$C$1:$C1000, 0),31,2,TRUE,"キャラデータ表"),TRUE)</f>
        <v>11</v>
      </c>
      <c r="N144" s="117" t="s">
        <v>828</v>
      </c>
      <c r="O144" s="118">
        <f ca="1">INDIRECT(ADDRESS(MATCH(N144,キャラデータ表!$C$1:$C1000, 0),32, 2,TRUE,"キャラデータ表"),TRUE)</f>
        <v>0</v>
      </c>
      <c r="P144" s="121" t="s">
        <v>813</v>
      </c>
      <c r="Q144" s="118">
        <f ca="1">INDIRECT(ADDRESS(MATCH(P144,キャラデータ表!$C$1:$C1000, 0),29,2,TRUE,"キャラデータ表"),TRUE)</f>
        <v>114</v>
      </c>
      <c r="R144" s="117" t="s">
        <v>587</v>
      </c>
      <c r="S144" s="119">
        <f ca="1">INDIRECT(ADDRESS(MATCH(R144,キャラデータ表!$C$1:$C1000, 0),33, 2,TRUE,"キャラデータ表"),TRUE)</f>
        <v>160</v>
      </c>
      <c r="T144" s="117" t="s">
        <v>879</v>
      </c>
      <c r="U144" s="122">
        <f ca="1">INDIRECT(ADDRESS(MATCH(T144,キャラデータ表!$C$1:$C1000, 0),34, 2,TRUE,"キャラデータ表"),TRUE)</f>
        <v>12</v>
      </c>
    </row>
    <row r="145" spans="1:21" ht="12.75">
      <c r="A145" s="116">
        <v>142</v>
      </c>
      <c r="B145" s="117" t="s">
        <v>385</v>
      </c>
      <c r="C145" s="118">
        <f ca="1">INDIRECT(ADDRESS(MATCH(B145,キャラデータ表!$C$1:$C1000, 0),25,2,TRUE,"キャラデータ表"),TRUE)</f>
        <v>21</v>
      </c>
      <c r="D145" s="117" t="s">
        <v>301</v>
      </c>
      <c r="E145" s="118">
        <f ca="1">INDIRECT(ADDRESS(MATCH(D145,キャラデータ表!$C$1:$C1000, 0),26,2,TRUE,"キャラデータ表"),TRUE)</f>
        <v>22</v>
      </c>
      <c r="F145" s="117" t="s">
        <v>306</v>
      </c>
      <c r="G145" s="118">
        <f ca="1">INDIRECT(ADDRESS(MATCH(F145,キャラデータ表!$C$1:$C1000, 0),27,2,TRUE,"キャラデータ表"),TRUE)</f>
        <v>19</v>
      </c>
      <c r="H145" s="117" t="s">
        <v>533</v>
      </c>
      <c r="I145" s="118">
        <f ca="1">INDIRECT(ADDRESS(MATCH(H145,キャラデータ表!$C$1:$C1000, 0),28,2,TRUE,"キャラデータ表"),TRUE)</f>
        <v>21</v>
      </c>
      <c r="J145" s="117" t="s">
        <v>864</v>
      </c>
      <c r="K145" s="118">
        <f ca="1">INDIRECT(ADDRESS(MATCH(J145,キャラデータ表!$C$1:$C1000, 0),30,2,TRUE,"キャラデータ表"),TRUE)</f>
        <v>13</v>
      </c>
      <c r="L145" s="121" t="s">
        <v>770</v>
      </c>
      <c r="M145" s="118">
        <f ca="1">INDIRECT(ADDRESS(MATCH(L145,キャラデータ表!$C$1:$C1000, 0),31,2,TRUE,"キャラデータ表"),TRUE)</f>
        <v>11</v>
      </c>
      <c r="N145" s="117" t="s">
        <v>832</v>
      </c>
      <c r="O145" s="118">
        <f ca="1">INDIRECT(ADDRESS(MATCH(N145,キャラデータ表!$C$1:$C1000, 0),32, 2,TRUE,"キャラデータ表"),TRUE)</f>
        <v>0</v>
      </c>
      <c r="P145" s="117" t="s">
        <v>497</v>
      </c>
      <c r="Q145" s="118">
        <f ca="1">INDIRECT(ADDRESS(MATCH(P145,キャラデータ表!$C$1:$C1000, 0),29,2,TRUE,"キャラデータ表"),TRUE)</f>
        <v>112</v>
      </c>
      <c r="R145" s="121" t="s">
        <v>813</v>
      </c>
      <c r="S145" s="119">
        <f ca="1">INDIRECT(ADDRESS(MATCH(R145,キャラデータ表!$C$1:$C1000, 0),33, 2,TRUE,"キャラデータ表"),TRUE)</f>
        <v>159</v>
      </c>
      <c r="T145" s="117" t="s">
        <v>750</v>
      </c>
      <c r="U145" s="122">
        <f ca="1">INDIRECT(ADDRESS(MATCH(T145,キャラデータ表!$C$1:$C1000, 0),34, 2,TRUE,"キャラデータ表"),TRUE)</f>
        <v>12</v>
      </c>
    </row>
    <row r="146" spans="1:21" ht="15">
      <c r="A146" s="116">
        <v>143</v>
      </c>
      <c r="B146" s="117" t="s">
        <v>389</v>
      </c>
      <c r="C146" s="118">
        <f ca="1">INDIRECT(ADDRESS(MATCH(B146,キャラデータ表!$C$1:$C1000, 0),25,2,TRUE,"キャラデータ表"),TRUE)</f>
        <v>21</v>
      </c>
      <c r="D146" s="117" t="s">
        <v>117</v>
      </c>
      <c r="E146" s="118">
        <f ca="1">INDIRECT(ADDRESS(MATCH(D146,キャラデータ表!$C$1:$C1000, 0),26,2,TRUE,"キャラデータ表"),TRUE)</f>
        <v>22</v>
      </c>
      <c r="F146" s="117" t="s">
        <v>385</v>
      </c>
      <c r="G146" s="118">
        <f ca="1">INDIRECT(ADDRESS(MATCH(F146,キャラデータ表!$C$1:$C1000, 0),27,2,TRUE,"キャラデータ表"),TRUE)</f>
        <v>19</v>
      </c>
      <c r="H146" s="117" t="s">
        <v>389</v>
      </c>
      <c r="I146" s="118">
        <f ca="1">INDIRECT(ADDRESS(MATCH(H146,キャラデータ表!$C$1:$C1000, 0),28,2,TRUE,"キャラデータ表"),TRUE)</f>
        <v>21</v>
      </c>
      <c r="J146" s="117" t="s">
        <v>420</v>
      </c>
      <c r="K146" s="118">
        <f ca="1">INDIRECT(ADDRESS(MATCH(J146,キャラデータ表!$C$1:$C1000, 0),30,2,TRUE,"キャラデータ表"),TRUE)</f>
        <v>12</v>
      </c>
      <c r="L146" s="1" t="s">
        <v>968</v>
      </c>
      <c r="M146" s="118">
        <f ca="1">INDIRECT(ADDRESS(MATCH(L146,キャラデータ表!$C$1:$C1000, 0),31,2,TRUE,"キャラデータ表"),TRUE)</f>
        <v>11</v>
      </c>
      <c r="N146" s="117" t="s">
        <v>836</v>
      </c>
      <c r="O146" s="118">
        <f ca="1">INDIRECT(ADDRESS(MATCH(N146,キャラデータ表!$C$1:$C1000, 0),32, 2,TRUE,"キャラデータ表"),TRUE)</f>
        <v>0</v>
      </c>
      <c r="P146" s="121" t="s">
        <v>817</v>
      </c>
      <c r="Q146" s="118">
        <f ca="1">INDIRECT(ADDRESS(MATCH(P146,キャラデータ表!$C$1:$C1000, 0),29,2,TRUE,"キャラデータ表"),TRUE)</f>
        <v>110</v>
      </c>
      <c r="R146" s="117" t="s">
        <v>389</v>
      </c>
      <c r="S146" s="119">
        <f ca="1">INDIRECT(ADDRESS(MATCH(R146,キャラデータ表!$C$1:$C1000, 0),33, 2,TRUE,"キャラデータ表"),TRUE)</f>
        <v>159</v>
      </c>
      <c r="T146" s="117" t="s">
        <v>207</v>
      </c>
      <c r="U146" s="119">
        <f ca="1">INDIRECT(ADDRESS(MATCH(T146,キャラデータ表!$C$1:$C1000, 0),34, 2,TRUE,"キャラデータ表"),TRUE)</f>
        <v>10</v>
      </c>
    </row>
    <row r="147" spans="1:21" ht="12.75">
      <c r="A147" s="116">
        <v>144</v>
      </c>
      <c r="B147" s="117" t="s">
        <v>442</v>
      </c>
      <c r="C147" s="118">
        <f ca="1">INDIRECT(ADDRESS(MATCH(B147,キャラデータ表!$C$1:$C1000, 0),25,2,TRUE,"キャラデータ表"),TRUE)</f>
        <v>18</v>
      </c>
      <c r="D147" s="117" t="s">
        <v>445</v>
      </c>
      <c r="E147" s="118">
        <f ca="1">INDIRECT(ADDRESS(MATCH(D147,キャラデータ表!$C$1:$C1000, 0),26,2,TRUE,"キャラデータ表"),TRUE)</f>
        <v>21</v>
      </c>
      <c r="F147" s="117" t="s">
        <v>168</v>
      </c>
      <c r="G147" s="118">
        <f ca="1">INDIRECT(ADDRESS(MATCH(F147,キャラデータ表!$C$1:$C1000, 0),27,2,TRUE,"キャラデータ表"),TRUE)</f>
        <v>18</v>
      </c>
      <c r="H147" s="117" t="s">
        <v>381</v>
      </c>
      <c r="I147" s="118">
        <f ca="1">INDIRECT(ADDRESS(MATCH(H147,キャラデータ表!$C$1:$C1000, 0),28,2,TRUE,"キャラデータ表"),TRUE)</f>
        <v>21</v>
      </c>
      <c r="J147" s="117" t="s">
        <v>533</v>
      </c>
      <c r="K147" s="118">
        <f ca="1">INDIRECT(ADDRESS(MATCH(J147,キャラデータ表!$C$1:$C1000, 0),30,2,TRUE,"キャラデータ表"),TRUE)</f>
        <v>12</v>
      </c>
      <c r="L147" s="117" t="s">
        <v>168</v>
      </c>
      <c r="M147" s="118">
        <f ca="1">INDIRECT(ADDRESS(MATCH(L147,キャラデータ表!$C$1:$C1000, 0),31,2,TRUE,"キャラデータ表"),TRUE)</f>
        <v>10</v>
      </c>
      <c r="N147" s="117" t="s">
        <v>855</v>
      </c>
      <c r="O147" s="118">
        <f ca="1">INDIRECT(ADDRESS(MATCH(N147,キャラデータ表!$C$1:$C1000, 0),32, 2,TRUE,"キャラデータ表"),TRUE)</f>
        <v>0</v>
      </c>
      <c r="P147" s="117" t="s">
        <v>626</v>
      </c>
      <c r="Q147" s="118">
        <f ca="1">INDIRECT(ADDRESS(MATCH(P147,キャラデータ表!$C$1:$C1000, 0),29,2,TRUE,"キャラデータ表"),TRUE)</f>
        <v>108</v>
      </c>
      <c r="R147" s="117" t="s">
        <v>385</v>
      </c>
      <c r="S147" s="119">
        <f ca="1">INDIRECT(ADDRESS(MATCH(R147,キャラデータ表!$C$1:$C1000, 0),33, 2,TRUE,"キャラデータ表"),TRUE)</f>
        <v>151</v>
      </c>
      <c r="T147" s="117" t="s">
        <v>864</v>
      </c>
      <c r="U147" s="122">
        <f ca="1">INDIRECT(ADDRESS(MATCH(T147,キャラデータ表!$C$1:$C1000, 0),34, 2,TRUE,"キャラデータ表"),TRUE)</f>
        <v>7</v>
      </c>
    </row>
    <row r="148" spans="1:21" ht="12.75">
      <c r="A148" s="116">
        <v>145</v>
      </c>
      <c r="B148" s="117" t="s">
        <v>134</v>
      </c>
      <c r="C148" s="118">
        <f ca="1">INDIRECT(ADDRESS(MATCH(B148,キャラデータ表!$C$1:$C1000, 0),25,2,TRUE,"キャラデータ表"),TRUE)</f>
        <v>15</v>
      </c>
      <c r="D148" s="117" t="s">
        <v>580</v>
      </c>
      <c r="E148" s="118">
        <f ca="1">INDIRECT(ADDRESS(MATCH(D148,キャラデータ表!$C$1:$C1000, 0),26,2,TRUE,"キャラデータ表"),TRUE)</f>
        <v>19</v>
      </c>
      <c r="F148" s="121" t="s">
        <v>815</v>
      </c>
      <c r="G148" s="118">
        <f ca="1">INDIRECT(ADDRESS(MATCH(F148,キャラデータ表!$C$1:$C1000, 0),27,2,TRUE,"キャラデータ表"),TRUE)</f>
        <v>18</v>
      </c>
      <c r="H148" s="117" t="s">
        <v>442</v>
      </c>
      <c r="I148" s="118">
        <f ca="1">INDIRECT(ADDRESS(MATCH(H148,キャラデータ表!$C$1:$C1000, 0),28,2,TRUE,"キャラデータ表"),TRUE)</f>
        <v>20</v>
      </c>
      <c r="J148" s="117" t="s">
        <v>394</v>
      </c>
      <c r="K148" s="118">
        <f ca="1">INDIRECT(ADDRESS(MATCH(J148,キャラデータ表!$C$1:$C1000, 0),30,2,TRUE,"キャラデータ表"),TRUE)</f>
        <v>12</v>
      </c>
      <c r="L148" s="117" t="s">
        <v>609</v>
      </c>
      <c r="M148" s="118">
        <f ca="1">INDIRECT(ADDRESS(MATCH(L148,キャラデータ表!$C$1:$C1000, 0),31,2,TRUE,"キャラデータ表"),TRUE)</f>
        <v>8</v>
      </c>
      <c r="N148" s="117" t="s">
        <v>867</v>
      </c>
      <c r="O148" s="118">
        <f ca="1">INDIRECT(ADDRESS(MATCH(N148,キャラデータ表!$C$1:$C1000, 0),32, 2,TRUE,"キャラデータ表"),TRUE)</f>
        <v>0</v>
      </c>
      <c r="P148" s="117" t="s">
        <v>385</v>
      </c>
      <c r="Q148" s="118">
        <f ca="1">INDIRECT(ADDRESS(MATCH(P148,キャラデータ表!$C$1:$C1000, 0),29,2,TRUE,"キャラデータ表"),TRUE)</f>
        <v>106</v>
      </c>
      <c r="R148" s="117" t="s">
        <v>381</v>
      </c>
      <c r="S148" s="119">
        <f ca="1">INDIRECT(ADDRESS(MATCH(R148,キャラデータ表!$C$1:$C1000, 0),33, 2,TRUE,"キャラデータ表"),TRUE)</f>
        <v>144</v>
      </c>
      <c r="T148" s="117" t="s">
        <v>636</v>
      </c>
      <c r="U148" s="119">
        <f ca="1">INDIRECT(ADDRESS(MATCH(T148,キャラデータ表!$C$1:$C1000, 0),34, 2,TRUE,"キャラデータ表"),TRUE)</f>
        <v>7</v>
      </c>
    </row>
    <row r="149" spans="1:21" ht="12.75">
      <c r="A149" s="116">
        <v>146</v>
      </c>
      <c r="B149" s="117" t="s">
        <v>108</v>
      </c>
      <c r="C149" s="118">
        <f ca="1">INDIRECT(ADDRESS(MATCH(B149,キャラデータ表!$C$1:$C1000, 0),25,2,TRUE,"キャラデータ表"),TRUE)</f>
        <v>13</v>
      </c>
      <c r="D149" s="117" t="s">
        <v>844</v>
      </c>
      <c r="E149" s="118">
        <f ca="1">INDIRECT(ADDRESS(MATCH(D149,キャラデータ表!$C$1:$C1000, 0),26,2,TRUE,"キャラデータ表"),TRUE)</f>
        <v>18</v>
      </c>
      <c r="F149" s="117" t="s">
        <v>381</v>
      </c>
      <c r="G149" s="118">
        <f ca="1">INDIRECT(ADDRESS(MATCH(F149,キャラデータ表!$C$1:$C1000, 0),27,2,TRUE,"キャラデータ表"),TRUE)</f>
        <v>16</v>
      </c>
      <c r="H149" s="117" t="s">
        <v>100</v>
      </c>
      <c r="I149" s="118">
        <f ca="1">INDIRECT(ADDRESS(MATCH(H149,キャラデータ表!$C$1:$C1000, 0),28,2,TRUE,"キャラデータ表"),TRUE)</f>
        <v>18</v>
      </c>
      <c r="J149" s="117" t="s">
        <v>117</v>
      </c>
      <c r="K149" s="118">
        <f ca="1">INDIRECT(ADDRESS(MATCH(J149,キャラデータ表!$C$1:$C1000, 0),30,2,TRUE,"キャラデータ表"),TRUE)</f>
        <v>12</v>
      </c>
      <c r="L149" s="117" t="s">
        <v>100</v>
      </c>
      <c r="M149" s="118">
        <f ca="1">INDIRECT(ADDRESS(MATCH(L149,キャラデータ表!$C$1:$C1000, 0),31,2,TRUE,"キャラデータ表"),TRUE)</f>
        <v>8</v>
      </c>
      <c r="N149" s="117" t="s">
        <v>873</v>
      </c>
      <c r="O149" s="118">
        <f ca="1">INDIRECT(ADDRESS(MATCH(N149,キャラデータ表!$C$1:$C1000, 0),32, 2,TRUE,"キャラデータ表"),TRUE)</f>
        <v>0</v>
      </c>
      <c r="P149" s="117" t="s">
        <v>867</v>
      </c>
      <c r="Q149" s="118">
        <f ca="1">INDIRECT(ADDRESS(MATCH(P149,キャラデータ表!$C$1:$C1000, 0),29,2,TRUE,"キャラデータ表"),TRUE)</f>
        <v>106</v>
      </c>
      <c r="R149" s="117" t="s">
        <v>497</v>
      </c>
      <c r="S149" s="119">
        <f ca="1">INDIRECT(ADDRESS(MATCH(R149,キャラデータ表!$C$1:$C1000, 0),33, 2,TRUE,"キャラデータ表"),TRUE)</f>
        <v>142</v>
      </c>
      <c r="T149" s="117" t="s">
        <v>552</v>
      </c>
      <c r="U149" s="119">
        <f ca="1">INDIRECT(ADDRESS(MATCH(T149,キャラデータ表!$C$1:$C1000, 0),34, 2,TRUE,"キャラデータ表"),TRUE)</f>
        <v>5</v>
      </c>
    </row>
    <row r="150" spans="1:21" ht="12.75">
      <c r="A150" s="116">
        <v>147</v>
      </c>
      <c r="B150" s="117" t="s">
        <v>501</v>
      </c>
      <c r="C150" s="118">
        <f ca="1">INDIRECT(ADDRESS(MATCH(B150,キャラデータ表!$C$1:$C1000, 0),25,2,TRUE,"キャラデータ表"),TRUE)</f>
        <v>13</v>
      </c>
      <c r="D150" s="117" t="s">
        <v>442</v>
      </c>
      <c r="E150" s="118">
        <f ca="1">INDIRECT(ADDRESS(MATCH(D150,キャラデータ表!$C$1:$C1000, 0),26,2,TRUE,"キャラデータ表"),TRUE)</f>
        <v>17</v>
      </c>
      <c r="F150" s="117" t="s">
        <v>100</v>
      </c>
      <c r="G150" s="118">
        <f ca="1">INDIRECT(ADDRESS(MATCH(F150,キャラデータ表!$C$1:$C1000, 0),27,2,TRUE,"キャラデータ表"),TRUE)</f>
        <v>14</v>
      </c>
      <c r="H150" s="117" t="s">
        <v>626</v>
      </c>
      <c r="I150" s="118">
        <f ca="1">INDIRECT(ADDRESS(MATCH(H150,キャラデータ表!$C$1:$C1000, 0),28,2,TRUE,"キャラデータ表"),TRUE)</f>
        <v>17</v>
      </c>
      <c r="J150" s="117" t="s">
        <v>468</v>
      </c>
      <c r="K150" s="118">
        <f ca="1">INDIRECT(ADDRESS(MATCH(J150,キャラデータ表!$C$1:$C1000, 0),30,2,TRUE,"キャラデータ表"),TRUE)</f>
        <v>12</v>
      </c>
      <c r="L150" s="117" t="s">
        <v>626</v>
      </c>
      <c r="M150" s="118">
        <f ca="1">INDIRECT(ADDRESS(MATCH(L150,キャラデータ表!$C$1:$C1000, 0),31,2,TRUE,"キャラデータ表"),TRUE)</f>
        <v>8</v>
      </c>
      <c r="N150" s="117" t="s">
        <v>879</v>
      </c>
      <c r="O150" s="118">
        <f ca="1">INDIRECT(ADDRESS(MATCH(N150,キャラデータ表!$C$1:$C1000, 0),32, 2,TRUE,"キャラデータ表"),TRUE)</f>
        <v>0</v>
      </c>
      <c r="P150" s="117" t="s">
        <v>479</v>
      </c>
      <c r="Q150" s="118">
        <f ca="1">INDIRECT(ADDRESS(MATCH(P150,キャラデータ表!$C$1:$C1000, 0),29,2,TRUE,"キャラデータ表"),TRUE)</f>
        <v>103</v>
      </c>
      <c r="R150" s="117" t="s">
        <v>501</v>
      </c>
      <c r="S150" s="119">
        <f ca="1">INDIRECT(ADDRESS(MATCH(R150,キャラデータ表!$C$1:$C1000, 0),33, 2,TRUE,"キャラデータ表"),TRUE)</f>
        <v>140</v>
      </c>
      <c r="T150" s="117" t="s">
        <v>587</v>
      </c>
      <c r="U150" s="119">
        <f ca="1">INDIRECT(ADDRESS(MATCH(T150,キャラデータ表!$C$1:$C1000, 0),34, 2,TRUE,"キャラデータ表"),TRUE)</f>
        <v>5</v>
      </c>
    </row>
    <row r="151" spans="1:21" ht="15">
      <c r="A151" s="116">
        <v>148</v>
      </c>
      <c r="B151" s="121" t="s">
        <v>790</v>
      </c>
      <c r="C151" s="118">
        <f ca="1">INDIRECT(ADDRESS(MATCH(B151,キャラデータ表!$C$1:$C1000, 0),25,2,TRUE,"キャラデータ表"),TRUE)</f>
        <v>12</v>
      </c>
      <c r="D151" s="117" t="s">
        <v>188</v>
      </c>
      <c r="E151" s="118">
        <f ca="1">INDIRECT(ADDRESS(MATCH(D151,キャラデータ表!$C$1:$C1000, 0),26,2,TRUE,"キャラデータ表"),TRUE)</f>
        <v>15</v>
      </c>
      <c r="F151" s="103" t="s">
        <v>962</v>
      </c>
      <c r="G151" s="118">
        <f ca="1">INDIRECT(ADDRESS(MATCH(F151,キャラデータ表!$C$1:$C1000, 0),27,2,TRUE,"キャラデータ表"),TRUE)</f>
        <v>14</v>
      </c>
      <c r="H151" s="117" t="s">
        <v>497</v>
      </c>
      <c r="I151" s="118">
        <f ca="1">INDIRECT(ADDRESS(MATCH(H151,キャラデータ表!$C$1:$C1000, 0),28,2,TRUE,"キャラデータ表"),TRUE)</f>
        <v>15</v>
      </c>
      <c r="J151" s="103" t="s">
        <v>962</v>
      </c>
      <c r="K151" s="118">
        <f ca="1">INDIRECT(ADDRESS(MATCH(J151,キャラデータ表!$C$1:$C1000, 0),30,2,TRUE,"キャラデータ表"),TRUE)</f>
        <v>11</v>
      </c>
      <c r="L151" s="117" t="s">
        <v>420</v>
      </c>
      <c r="M151" s="118">
        <f ca="1">INDIRECT(ADDRESS(MATCH(L151,キャラデータ表!$C$1:$C1000, 0),31,2,TRUE,"キャラデータ表"),TRUE)</f>
        <v>6</v>
      </c>
      <c r="N151" s="117" t="s">
        <v>893</v>
      </c>
      <c r="O151" s="118">
        <f ca="1">INDIRECT(ADDRESS(MATCH(N151,キャラデータ表!$C$1:$C1000, 0),32, 2,TRUE,"キャラデータ表"),TRUE)</f>
        <v>0</v>
      </c>
      <c r="P151" s="117" t="s">
        <v>389</v>
      </c>
      <c r="Q151" s="118">
        <f ca="1">INDIRECT(ADDRESS(MATCH(P151,キャラデータ表!$C$1:$C1000, 0),29,2,TRUE,"キャラデータ表"),TRUE)</f>
        <v>99</v>
      </c>
      <c r="R151" s="117" t="s">
        <v>117</v>
      </c>
      <c r="S151" s="119">
        <f ca="1">INDIRECT(ADDRESS(MATCH(R151,キャラデータ表!$C$1:$C1000, 0),33, 2,TRUE,"キャラデータ表"),TRUE)</f>
        <v>138</v>
      </c>
      <c r="T151" s="117" t="s">
        <v>320</v>
      </c>
      <c r="U151" s="119">
        <f ca="1">INDIRECT(ADDRESS(MATCH(T151,キャラデータ表!$C$1:$C1000, 0),34, 2,TRUE,"キャラデータ表"),TRUE)</f>
        <v>1</v>
      </c>
    </row>
    <row r="152" spans="1:21" ht="12.75">
      <c r="A152" s="116">
        <v>151</v>
      </c>
      <c r="B152" s="117" t="s">
        <v>408</v>
      </c>
      <c r="C152" s="118">
        <f ca="1">INDIRECT(ADDRESS(MATCH(B152,キャラデータ表!$C$1:$C1000, 0),25,2,TRUE,"キャラデータ表"),TRUE)</f>
        <v>11</v>
      </c>
      <c r="D152" s="117" t="s">
        <v>494</v>
      </c>
      <c r="E152" s="118">
        <f ca="1">INDIRECT(ADDRESS(MATCH(D152,キャラデータ表!$C$1:$C1000, 0),26,2,TRUE,"キャラデータ表"),TRUE)</f>
        <v>13</v>
      </c>
      <c r="F152" s="117" t="s">
        <v>533</v>
      </c>
      <c r="G152" s="118">
        <f ca="1">INDIRECT(ADDRESS(MATCH(F152,キャラデータ表!$C$1:$C1000, 0),27,2,TRUE,"キャラデータ表"),TRUE)</f>
        <v>13</v>
      </c>
      <c r="H152" s="121" t="s">
        <v>793</v>
      </c>
      <c r="I152" s="118">
        <f ca="1">INDIRECT(ADDRESS(MATCH(H152,キャラデータ表!$C$1:$C1000, 0),28,2,TRUE,"キャラデータ表"),TRUE)</f>
        <v>14</v>
      </c>
      <c r="J152" s="117" t="s">
        <v>288</v>
      </c>
      <c r="K152" s="118">
        <f ca="1">INDIRECT(ADDRESS(MATCH(J152,キャラデータ表!$C$1:$C1000, 0),30,2,TRUE,"キャラデータ表"),TRUE)</f>
        <v>9</v>
      </c>
      <c r="L152" s="117" t="s">
        <v>565</v>
      </c>
      <c r="M152" s="118">
        <f ca="1">INDIRECT(ADDRESS(MATCH(L152,キャラデータ表!$C$1:$C1000, 0),31,2,TRUE,"キャラデータ表"),TRUE)</f>
        <v>5</v>
      </c>
      <c r="N152" s="117" t="s">
        <v>900</v>
      </c>
      <c r="O152" s="118">
        <f ca="1">INDIRECT(ADDRESS(MATCH(N152,キャラデータ表!$C$1:$C1000, 0),32, 2,TRUE,"キャラデータ表"),TRUE)</f>
        <v>0</v>
      </c>
      <c r="P152" s="117" t="s">
        <v>100</v>
      </c>
      <c r="Q152" s="118">
        <f ca="1">INDIRECT(ADDRESS(MATCH(P152,キャラデータ表!$C$1:$C1000, 0),29,2,TRUE,"キャラデータ表"),TRUE)</f>
        <v>97</v>
      </c>
      <c r="R152" s="117" t="s">
        <v>631</v>
      </c>
      <c r="S152" s="119">
        <f ca="1">INDIRECT(ADDRESS(MATCH(R152,キャラデータ表!$C$1:$C1000, 0),33, 2,TRUE,"キャラデータ表"),TRUE)</f>
        <v>132</v>
      </c>
      <c r="T152" s="121" t="s">
        <v>820</v>
      </c>
      <c r="U152" s="122">
        <f ca="1">INDIRECT(ADDRESS(MATCH(T152,キャラデータ表!$C$1:$C1000, 0),34, 2,TRUE,"キャラデータ表"),TRUE)</f>
        <v>1</v>
      </c>
    </row>
    <row r="153" spans="1:21" ht="15">
      <c r="A153" s="116">
        <v>152</v>
      </c>
      <c r="B153" s="117" t="s">
        <v>401</v>
      </c>
      <c r="C153" s="118">
        <f ca="1">INDIRECT(ADDRESS(MATCH(B153,キャラデータ表!$C$1:$C1000, 0),25,2,TRUE,"キャラデータ表"),TRUE)</f>
        <v>10</v>
      </c>
      <c r="D153" s="117" t="s">
        <v>408</v>
      </c>
      <c r="E153" s="118">
        <f ca="1">INDIRECT(ADDRESS(MATCH(D153,キャラデータ表!$C$1:$C1000, 0),26,2,TRUE,"キャラデータ表"),TRUE)</f>
        <v>12</v>
      </c>
      <c r="F153" s="121" t="s">
        <v>813</v>
      </c>
      <c r="G153" s="118">
        <f ca="1">INDIRECT(ADDRESS(MATCH(F153,キャラデータ表!$C$1:$C1000, 0),27,2,TRUE,"キャラデータ表"),TRUE)</f>
        <v>13</v>
      </c>
      <c r="H153" s="117" t="s">
        <v>494</v>
      </c>
      <c r="I153" s="118">
        <f ca="1">INDIRECT(ADDRESS(MATCH(H153,キャラデータ表!$C$1:$C1000, 0),28,2,TRUE,"キャラデータ表"),TRUE)</f>
        <v>13</v>
      </c>
      <c r="J153" s="121" t="s">
        <v>770</v>
      </c>
      <c r="K153" s="118">
        <f ca="1">INDIRECT(ADDRESS(MATCH(J153,キャラデータ表!$C$1:$C1000, 0),30,2,TRUE,"キャラデータ表"),TRUE)</f>
        <v>8</v>
      </c>
      <c r="L153" s="103" t="s">
        <v>962</v>
      </c>
      <c r="M153" s="118">
        <f ca="1">INDIRECT(ADDRESS(MATCH(L153,キャラデータ表!$C$1:$C1000, 0),31,2,TRUE,"キャラデータ表"),TRUE)</f>
        <v>5</v>
      </c>
      <c r="N153" s="103" t="s">
        <v>925</v>
      </c>
      <c r="O153" s="118">
        <f ca="1">INDIRECT(ADDRESS(MATCH(N153,キャラデータ表!$C$1:$C1000, 0),32, 2,TRUE,"キャラデータ表"),TRUE)</f>
        <v>0</v>
      </c>
      <c r="P153" s="117" t="s">
        <v>381</v>
      </c>
      <c r="Q153" s="118">
        <f ca="1">INDIRECT(ADDRESS(MATCH(P153,キャラデータ表!$C$1:$C1000, 0),29,2,TRUE,"キャラデータ表"),TRUE)</f>
        <v>97</v>
      </c>
      <c r="R153" s="121" t="s">
        <v>809</v>
      </c>
      <c r="S153" s="119">
        <f ca="1">INDIRECT(ADDRESS(MATCH(R153,キャラデータ表!$C$1:$C1000, 0),33, 2,TRUE,"キャラデータ表"),TRUE)</f>
        <v>131</v>
      </c>
      <c r="T153" s="1" t="s">
        <v>949</v>
      </c>
      <c r="U153" s="122">
        <f ca="1">INDIRECT(ADDRESS(MATCH(T153,キャラデータ表!$C$1:$C1000, 0),34, 2,TRUE,"キャラデータ表"),TRUE)</f>
        <v>1</v>
      </c>
    </row>
    <row r="154" spans="1:21" ht="15">
      <c r="A154" s="116">
        <v>153</v>
      </c>
      <c r="B154" s="117" t="s">
        <v>497</v>
      </c>
      <c r="C154" s="118">
        <f ca="1">INDIRECT(ADDRESS(MATCH(B154,キャラデータ表!$C$1:$C1000, 0),25,2,TRUE,"キャラデータ表"),TRUE)</f>
        <v>10</v>
      </c>
      <c r="D154" s="117" t="s">
        <v>501</v>
      </c>
      <c r="E154" s="118">
        <f ca="1">INDIRECT(ADDRESS(MATCH(D154,キャラデータ表!$C$1:$C1000, 0),26,2,TRUE,"キャラデータ表"),TRUE)</f>
        <v>11</v>
      </c>
      <c r="F154" s="117" t="s">
        <v>494</v>
      </c>
      <c r="G154" s="118">
        <f ca="1">INDIRECT(ADDRESS(MATCH(F154,キャラデータ表!$C$1:$C1000, 0),27,2,TRUE,"キャラデータ表"),TRUE)</f>
        <v>11</v>
      </c>
      <c r="H154" s="121" t="s">
        <v>809</v>
      </c>
      <c r="I154" s="118">
        <f ca="1">INDIRECT(ADDRESS(MATCH(H154,キャラデータ表!$C$1:$C1000, 0),28,2,TRUE,"キャラデータ表"),TRUE)</f>
        <v>13</v>
      </c>
      <c r="J154" s="117" t="s">
        <v>587</v>
      </c>
      <c r="K154" s="118">
        <f ca="1">INDIRECT(ADDRESS(MATCH(J154,キャラデータ表!$C$1:$C1000, 0),30,2,TRUE,"キャラデータ表"),TRUE)</f>
        <v>8</v>
      </c>
      <c r="L154" s="117" t="s">
        <v>479</v>
      </c>
      <c r="M154" s="118">
        <f ca="1">INDIRECT(ADDRESS(MATCH(L154,キャラデータ表!$C$1:$C1000, 0),31,2,TRUE,"キャラデータ表"),TRUE)</f>
        <v>4</v>
      </c>
      <c r="N154" s="1" t="s">
        <v>931</v>
      </c>
      <c r="O154" s="118">
        <f ca="1">INDIRECT(ADDRESS(MATCH(N154,キャラデータ表!$C$1:$C1000, 0),32, 2,TRUE,"キャラデータ表"),TRUE)</f>
        <v>0</v>
      </c>
      <c r="P154" s="117" t="s">
        <v>501</v>
      </c>
      <c r="Q154" s="118">
        <f ca="1">INDIRECT(ADDRESS(MATCH(P154,キャラデータ表!$C$1:$C1000, 0),29,2,TRUE,"キャラデータ表"),TRUE)</f>
        <v>97</v>
      </c>
      <c r="R154" s="117" t="s">
        <v>479</v>
      </c>
      <c r="S154" s="119">
        <f ca="1">INDIRECT(ADDRESS(MATCH(R154,キャラデータ表!$C$1:$C1000, 0),33, 2,TRUE,"キャラデータ表"),TRUE)</f>
        <v>125</v>
      </c>
      <c r="T154" s="117" t="s">
        <v>744</v>
      </c>
      <c r="U154" s="122">
        <f ca="1">INDIRECT(ADDRESS(MATCH(T154,キャラデータ表!$C$1:$C1000, 0),34, 2,TRUE,"キャラデータ表"),TRUE)</f>
        <v>1</v>
      </c>
    </row>
    <row r="155" spans="1:21" ht="15">
      <c r="A155" s="116">
        <v>154</v>
      </c>
      <c r="B155" s="117" t="s">
        <v>143</v>
      </c>
      <c r="C155" s="118">
        <f ca="1">INDIRECT(ADDRESS(MATCH(B155,キャラデータ表!$C$1:$C1000, 0),25,2,TRUE,"キャラデータ表"),TRUE)</f>
        <v>9</v>
      </c>
      <c r="D155" s="117" t="s">
        <v>401</v>
      </c>
      <c r="E155" s="118">
        <f ca="1">INDIRECT(ADDRESS(MATCH(D155,キャラデータ表!$C$1:$C1000, 0),26,2,TRUE,"キャラデータ表"),TRUE)</f>
        <v>10</v>
      </c>
      <c r="F155" s="121" t="s">
        <v>809</v>
      </c>
      <c r="G155" s="118">
        <f ca="1">INDIRECT(ADDRESS(MATCH(F155,キャラデータ表!$C$1:$C1000, 0),27,2,TRUE,"キャラデータ表"),TRUE)</f>
        <v>10</v>
      </c>
      <c r="H155" s="103" t="s">
        <v>962</v>
      </c>
      <c r="I155" s="118">
        <f ca="1">INDIRECT(ADDRESS(MATCH(H155,キャラデータ表!$C$1:$C1000, 0),28,2,TRUE,"キャラデータ表"),TRUE)</f>
        <v>13</v>
      </c>
      <c r="J155" s="121" t="s">
        <v>756</v>
      </c>
      <c r="K155" s="118">
        <f ca="1">INDIRECT(ADDRESS(MATCH(J155,キャラデータ表!$C$1:$C1000, 0),30,2,TRUE,"キャラデータ表"),TRUE)</f>
        <v>7</v>
      </c>
      <c r="L155" s="117" t="s">
        <v>631</v>
      </c>
      <c r="M155" s="118">
        <f ca="1">INDIRECT(ADDRESS(MATCH(L155,キャラデータ表!$C$1:$C1000, 0),31,2,TRUE,"キャラデータ表"),TRUE)</f>
        <v>4</v>
      </c>
      <c r="N155" s="1" t="s">
        <v>937</v>
      </c>
      <c r="O155" s="118">
        <f ca="1">INDIRECT(ADDRESS(MATCH(N155,キャラデータ表!$C$1:$C1000, 0),32, 2,TRUE,"キャラデータ表"),TRUE)</f>
        <v>0</v>
      </c>
      <c r="P155" s="117" t="s">
        <v>580</v>
      </c>
      <c r="Q155" s="118">
        <f ca="1">INDIRECT(ADDRESS(MATCH(P155,キャラデータ表!$C$1:$C1000, 0),29,2,TRUE,"キャラデータ表"),TRUE)</f>
        <v>89</v>
      </c>
      <c r="R155" s="103" t="s">
        <v>925</v>
      </c>
      <c r="S155" s="119">
        <f ca="1">INDIRECT(ADDRESS(MATCH(R155,キャラデータ表!$C$1:$C1000, 0),33, 2,TRUE,"キャラデータ表"),TRUE)</f>
        <v>125</v>
      </c>
      <c r="T155" s="121" t="s">
        <v>817</v>
      </c>
      <c r="U155" s="122">
        <f ca="1">INDIRECT(ADDRESS(MATCH(T155,キャラデータ表!$C$1:$C1000, 0),34, 2,TRUE,"キャラデータ表"),TRUE)</f>
        <v>1</v>
      </c>
    </row>
    <row r="156" spans="1:21" ht="15">
      <c r="A156" s="116">
        <v>155</v>
      </c>
      <c r="B156" s="117" t="s">
        <v>636</v>
      </c>
      <c r="C156" s="118">
        <f ca="1">INDIRECT(ADDRESS(MATCH(B156,キャラデータ表!$C$1:$C1000, 0),25,2,TRUE,"キャラデータ表"),TRUE)</f>
        <v>7</v>
      </c>
      <c r="D156" s="121" t="s">
        <v>817</v>
      </c>
      <c r="E156" s="118">
        <f ca="1">INDIRECT(ADDRESS(MATCH(D156,キャラデータ表!$C$1:$C1000, 0),26,2,TRUE,"キャラデータ表"),TRUE)</f>
        <v>8</v>
      </c>
      <c r="F156" s="117" t="s">
        <v>117</v>
      </c>
      <c r="G156" s="118">
        <f ca="1">INDIRECT(ADDRESS(MATCH(F156,キャラデータ表!$C$1:$C1000, 0),27,2,TRUE,"キャラデータ表"),TRUE)</f>
        <v>9</v>
      </c>
      <c r="H156" s="121" t="s">
        <v>813</v>
      </c>
      <c r="I156" s="118">
        <f ca="1">INDIRECT(ADDRESS(MATCH(H156,キャラデータ表!$C$1:$C1000, 0),28,2,TRUE,"キャラデータ表"),TRUE)</f>
        <v>12</v>
      </c>
      <c r="J156" s="117" t="s">
        <v>631</v>
      </c>
      <c r="K156" s="118">
        <f ca="1">INDIRECT(ADDRESS(MATCH(J156,キャラデータ表!$C$1:$C1000, 0),30,2,TRUE,"キャラデータ表"),TRUE)</f>
        <v>5</v>
      </c>
      <c r="L156" s="117" t="s">
        <v>485</v>
      </c>
      <c r="M156" s="118">
        <f ca="1">INDIRECT(ADDRESS(MATCH(L156,キャラデータ表!$C$1:$C1000, 0),31,2,TRUE,"キャラデータ表"),TRUE)</f>
        <v>3</v>
      </c>
      <c r="N156" s="1" t="s">
        <v>943</v>
      </c>
      <c r="O156" s="118">
        <f ca="1">INDIRECT(ADDRESS(MATCH(N156,キャラデータ表!$C$1:$C1000, 0),32, 2,TRUE,"キャラデータ表"),TRUE)</f>
        <v>0</v>
      </c>
      <c r="P156" s="117" t="s">
        <v>442</v>
      </c>
      <c r="Q156" s="118">
        <f ca="1">INDIRECT(ADDRESS(MATCH(P156,キャラデータ表!$C$1:$C1000, 0),29,2,TRUE,"キャラデータ表"),TRUE)</f>
        <v>81</v>
      </c>
      <c r="R156" s="117" t="s">
        <v>100</v>
      </c>
      <c r="S156" s="119">
        <f ca="1">INDIRECT(ADDRESS(MATCH(R156,キャラデータ表!$C$1:$C1000, 0),33, 2,TRUE,"キャラデータ表"),TRUE)</f>
        <v>123</v>
      </c>
      <c r="T156" s="117" t="s">
        <v>497</v>
      </c>
      <c r="U156" s="119">
        <f ca="1">INDIRECT(ADDRESS(MATCH(T156,キャラデータ表!$C$1:$C1000, 0),34, 2,TRUE,"キャラデータ表"),TRUE)</f>
        <v>1</v>
      </c>
    </row>
    <row r="157" spans="1:21" ht="15">
      <c r="A157" s="116">
        <v>156</v>
      </c>
      <c r="B157" s="121" t="s">
        <v>817</v>
      </c>
      <c r="C157" s="118">
        <f ca="1">INDIRECT(ADDRESS(MATCH(B157,キャラデータ表!$C$1:$C1000, 0),25,2,TRUE,"キャラデータ表"),TRUE)</f>
        <v>7</v>
      </c>
      <c r="D157" s="103" t="s">
        <v>925</v>
      </c>
      <c r="E157" s="118">
        <f ca="1">INDIRECT(ADDRESS(MATCH(D157,キャラデータ表!$C$1:$C1000, 0),26,2,TRUE,"キャラデータ表"),TRUE)</f>
        <v>8</v>
      </c>
      <c r="F157" s="117" t="s">
        <v>631</v>
      </c>
      <c r="G157" s="118">
        <f ca="1">INDIRECT(ADDRESS(MATCH(F157,キャラデータ表!$C$1:$C1000, 0),27,2,TRUE,"キャラデータ表"),TRUE)</f>
        <v>8</v>
      </c>
      <c r="H157" s="117" t="s">
        <v>631</v>
      </c>
      <c r="I157" s="118">
        <f ca="1">INDIRECT(ADDRESS(MATCH(H157,キャラデータ表!$C$1:$C1000, 0),28,2,TRUE,"キャラデータ表"),TRUE)</f>
        <v>10</v>
      </c>
      <c r="J157" s="1" t="s">
        <v>949</v>
      </c>
      <c r="K157" s="118">
        <f ca="1">INDIRECT(ADDRESS(MATCH(J157,キャラデータ表!$C$1:$C1000, 0),30,2,TRUE,"キャラデータ表"),TRUE)</f>
        <v>5</v>
      </c>
      <c r="L157" s="117" t="s">
        <v>143</v>
      </c>
      <c r="M157" s="118">
        <f ca="1">INDIRECT(ADDRESS(MATCH(L157,キャラデータ表!$C$1:$C1000, 0),31,2,TRUE,"キャラデータ表"),TRUE)</f>
        <v>3</v>
      </c>
      <c r="N157" s="1" t="s">
        <v>949</v>
      </c>
      <c r="O157" s="118">
        <f ca="1">INDIRECT(ADDRESS(MATCH(N157,キャラデータ表!$C$1:$C1000, 0),32, 2,TRUE,"キャラデータ表"),TRUE)</f>
        <v>0</v>
      </c>
      <c r="P157" s="121" t="s">
        <v>809</v>
      </c>
      <c r="Q157" s="118">
        <f ca="1">INDIRECT(ADDRESS(MATCH(P157,キャラデータ表!$C$1:$C1000, 0),29,2,TRUE,"キャラデータ表"),TRUE)</f>
        <v>80</v>
      </c>
      <c r="R157" s="117" t="s">
        <v>626</v>
      </c>
      <c r="S157" s="119">
        <f ca="1">INDIRECT(ADDRESS(MATCH(R157,キャラデータ表!$C$1:$C1000, 0),33, 2,TRUE,"キャラデータ表"),TRUE)</f>
        <v>120</v>
      </c>
      <c r="T157" s="117" t="s">
        <v>631</v>
      </c>
      <c r="U157" s="119">
        <f ca="1">INDIRECT(ADDRESS(MATCH(T157,キャラデータ表!$C$1:$C1000, 0),34, 2,TRUE,"キャラデータ表"),TRUE)</f>
        <v>1</v>
      </c>
    </row>
    <row r="158" spans="1:21" ht="15">
      <c r="A158" s="116">
        <v>157</v>
      </c>
      <c r="B158" s="117" t="s">
        <v>188</v>
      </c>
      <c r="C158" s="118">
        <f ca="1">INDIRECT(ADDRESS(MATCH(B158,キャラデータ表!$C$1:$C1000, 0),25,2,TRUE,"キャラデータ表"),TRUE)</f>
        <v>6</v>
      </c>
      <c r="D158" s="117" t="s">
        <v>636</v>
      </c>
      <c r="E158" s="118">
        <f ca="1">INDIRECT(ADDRESS(MATCH(D158,キャラデータ表!$C$1:$C1000, 0),26,2,TRUE,"キャラデータ表"),TRUE)</f>
        <v>5</v>
      </c>
      <c r="F158" s="117" t="s">
        <v>626</v>
      </c>
      <c r="G158" s="118">
        <f ca="1">INDIRECT(ADDRESS(MATCH(F158,キャラデータ表!$C$1:$C1000, 0),27,2,TRUE,"キャラデータ表"),TRUE)</f>
        <v>6</v>
      </c>
      <c r="H158" s="117" t="s">
        <v>479</v>
      </c>
      <c r="I158" s="118">
        <f ca="1">INDIRECT(ADDRESS(MATCH(H158,キャラデータ表!$C$1:$C1000, 0),28,2,TRUE,"キャラデータ表"),TRUE)</f>
        <v>3</v>
      </c>
      <c r="J158" s="117" t="s">
        <v>626</v>
      </c>
      <c r="K158" s="118">
        <f ca="1">INDIRECT(ADDRESS(MATCH(J158,キャラデータ表!$C$1:$C1000, 0),30,2,TRUE,"キャラデータ表"),TRUE)</f>
        <v>4</v>
      </c>
      <c r="L158" s="117" t="s">
        <v>587</v>
      </c>
      <c r="M158" s="118">
        <f ca="1">INDIRECT(ADDRESS(MATCH(L158,キャラデータ表!$C$1:$C1000, 0),31,2,TRUE,"キャラデータ表"),TRUE)</f>
        <v>3</v>
      </c>
      <c r="N158" s="103" t="s">
        <v>962</v>
      </c>
      <c r="O158" s="118">
        <f ca="1">INDIRECT(ADDRESS(MATCH(N158,キャラデータ表!$C$1:$C1000, 0),32, 2,TRUE,"キャラデータ表"),TRUE)</f>
        <v>0</v>
      </c>
      <c r="P158" s="117" t="s">
        <v>494</v>
      </c>
      <c r="Q158" s="118">
        <f ca="1">INDIRECT(ADDRESS(MATCH(P158,キャラデータ表!$C$1:$C1000, 0),29,2,TRUE,"キャラデータ表"),TRUE)</f>
        <v>77</v>
      </c>
      <c r="R158" s="117" t="s">
        <v>442</v>
      </c>
      <c r="S158" s="119">
        <f ca="1">INDIRECT(ADDRESS(MATCH(R158,キャラデータ表!$C$1:$C1000, 0),33, 2,TRUE,"キャラデータ表"),TRUE)</f>
        <v>118</v>
      </c>
      <c r="T158" s="103" t="s">
        <v>925</v>
      </c>
      <c r="U158" s="122">
        <f ca="1">INDIRECT(ADDRESS(MATCH(T158,キャラデータ表!$C$1:$C1000, 0),34, 2,TRUE,"キャラデータ表"),TRUE)</f>
        <v>1</v>
      </c>
    </row>
    <row r="159" spans="1:21" ht="15">
      <c r="A159" s="116">
        <v>158</v>
      </c>
      <c r="B159" s="103" t="s">
        <v>925</v>
      </c>
      <c r="C159" s="118">
        <f ca="1">INDIRECT(ADDRESS(MATCH(B159,キャラデータ表!$C$1:$C1000, 0),25,2,TRUE,"キャラデータ表"),TRUE)</f>
        <v>5</v>
      </c>
      <c r="D159" s="117" t="s">
        <v>168</v>
      </c>
      <c r="E159" s="118">
        <f ca="1">INDIRECT(ADDRESS(MATCH(D159,キャラデータ表!$C$1:$C1000, 0),26,2,TRUE,"キャラデータ表"),TRUE)</f>
        <v>5</v>
      </c>
      <c r="F159" s="117" t="s">
        <v>479</v>
      </c>
      <c r="G159" s="118">
        <f ca="1">INDIRECT(ADDRESS(MATCH(F159,キャラデータ表!$C$1:$C1000, 0),27,2,TRUE,"キャラデータ表"),TRUE)</f>
        <v>3</v>
      </c>
      <c r="H159" s="117" t="s">
        <v>587</v>
      </c>
      <c r="I159" s="118">
        <f ca="1">INDIRECT(ADDRESS(MATCH(H159,キャラデータ表!$C$1:$C1000, 0),28,2,TRUE,"キャラデータ表"),TRUE)</f>
        <v>2</v>
      </c>
      <c r="J159" s="117" t="s">
        <v>744</v>
      </c>
      <c r="K159" s="118">
        <f ca="1">INDIRECT(ADDRESS(MATCH(J159,キャラデータ表!$C$1:$C1000, 0),30,2,TRUE,"キャラデータ表"),TRUE)</f>
        <v>3</v>
      </c>
      <c r="L159" s="117" t="s">
        <v>301</v>
      </c>
      <c r="M159" s="118">
        <f ca="1">INDIRECT(ADDRESS(MATCH(L159,キャラデータ表!$C$1:$C1000, 0),31,2,TRUE,"キャラデータ表"),TRUE)</f>
        <v>2</v>
      </c>
      <c r="N159" s="1" t="s">
        <v>968</v>
      </c>
      <c r="O159" s="120">
        <f ca="1">INDIRECT(ADDRESS(MATCH(N159,キャラデータ表!$C$1:$C1000, 0),32, 2,TRUE,"キャラデータ表"),TRUE)</f>
        <v>0</v>
      </c>
      <c r="P159" s="117" t="s">
        <v>188</v>
      </c>
      <c r="Q159" s="118">
        <f ca="1">INDIRECT(ADDRESS(MATCH(P159,キャラデータ表!$C$1:$C1000, 0),29,2,TRUE,"キャラデータ表"),TRUE)</f>
        <v>74</v>
      </c>
      <c r="R159" s="117" t="s">
        <v>188</v>
      </c>
      <c r="S159" s="119">
        <f ca="1">INDIRECT(ADDRESS(MATCH(R159,キャラデータ表!$C$1:$C1000, 0),33, 2,TRUE,"キャラデータ表"),TRUE)</f>
        <v>111</v>
      </c>
      <c r="T159" s="117" t="s">
        <v>626</v>
      </c>
      <c r="U159" s="119">
        <f ca="1">INDIRECT(ADDRESS(MATCH(T159,キャラデータ表!$C$1:$C1000, 0),34, 2,TRUE,"キャラデータ表"),TRUE)</f>
        <v>1</v>
      </c>
    </row>
    <row r="160" spans="1:21" ht="15">
      <c r="A160" s="116">
        <v>159</v>
      </c>
      <c r="B160" s="117" t="s">
        <v>394</v>
      </c>
      <c r="C160" s="118">
        <f ca="1">INDIRECT(ADDRESS(MATCH(B160,キャラデータ表!$C$1:$C1000, 0),25,2,TRUE,"キャラデータ表"),TRUE)</f>
        <v>3</v>
      </c>
      <c r="D160" s="117" t="s">
        <v>479</v>
      </c>
      <c r="E160" s="118">
        <f ca="1">INDIRECT(ADDRESS(MATCH(D160,キャラデータ表!$C$1:$C1000, 0),26,2,TRUE,"キャラデータ表"),TRUE)</f>
        <v>2</v>
      </c>
      <c r="F160" s="117" t="s">
        <v>587</v>
      </c>
      <c r="G160" s="118">
        <f ca="1">INDIRECT(ADDRESS(MATCH(F160,キャラデータ表!$C$1:$C1000, 0),27,2,TRUE,"キャラデータ表"),TRUE)</f>
        <v>1</v>
      </c>
      <c r="H160" s="117" t="s">
        <v>844</v>
      </c>
      <c r="I160" s="118">
        <f ca="1">INDIRECT(ADDRESS(MATCH(H160,キャラデータ表!$C$1:$C1000, 0),28,2,TRUE,"キャラデータ表"),TRUE)</f>
        <v>2</v>
      </c>
      <c r="J160" s="117" t="s">
        <v>143</v>
      </c>
      <c r="K160" s="118">
        <f ca="1">INDIRECT(ADDRESS(MATCH(J160,キャラデータ表!$C$1:$C1000, 0),30,2,TRUE,"キャラデータ表"),TRUE)</f>
        <v>2</v>
      </c>
      <c r="L160" s="1" t="s">
        <v>949</v>
      </c>
      <c r="M160" s="118">
        <f ca="1">INDIRECT(ADDRESS(MATCH(L160,キャラデータ表!$C$1:$C1000, 0),31,2,TRUE,"キャラデータ表"),TRUE)</f>
        <v>1</v>
      </c>
      <c r="N160" s="103" t="s">
        <v>974</v>
      </c>
      <c r="O160" s="118">
        <f ca="1">INDIRECT(ADDRESS(MATCH(N160,キャラデータ表!$C$1:$C1000, 0),32, 2,TRUE,"キャラデータ表"),TRUE)</f>
        <v>0</v>
      </c>
      <c r="P160" s="103" t="s">
        <v>925</v>
      </c>
      <c r="Q160" s="118">
        <f ca="1">INDIRECT(ADDRESS(MATCH(P160,キャラデータ表!$C$1:$C1000, 0),29,2,TRUE,"キャラデータ表"),TRUE)</f>
        <v>67</v>
      </c>
      <c r="R160" s="117" t="s">
        <v>494</v>
      </c>
      <c r="S160" s="119">
        <f ca="1">INDIRECT(ADDRESS(MATCH(R160,キャラデータ表!$C$1:$C1000, 0),33, 2,TRUE,"キャラデータ表"),TRUE)</f>
        <v>108</v>
      </c>
      <c r="T160" s="117" t="s">
        <v>494</v>
      </c>
      <c r="U160" s="119">
        <f ca="1">INDIRECT(ADDRESS(MATCH(T160,キャラデータ表!$C$1:$C1000, 0),34, 2,TRUE,"キャラデータ表"),TRUE)</f>
        <v>1</v>
      </c>
    </row>
    <row r="161" spans="1:21" ht="12.75">
      <c r="A161" s="116">
        <v>160</v>
      </c>
      <c r="B161" s="117"/>
      <c r="C161" s="118"/>
      <c r="D161" s="117"/>
      <c r="E161" s="118"/>
      <c r="F161" s="117"/>
      <c r="G161" s="118"/>
      <c r="H161" s="117"/>
      <c r="I161" s="118"/>
      <c r="J161" s="117"/>
      <c r="K161" s="118"/>
      <c r="L161" s="117"/>
      <c r="M161" s="118"/>
      <c r="N161" s="117"/>
      <c r="O161" s="118"/>
      <c r="P161" s="117"/>
      <c r="Q161" s="118"/>
      <c r="R161" s="117"/>
      <c r="S161" s="118"/>
      <c r="T161" s="117"/>
      <c r="U161" s="118"/>
    </row>
    <row r="162" spans="1:21" ht="12.75">
      <c r="A162" s="116">
        <v>161</v>
      </c>
      <c r="B162" s="117"/>
      <c r="C162" s="118"/>
      <c r="D162" s="117"/>
      <c r="E162" s="118"/>
      <c r="F162" s="117"/>
      <c r="G162" s="118"/>
      <c r="H162" s="117"/>
      <c r="I162" s="118"/>
      <c r="J162" s="117"/>
      <c r="K162" s="118"/>
      <c r="L162" s="117"/>
      <c r="M162" s="118"/>
      <c r="N162" s="117"/>
      <c r="O162" s="118"/>
      <c r="P162" s="117"/>
      <c r="Q162" s="118"/>
      <c r="R162" s="117"/>
      <c r="S162" s="118"/>
      <c r="T162" s="117"/>
      <c r="U162" s="118"/>
    </row>
    <row r="163" spans="1:21" ht="12.75">
      <c r="A163" s="116">
        <v>162</v>
      </c>
      <c r="B163" s="117"/>
      <c r="C163" s="118"/>
      <c r="D163" s="117"/>
      <c r="E163" s="118"/>
      <c r="F163" s="117"/>
      <c r="G163" s="118"/>
      <c r="H163" s="117"/>
      <c r="I163" s="118"/>
      <c r="J163" s="117"/>
      <c r="K163" s="118"/>
      <c r="L163" s="117"/>
      <c r="M163" s="118"/>
      <c r="N163" s="117"/>
      <c r="O163" s="118"/>
      <c r="P163" s="117"/>
      <c r="Q163" s="118"/>
      <c r="R163" s="117"/>
      <c r="S163" s="118"/>
      <c r="T163" s="117"/>
      <c r="U163" s="118"/>
    </row>
    <row r="164" spans="1:21" ht="12.75">
      <c r="A164" s="116">
        <v>163</v>
      </c>
      <c r="B164" s="117"/>
      <c r="C164" s="118"/>
      <c r="D164" s="117"/>
      <c r="E164" s="118"/>
      <c r="F164" s="117"/>
      <c r="G164" s="118"/>
      <c r="H164" s="117"/>
      <c r="I164" s="118"/>
      <c r="J164" s="117"/>
      <c r="K164" s="118"/>
      <c r="L164" s="117"/>
      <c r="M164" s="118"/>
      <c r="N164" s="117"/>
      <c r="O164" s="118"/>
      <c r="P164" s="117"/>
      <c r="Q164" s="118"/>
      <c r="R164" s="117"/>
      <c r="S164" s="118"/>
      <c r="T164" s="117"/>
      <c r="U164" s="118"/>
    </row>
    <row r="165" spans="1:21" ht="12.75">
      <c r="A165" s="116">
        <v>164</v>
      </c>
      <c r="B165" s="117"/>
      <c r="C165" s="118"/>
      <c r="D165" s="117"/>
      <c r="E165" s="118"/>
      <c r="F165" s="117"/>
      <c r="G165" s="118"/>
      <c r="H165" s="117"/>
      <c r="I165" s="118"/>
      <c r="J165" s="117"/>
      <c r="K165" s="118"/>
      <c r="L165" s="117"/>
      <c r="M165" s="118"/>
      <c r="N165" s="117"/>
      <c r="O165" s="118"/>
      <c r="P165" s="117"/>
      <c r="Q165" s="118"/>
      <c r="R165" s="117"/>
      <c r="S165" s="118"/>
      <c r="T165" s="117"/>
      <c r="U165" s="118"/>
    </row>
    <row r="166" spans="1:21" ht="12.75">
      <c r="A166" s="116">
        <v>165</v>
      </c>
      <c r="B166" s="117"/>
      <c r="C166" s="118"/>
      <c r="D166" s="117"/>
      <c r="E166" s="118"/>
      <c r="F166" s="117"/>
      <c r="G166" s="118"/>
      <c r="H166" s="117"/>
      <c r="I166" s="118"/>
      <c r="J166" s="117"/>
      <c r="K166" s="118"/>
      <c r="L166" s="117"/>
      <c r="M166" s="118"/>
      <c r="N166" s="117"/>
      <c r="O166" s="118"/>
      <c r="P166" s="117"/>
      <c r="Q166" s="118"/>
      <c r="R166" s="117"/>
      <c r="S166" s="118"/>
      <c r="T166" s="117"/>
      <c r="U166" s="118"/>
    </row>
    <row r="167" spans="1:21" ht="12.75">
      <c r="A167" s="116">
        <v>166</v>
      </c>
      <c r="B167" s="117"/>
      <c r="C167" s="118"/>
      <c r="D167" s="117"/>
      <c r="E167" s="118"/>
      <c r="F167" s="117"/>
      <c r="G167" s="118"/>
      <c r="H167" s="117"/>
      <c r="I167" s="118"/>
      <c r="J167" s="117"/>
      <c r="K167" s="118"/>
      <c r="L167" s="117"/>
      <c r="M167" s="118"/>
      <c r="N167" s="117"/>
      <c r="O167" s="118"/>
      <c r="P167" s="117"/>
      <c r="Q167" s="118"/>
      <c r="R167" s="117"/>
      <c r="S167" s="118"/>
      <c r="T167" s="117"/>
      <c r="U167" s="118"/>
    </row>
    <row r="168" spans="1:21" ht="12.75">
      <c r="A168" s="116">
        <v>167</v>
      </c>
      <c r="B168" s="117"/>
      <c r="C168" s="118"/>
      <c r="D168" s="117"/>
      <c r="E168" s="118"/>
      <c r="F168" s="117"/>
      <c r="G168" s="118"/>
      <c r="H168" s="117"/>
      <c r="I168" s="118"/>
      <c r="J168" s="117"/>
      <c r="K168" s="118"/>
      <c r="L168" s="117"/>
      <c r="M168" s="118"/>
      <c r="N168" s="117"/>
      <c r="O168" s="118"/>
      <c r="P168" s="117"/>
      <c r="Q168" s="118"/>
      <c r="R168" s="117"/>
      <c r="S168" s="118"/>
      <c r="T168" s="117"/>
      <c r="U168" s="118"/>
    </row>
    <row r="169" spans="1:21" ht="15">
      <c r="A169" s="123"/>
      <c r="B169" s="1"/>
      <c r="C169" s="124"/>
      <c r="D169" s="1"/>
      <c r="E169" s="124"/>
      <c r="F169" s="1"/>
      <c r="G169" s="124"/>
      <c r="H169" s="1"/>
      <c r="I169" s="124"/>
      <c r="K169" s="124"/>
      <c r="M169" s="124"/>
      <c r="N169" s="1"/>
      <c r="O169" s="124"/>
      <c r="Q169" s="124"/>
      <c r="S169" s="124"/>
      <c r="U169" s="124"/>
    </row>
    <row r="170" spans="1:21" ht="15">
      <c r="A170" s="123"/>
      <c r="B170" s="1"/>
      <c r="C170" s="124"/>
      <c r="D170" s="1"/>
      <c r="E170" s="124"/>
      <c r="F170" s="1"/>
      <c r="G170" s="124"/>
      <c r="H170" s="1"/>
      <c r="I170" s="124"/>
      <c r="K170" s="124"/>
      <c r="M170" s="124"/>
      <c r="N170" s="1"/>
      <c r="O170" s="124"/>
      <c r="Q170" s="124"/>
      <c r="S170" s="124"/>
      <c r="U170" s="124"/>
    </row>
    <row r="171" spans="1:21" ht="15">
      <c r="A171" s="123"/>
      <c r="B171" s="1"/>
      <c r="C171" s="124"/>
      <c r="D171" s="1"/>
      <c r="E171" s="124"/>
      <c r="F171" s="1"/>
      <c r="G171" s="124"/>
      <c r="H171" s="1"/>
      <c r="I171" s="124"/>
      <c r="K171" s="124"/>
      <c r="M171" s="124"/>
      <c r="N171" s="1"/>
      <c r="O171" s="124"/>
      <c r="Q171" s="124"/>
      <c r="S171" s="124"/>
      <c r="U171" s="124"/>
    </row>
    <row r="172" spans="1:21" ht="15">
      <c r="A172" s="123"/>
      <c r="B172" s="1"/>
      <c r="C172" s="124"/>
      <c r="D172" s="1"/>
      <c r="E172" s="124"/>
      <c r="F172" s="1"/>
      <c r="G172" s="124"/>
      <c r="H172" s="1"/>
      <c r="I172" s="124"/>
      <c r="K172" s="124"/>
      <c r="M172" s="124"/>
      <c r="N172" s="1"/>
      <c r="O172" s="124"/>
      <c r="Q172" s="124"/>
      <c r="S172" s="124"/>
      <c r="U172" s="124"/>
    </row>
    <row r="173" spans="1:21" ht="15">
      <c r="A173" s="123"/>
      <c r="B173" s="1"/>
      <c r="C173" s="124"/>
      <c r="D173" s="1"/>
      <c r="E173" s="124"/>
      <c r="F173" s="1"/>
      <c r="G173" s="124"/>
      <c r="H173" s="1"/>
      <c r="I173" s="124"/>
      <c r="K173" s="124"/>
      <c r="M173" s="124"/>
      <c r="N173" s="1"/>
      <c r="O173" s="124"/>
      <c r="Q173" s="124"/>
      <c r="S173" s="124"/>
      <c r="U173" s="124"/>
    </row>
    <row r="174" spans="1:21" ht="15">
      <c r="A174" s="123"/>
      <c r="B174" s="1"/>
      <c r="C174" s="124"/>
      <c r="D174" s="1"/>
      <c r="E174" s="124"/>
      <c r="F174" s="1"/>
      <c r="G174" s="124"/>
      <c r="H174" s="1"/>
      <c r="I174" s="124"/>
      <c r="K174" s="124"/>
      <c r="M174" s="124"/>
      <c r="N174" s="1"/>
      <c r="O174" s="124"/>
      <c r="Q174" s="124"/>
      <c r="S174" s="124"/>
      <c r="U174" s="124"/>
    </row>
    <row r="175" spans="1:21" ht="15">
      <c r="A175" s="123"/>
      <c r="B175" s="1"/>
      <c r="C175" s="124"/>
      <c r="D175" s="1"/>
      <c r="E175" s="124"/>
      <c r="F175" s="1"/>
      <c r="G175" s="124"/>
      <c r="H175" s="1"/>
      <c r="I175" s="124"/>
      <c r="K175" s="124"/>
      <c r="M175" s="124"/>
      <c r="N175" s="1"/>
      <c r="O175" s="124"/>
      <c r="Q175" s="124"/>
      <c r="S175" s="124"/>
      <c r="U175" s="124"/>
    </row>
    <row r="176" spans="1:21" ht="15">
      <c r="A176" s="123"/>
      <c r="B176" s="1"/>
      <c r="C176" s="124"/>
      <c r="D176" s="1"/>
      <c r="E176" s="124"/>
      <c r="F176" s="1"/>
      <c r="G176" s="124"/>
      <c r="H176" s="1"/>
      <c r="I176" s="124"/>
      <c r="K176" s="124"/>
      <c r="M176" s="124"/>
      <c r="N176" s="1"/>
      <c r="O176" s="124"/>
      <c r="Q176" s="124"/>
      <c r="S176" s="124"/>
      <c r="U176" s="124"/>
    </row>
    <row r="177" spans="1:21" ht="15">
      <c r="A177" s="123"/>
      <c r="B177" s="1"/>
      <c r="C177" s="124"/>
      <c r="D177" s="1"/>
      <c r="E177" s="124"/>
      <c r="F177" s="1"/>
      <c r="G177" s="124"/>
      <c r="H177" s="1"/>
      <c r="I177" s="124"/>
      <c r="K177" s="124"/>
      <c r="M177" s="124"/>
      <c r="N177" s="1"/>
      <c r="O177" s="124"/>
      <c r="Q177" s="124"/>
      <c r="S177" s="124"/>
      <c r="U177" s="124"/>
    </row>
    <row r="178" spans="1:21" ht="15">
      <c r="A178" s="123"/>
      <c r="B178" s="1"/>
      <c r="C178" s="124"/>
      <c r="D178" s="1"/>
      <c r="E178" s="124"/>
      <c r="F178" s="1"/>
      <c r="G178" s="124"/>
      <c r="H178" s="1"/>
      <c r="I178" s="124"/>
      <c r="K178" s="124"/>
      <c r="M178" s="124"/>
      <c r="N178" s="1"/>
      <c r="O178" s="124"/>
      <c r="Q178" s="124"/>
      <c r="S178" s="124"/>
      <c r="U178" s="124"/>
    </row>
    <row r="179" spans="1:21" ht="15">
      <c r="A179" s="123"/>
      <c r="B179" s="1"/>
      <c r="C179" s="124"/>
      <c r="D179" s="1"/>
      <c r="E179" s="124"/>
      <c r="F179" s="1"/>
      <c r="G179" s="124"/>
      <c r="H179" s="1"/>
      <c r="I179" s="124"/>
      <c r="K179" s="124"/>
      <c r="M179" s="124"/>
      <c r="N179" s="1"/>
      <c r="O179" s="124"/>
      <c r="Q179" s="124"/>
      <c r="S179" s="124"/>
      <c r="U179" s="124"/>
    </row>
    <row r="180" spans="1:21" ht="15">
      <c r="A180" s="123"/>
      <c r="B180" s="1"/>
      <c r="C180" s="124"/>
      <c r="D180" s="1"/>
      <c r="E180" s="124"/>
      <c r="F180" s="1"/>
      <c r="G180" s="124"/>
      <c r="H180" s="1"/>
      <c r="I180" s="124"/>
      <c r="K180" s="124"/>
      <c r="M180" s="124"/>
      <c r="N180" s="1"/>
      <c r="O180" s="124"/>
      <c r="Q180" s="124"/>
      <c r="S180" s="124"/>
      <c r="U180" s="124"/>
    </row>
    <row r="181" spans="1:21" ht="15">
      <c r="A181" s="123"/>
      <c r="B181" s="1"/>
      <c r="C181" s="124"/>
      <c r="D181" s="1"/>
      <c r="E181" s="124"/>
      <c r="F181" s="1"/>
      <c r="G181" s="124"/>
      <c r="H181" s="1"/>
      <c r="I181" s="124"/>
      <c r="K181" s="124"/>
      <c r="M181" s="124"/>
      <c r="N181" s="1"/>
      <c r="O181" s="124"/>
      <c r="Q181" s="124"/>
      <c r="S181" s="124"/>
      <c r="U181" s="124"/>
    </row>
    <row r="182" spans="1:21" ht="15">
      <c r="A182" s="123"/>
      <c r="B182" s="1"/>
      <c r="C182" s="124"/>
      <c r="D182" s="1"/>
      <c r="E182" s="124"/>
      <c r="F182" s="1"/>
      <c r="G182" s="124"/>
      <c r="H182" s="1"/>
      <c r="I182" s="124"/>
      <c r="K182" s="124"/>
      <c r="M182" s="124"/>
      <c r="N182" s="1"/>
      <c r="O182" s="124"/>
      <c r="Q182" s="124"/>
      <c r="S182" s="124"/>
      <c r="U182" s="124"/>
    </row>
    <row r="183" spans="1:21" ht="15">
      <c r="A183" s="123"/>
      <c r="B183" s="1"/>
      <c r="C183" s="124"/>
      <c r="D183" s="1"/>
      <c r="E183" s="124"/>
      <c r="F183" s="1"/>
      <c r="G183" s="124"/>
      <c r="H183" s="1"/>
      <c r="I183" s="124"/>
      <c r="K183" s="124"/>
      <c r="M183" s="124"/>
      <c r="N183" s="1"/>
      <c r="O183" s="124"/>
      <c r="Q183" s="124"/>
      <c r="S183" s="124"/>
      <c r="U183" s="124"/>
    </row>
    <row r="184" spans="1:21" ht="15">
      <c r="A184" s="123"/>
      <c r="B184" s="1"/>
      <c r="C184" s="124"/>
      <c r="D184" s="1"/>
      <c r="E184" s="124"/>
      <c r="F184" s="1"/>
      <c r="G184" s="124"/>
      <c r="H184" s="1"/>
      <c r="I184" s="124"/>
      <c r="K184" s="124"/>
      <c r="M184" s="124"/>
      <c r="N184" s="1"/>
      <c r="O184" s="124"/>
      <c r="Q184" s="124"/>
      <c r="S184" s="124"/>
      <c r="U184" s="124"/>
    </row>
    <row r="185" spans="1:21" ht="15">
      <c r="A185" s="123"/>
      <c r="B185" s="1"/>
      <c r="C185" s="124"/>
      <c r="D185" s="1"/>
      <c r="E185" s="124"/>
      <c r="F185" s="1"/>
      <c r="G185" s="124"/>
      <c r="H185" s="1"/>
      <c r="I185" s="124"/>
      <c r="K185" s="124"/>
      <c r="M185" s="124"/>
      <c r="N185" s="1"/>
      <c r="O185" s="124"/>
      <c r="Q185" s="124"/>
      <c r="S185" s="124"/>
      <c r="U185" s="124"/>
    </row>
    <row r="186" spans="1:21" ht="15">
      <c r="A186" s="123"/>
      <c r="B186" s="1"/>
      <c r="C186" s="124"/>
      <c r="D186" s="1"/>
      <c r="E186" s="124"/>
      <c r="F186" s="1"/>
      <c r="G186" s="124"/>
      <c r="H186" s="1"/>
      <c r="I186" s="124"/>
      <c r="K186" s="124"/>
      <c r="M186" s="124"/>
      <c r="N186" s="1"/>
      <c r="O186" s="124"/>
      <c r="Q186" s="124"/>
      <c r="S186" s="124"/>
      <c r="U186" s="124"/>
    </row>
    <row r="187" spans="1:21" ht="15">
      <c r="A187" s="123"/>
      <c r="B187" s="1"/>
      <c r="C187" s="124"/>
      <c r="D187" s="1"/>
      <c r="E187" s="124"/>
      <c r="F187" s="1"/>
      <c r="G187" s="124"/>
      <c r="H187" s="1"/>
      <c r="I187" s="124"/>
      <c r="K187" s="124"/>
      <c r="M187" s="124"/>
      <c r="N187" s="1"/>
      <c r="O187" s="124"/>
      <c r="Q187" s="124"/>
      <c r="S187" s="124"/>
      <c r="U187" s="124"/>
    </row>
    <row r="188" spans="1:21" ht="15">
      <c r="A188" s="123"/>
      <c r="B188" s="1"/>
      <c r="C188" s="124"/>
      <c r="D188" s="1"/>
      <c r="E188" s="124"/>
      <c r="F188" s="1"/>
      <c r="G188" s="124"/>
      <c r="H188" s="1"/>
      <c r="I188" s="124"/>
      <c r="K188" s="124"/>
      <c r="M188" s="124"/>
      <c r="N188" s="1"/>
      <c r="O188" s="124"/>
      <c r="Q188" s="124"/>
      <c r="S188" s="124"/>
      <c r="U188" s="124"/>
    </row>
    <row r="189" spans="1:21" ht="15">
      <c r="A189" s="123"/>
      <c r="B189" s="1"/>
      <c r="C189" s="124"/>
      <c r="D189" s="1"/>
      <c r="E189" s="124"/>
      <c r="F189" s="1"/>
      <c r="G189" s="124"/>
      <c r="H189" s="1"/>
      <c r="I189" s="124"/>
      <c r="K189" s="124"/>
      <c r="M189" s="124"/>
      <c r="N189" s="1"/>
      <c r="O189" s="124"/>
      <c r="Q189" s="124"/>
      <c r="S189" s="124"/>
      <c r="U189" s="124"/>
    </row>
    <row r="190" spans="1:21" ht="15">
      <c r="A190" s="123"/>
      <c r="B190" s="1"/>
      <c r="C190" s="124"/>
      <c r="D190" s="1"/>
      <c r="E190" s="124"/>
      <c r="F190" s="1"/>
      <c r="G190" s="124"/>
      <c r="H190" s="1"/>
      <c r="I190" s="124"/>
      <c r="K190" s="124"/>
      <c r="M190" s="124"/>
      <c r="N190" s="1"/>
      <c r="O190" s="124"/>
      <c r="Q190" s="124"/>
      <c r="S190" s="124"/>
      <c r="U190" s="124"/>
    </row>
    <row r="191" spans="1:21" ht="15">
      <c r="A191" s="123"/>
      <c r="B191" s="1"/>
      <c r="C191" s="124"/>
      <c r="D191" s="1"/>
      <c r="E191" s="124"/>
      <c r="F191" s="1"/>
      <c r="G191" s="124"/>
      <c r="H191" s="1"/>
      <c r="I191" s="124"/>
      <c r="K191" s="124"/>
      <c r="M191" s="124"/>
      <c r="N191" s="1"/>
      <c r="O191" s="124"/>
      <c r="Q191" s="124"/>
      <c r="S191" s="124"/>
      <c r="U191" s="124"/>
    </row>
    <row r="192" spans="1:21" ht="15">
      <c r="A192" s="123"/>
      <c r="B192" s="1"/>
      <c r="C192" s="124"/>
      <c r="D192" s="1"/>
      <c r="E192" s="124"/>
      <c r="F192" s="1"/>
      <c r="G192" s="124"/>
      <c r="H192" s="1"/>
      <c r="I192" s="124"/>
      <c r="K192" s="124"/>
      <c r="M192" s="124"/>
      <c r="N192" s="1"/>
      <c r="O192" s="124"/>
      <c r="Q192" s="124"/>
      <c r="S192" s="124"/>
      <c r="U192" s="124"/>
    </row>
    <row r="193" spans="1:21" ht="15">
      <c r="A193" s="123"/>
      <c r="B193" s="1"/>
      <c r="C193" s="124"/>
      <c r="D193" s="1"/>
      <c r="E193" s="124"/>
      <c r="F193" s="1"/>
      <c r="G193" s="124"/>
      <c r="H193" s="1"/>
      <c r="I193" s="124"/>
      <c r="K193" s="124"/>
      <c r="M193" s="124"/>
      <c r="N193" s="1"/>
      <c r="O193" s="124"/>
      <c r="Q193" s="124"/>
      <c r="S193" s="124"/>
      <c r="U193" s="124"/>
    </row>
    <row r="194" spans="1:21" ht="15">
      <c r="A194" s="123"/>
      <c r="B194" s="1"/>
      <c r="C194" s="124"/>
      <c r="D194" s="1"/>
      <c r="E194" s="124"/>
      <c r="F194" s="1"/>
      <c r="G194" s="124"/>
      <c r="H194" s="1"/>
      <c r="I194" s="124"/>
      <c r="K194" s="124"/>
      <c r="M194" s="124"/>
      <c r="N194" s="1"/>
      <c r="O194" s="124"/>
      <c r="Q194" s="124"/>
      <c r="S194" s="124"/>
      <c r="U194" s="124"/>
    </row>
    <row r="195" spans="1:21" ht="15">
      <c r="A195" s="123"/>
      <c r="B195" s="1"/>
      <c r="C195" s="124"/>
      <c r="D195" s="1"/>
      <c r="E195" s="124"/>
      <c r="F195" s="1"/>
      <c r="G195" s="124"/>
      <c r="H195" s="1"/>
      <c r="I195" s="124"/>
      <c r="K195" s="124"/>
      <c r="M195" s="124"/>
      <c r="N195" s="1"/>
      <c r="O195" s="124"/>
      <c r="Q195" s="124"/>
      <c r="S195" s="124"/>
      <c r="U195" s="124"/>
    </row>
    <row r="196" spans="1:21" ht="15">
      <c r="A196" s="123"/>
      <c r="B196" s="1"/>
      <c r="C196" s="124"/>
      <c r="D196" s="1"/>
      <c r="E196" s="124"/>
      <c r="F196" s="1"/>
      <c r="G196" s="124"/>
      <c r="H196" s="1"/>
      <c r="I196" s="124"/>
      <c r="K196" s="124"/>
      <c r="M196" s="124"/>
      <c r="N196" s="1"/>
      <c r="O196" s="124"/>
      <c r="Q196" s="124"/>
      <c r="S196" s="124"/>
      <c r="U196" s="124"/>
    </row>
    <row r="197" spans="1:21" ht="15">
      <c r="A197" s="123"/>
      <c r="B197" s="1"/>
      <c r="C197" s="124"/>
      <c r="D197" s="1"/>
      <c r="E197" s="124"/>
      <c r="F197" s="1"/>
      <c r="G197" s="124"/>
      <c r="H197" s="1"/>
      <c r="I197" s="124"/>
      <c r="K197" s="124"/>
      <c r="M197" s="124"/>
      <c r="N197" s="1"/>
      <c r="O197" s="124"/>
      <c r="Q197" s="124"/>
      <c r="S197" s="124"/>
      <c r="U197" s="124"/>
    </row>
    <row r="198" spans="1:21" ht="15">
      <c r="A198" s="123"/>
      <c r="B198" s="1"/>
      <c r="C198" s="124"/>
      <c r="D198" s="1"/>
      <c r="E198" s="124"/>
      <c r="F198" s="1"/>
      <c r="G198" s="124"/>
      <c r="H198" s="1"/>
      <c r="I198" s="124"/>
      <c r="K198" s="124"/>
      <c r="M198" s="124"/>
      <c r="N198" s="1"/>
      <c r="O198" s="124"/>
      <c r="Q198" s="124"/>
      <c r="S198" s="124"/>
      <c r="U198" s="124"/>
    </row>
    <row r="199" spans="1:21" ht="15">
      <c r="A199" s="123"/>
      <c r="B199" s="1"/>
      <c r="C199" s="124"/>
      <c r="D199" s="1"/>
      <c r="E199" s="124"/>
      <c r="F199" s="1"/>
      <c r="G199" s="124"/>
      <c r="H199" s="1"/>
      <c r="I199" s="124"/>
      <c r="K199" s="124"/>
      <c r="M199" s="124"/>
      <c r="N199" s="1"/>
      <c r="O199" s="124"/>
      <c r="Q199" s="124"/>
      <c r="S199" s="124"/>
      <c r="U199" s="124"/>
    </row>
    <row r="200" spans="1:21" ht="15">
      <c r="A200" s="123"/>
      <c r="B200" s="1"/>
      <c r="C200" s="124"/>
      <c r="D200" s="1"/>
      <c r="E200" s="124"/>
      <c r="F200" s="1"/>
      <c r="G200" s="124"/>
      <c r="H200" s="1"/>
      <c r="I200" s="124"/>
      <c r="K200" s="124"/>
      <c r="M200" s="124"/>
      <c r="N200" s="1"/>
      <c r="O200" s="124"/>
      <c r="Q200" s="124"/>
      <c r="S200" s="124"/>
      <c r="U200" s="124"/>
    </row>
    <row r="201" spans="1:21" ht="15">
      <c r="A201" s="123"/>
      <c r="B201" s="1"/>
      <c r="C201" s="124"/>
      <c r="D201" s="1"/>
      <c r="E201" s="124"/>
      <c r="F201" s="1"/>
      <c r="G201" s="124"/>
      <c r="H201" s="1"/>
      <c r="I201" s="124"/>
      <c r="K201" s="124"/>
      <c r="M201" s="124"/>
      <c r="N201" s="1"/>
      <c r="O201" s="124"/>
      <c r="Q201" s="124"/>
      <c r="S201" s="124"/>
      <c r="U201" s="124"/>
    </row>
    <row r="202" spans="1:21" ht="15">
      <c r="A202" s="123"/>
      <c r="B202" s="1"/>
      <c r="C202" s="124"/>
      <c r="D202" s="1"/>
      <c r="E202" s="124"/>
      <c r="F202" s="1"/>
      <c r="G202" s="124"/>
      <c r="H202" s="1"/>
      <c r="I202" s="124"/>
      <c r="K202" s="124"/>
      <c r="M202" s="124"/>
      <c r="N202" s="1"/>
      <c r="O202" s="124"/>
      <c r="Q202" s="124"/>
      <c r="S202" s="124"/>
      <c r="U202" s="124"/>
    </row>
    <row r="203" spans="1:21" ht="15">
      <c r="A203" s="123"/>
      <c r="B203" s="1"/>
      <c r="C203" s="124"/>
      <c r="D203" s="1"/>
      <c r="E203" s="124"/>
      <c r="F203" s="1"/>
      <c r="G203" s="124"/>
      <c r="H203" s="1"/>
      <c r="I203" s="124"/>
      <c r="K203" s="124"/>
      <c r="M203" s="124"/>
      <c r="N203" s="1"/>
      <c r="O203" s="124"/>
      <c r="Q203" s="124"/>
      <c r="S203" s="124"/>
      <c r="U203" s="124"/>
    </row>
    <row r="204" spans="1:21" ht="15">
      <c r="A204" s="123"/>
      <c r="B204" s="1"/>
      <c r="C204" s="124"/>
      <c r="D204" s="1"/>
      <c r="E204" s="124"/>
      <c r="F204" s="1"/>
      <c r="G204" s="124"/>
      <c r="H204" s="1"/>
      <c r="I204" s="124"/>
      <c r="K204" s="124"/>
      <c r="M204" s="124"/>
      <c r="N204" s="1"/>
      <c r="O204" s="124"/>
      <c r="Q204" s="124"/>
      <c r="S204" s="124"/>
      <c r="U204" s="124"/>
    </row>
    <row r="205" spans="1:21" ht="15">
      <c r="A205" s="123"/>
      <c r="B205" s="1"/>
      <c r="C205" s="124"/>
      <c r="D205" s="1"/>
      <c r="E205" s="124"/>
      <c r="F205" s="1"/>
      <c r="G205" s="124"/>
      <c r="H205" s="1"/>
      <c r="I205" s="124"/>
      <c r="K205" s="124"/>
      <c r="M205" s="124"/>
      <c r="N205" s="1"/>
      <c r="O205" s="124"/>
      <c r="Q205" s="124"/>
      <c r="S205" s="124"/>
      <c r="U205" s="124"/>
    </row>
    <row r="206" spans="1:21" ht="15">
      <c r="A206" s="123"/>
      <c r="B206" s="1"/>
      <c r="C206" s="124"/>
      <c r="D206" s="1"/>
      <c r="E206" s="124"/>
      <c r="F206" s="1"/>
      <c r="G206" s="124"/>
      <c r="H206" s="1"/>
      <c r="I206" s="124"/>
      <c r="K206" s="124"/>
      <c r="M206" s="124"/>
      <c r="N206" s="1"/>
      <c r="O206" s="124"/>
      <c r="Q206" s="124"/>
      <c r="S206" s="124"/>
      <c r="U206" s="124"/>
    </row>
    <row r="207" spans="1:21" ht="15">
      <c r="A207" s="123"/>
      <c r="B207" s="1"/>
      <c r="C207" s="124"/>
      <c r="D207" s="1"/>
      <c r="E207" s="124"/>
      <c r="F207" s="1"/>
      <c r="G207" s="124"/>
      <c r="H207" s="1"/>
      <c r="I207" s="124"/>
      <c r="K207" s="124"/>
      <c r="M207" s="124"/>
      <c r="N207" s="1"/>
      <c r="O207" s="124"/>
      <c r="Q207" s="124"/>
      <c r="S207" s="124"/>
      <c r="U207" s="124"/>
    </row>
    <row r="208" spans="1:21" ht="15">
      <c r="A208" s="123"/>
      <c r="B208" s="1"/>
      <c r="C208" s="124"/>
      <c r="D208" s="1"/>
      <c r="E208" s="124"/>
      <c r="F208" s="1"/>
      <c r="G208" s="124"/>
      <c r="H208" s="1"/>
      <c r="I208" s="124"/>
      <c r="K208" s="124"/>
      <c r="M208" s="124"/>
      <c r="N208" s="1"/>
      <c r="O208" s="124"/>
      <c r="Q208" s="124"/>
      <c r="S208" s="124"/>
      <c r="U208" s="124"/>
    </row>
    <row r="209" spans="1:21" ht="15">
      <c r="A209" s="123"/>
      <c r="B209" s="1"/>
      <c r="C209" s="124"/>
      <c r="D209" s="1"/>
      <c r="E209" s="124"/>
      <c r="F209" s="1"/>
      <c r="G209" s="124"/>
      <c r="H209" s="1"/>
      <c r="I209" s="124"/>
      <c r="K209" s="124"/>
      <c r="M209" s="124"/>
      <c r="N209" s="1"/>
      <c r="O209" s="124"/>
      <c r="Q209" s="124"/>
      <c r="S209" s="124"/>
      <c r="U209" s="124"/>
    </row>
    <row r="210" spans="1:21" ht="15">
      <c r="A210" s="123"/>
      <c r="B210" s="1"/>
      <c r="C210" s="124"/>
      <c r="D210" s="1"/>
      <c r="E210" s="124"/>
      <c r="F210" s="1"/>
      <c r="G210" s="124"/>
      <c r="H210" s="1"/>
      <c r="I210" s="124"/>
      <c r="K210" s="124"/>
      <c r="M210" s="124"/>
      <c r="N210" s="1"/>
      <c r="O210" s="124"/>
      <c r="Q210" s="124"/>
      <c r="S210" s="124"/>
      <c r="U210" s="124"/>
    </row>
    <row r="211" spans="1:21" ht="15">
      <c r="A211" s="123"/>
      <c r="B211" s="1"/>
      <c r="C211" s="124"/>
      <c r="D211" s="1"/>
      <c r="E211" s="124"/>
      <c r="F211" s="1"/>
      <c r="G211" s="124"/>
      <c r="H211" s="1"/>
      <c r="I211" s="124"/>
      <c r="K211" s="124"/>
      <c r="M211" s="124"/>
      <c r="N211" s="1"/>
      <c r="O211" s="124"/>
      <c r="Q211" s="124"/>
      <c r="S211" s="124"/>
      <c r="U211" s="124"/>
    </row>
    <row r="212" spans="1:21" ht="15">
      <c r="A212" s="123"/>
      <c r="B212" s="1"/>
      <c r="C212" s="124"/>
      <c r="D212" s="1"/>
      <c r="E212" s="124"/>
      <c r="F212" s="1"/>
      <c r="G212" s="124"/>
      <c r="H212" s="1"/>
      <c r="I212" s="124"/>
      <c r="K212" s="124"/>
      <c r="M212" s="124"/>
      <c r="N212" s="1"/>
      <c r="O212" s="124"/>
      <c r="Q212" s="124"/>
      <c r="S212" s="124"/>
      <c r="U212" s="124"/>
    </row>
    <row r="213" spans="1:21" ht="15">
      <c r="A213" s="123"/>
      <c r="B213" s="1"/>
      <c r="C213" s="124"/>
      <c r="D213" s="1"/>
      <c r="E213" s="124"/>
      <c r="F213" s="1"/>
      <c r="G213" s="124"/>
      <c r="H213" s="1"/>
      <c r="I213" s="124"/>
      <c r="K213" s="124"/>
      <c r="M213" s="124"/>
      <c r="N213" s="1"/>
      <c r="O213" s="124"/>
      <c r="Q213" s="124"/>
      <c r="S213" s="124"/>
      <c r="U213" s="124"/>
    </row>
    <row r="214" spans="1:21" ht="15">
      <c r="A214" s="123"/>
      <c r="B214" s="1"/>
      <c r="C214" s="124"/>
      <c r="D214" s="1"/>
      <c r="E214" s="124"/>
      <c r="F214" s="1"/>
      <c r="G214" s="124"/>
      <c r="H214" s="1"/>
      <c r="I214" s="124"/>
      <c r="K214" s="124"/>
      <c r="M214" s="124"/>
      <c r="N214" s="1"/>
      <c r="O214" s="124"/>
      <c r="Q214" s="124"/>
      <c r="S214" s="124"/>
      <c r="U214" s="124"/>
    </row>
    <row r="215" spans="1:21" ht="15">
      <c r="A215" s="123"/>
      <c r="B215" s="1"/>
      <c r="C215" s="124"/>
      <c r="D215" s="1"/>
      <c r="E215" s="124"/>
      <c r="F215" s="1"/>
      <c r="G215" s="124"/>
      <c r="H215" s="1"/>
      <c r="I215" s="124"/>
      <c r="K215" s="124"/>
      <c r="M215" s="124"/>
      <c r="N215" s="1"/>
      <c r="O215" s="124"/>
      <c r="Q215" s="124"/>
      <c r="S215" s="124"/>
      <c r="U215" s="124"/>
    </row>
    <row r="216" spans="1:21" ht="15">
      <c r="A216" s="123"/>
      <c r="B216" s="1"/>
      <c r="C216" s="124"/>
      <c r="D216" s="1"/>
      <c r="E216" s="124"/>
      <c r="F216" s="1"/>
      <c r="G216" s="124"/>
      <c r="H216" s="1"/>
      <c r="I216" s="124"/>
      <c r="K216" s="124"/>
      <c r="M216" s="124"/>
      <c r="N216" s="1"/>
      <c r="O216" s="124"/>
      <c r="Q216" s="124"/>
      <c r="S216" s="124"/>
      <c r="U216" s="124"/>
    </row>
    <row r="217" spans="1:21" ht="15">
      <c r="A217" s="123"/>
      <c r="B217" s="1"/>
      <c r="C217" s="124"/>
      <c r="D217" s="1"/>
      <c r="E217" s="124"/>
      <c r="F217" s="1"/>
      <c r="G217" s="124"/>
      <c r="H217" s="1"/>
      <c r="I217" s="124"/>
      <c r="K217" s="124"/>
      <c r="M217" s="124"/>
      <c r="N217" s="1"/>
      <c r="O217" s="124"/>
      <c r="Q217" s="124"/>
      <c r="S217" s="124"/>
      <c r="U217" s="124"/>
    </row>
    <row r="218" spans="1:21" ht="15">
      <c r="A218" s="123"/>
      <c r="B218" s="1"/>
      <c r="C218" s="124"/>
      <c r="D218" s="1"/>
      <c r="E218" s="124"/>
      <c r="F218" s="1"/>
      <c r="G218" s="124"/>
      <c r="H218" s="1"/>
      <c r="I218" s="124"/>
      <c r="K218" s="124"/>
      <c r="M218" s="124"/>
      <c r="N218" s="1"/>
      <c r="O218" s="124"/>
      <c r="Q218" s="124"/>
      <c r="S218" s="124"/>
      <c r="U218" s="124"/>
    </row>
    <row r="219" spans="1:21" ht="15">
      <c r="A219" s="123"/>
      <c r="B219" s="1"/>
      <c r="C219" s="124"/>
      <c r="D219" s="1"/>
      <c r="E219" s="124"/>
      <c r="F219" s="1"/>
      <c r="G219" s="124"/>
      <c r="H219" s="1"/>
      <c r="I219" s="124"/>
      <c r="K219" s="124"/>
      <c r="M219" s="124"/>
      <c r="N219" s="1"/>
      <c r="O219" s="124"/>
      <c r="Q219" s="124"/>
      <c r="S219" s="124"/>
      <c r="U219" s="124"/>
    </row>
    <row r="220" spans="1:21" ht="15">
      <c r="A220" s="123"/>
      <c r="B220" s="1"/>
      <c r="C220" s="124"/>
      <c r="D220" s="1"/>
      <c r="E220" s="124"/>
      <c r="F220" s="1"/>
      <c r="G220" s="124"/>
      <c r="H220" s="1"/>
      <c r="I220" s="124"/>
      <c r="K220" s="124"/>
      <c r="M220" s="124"/>
      <c r="N220" s="1"/>
      <c r="O220" s="124"/>
      <c r="Q220" s="124"/>
      <c r="S220" s="124"/>
      <c r="U220" s="124"/>
    </row>
    <row r="221" spans="1:21" ht="15">
      <c r="A221" s="123"/>
      <c r="B221" s="1"/>
      <c r="C221" s="124"/>
      <c r="D221" s="1"/>
      <c r="E221" s="124"/>
      <c r="F221" s="1"/>
      <c r="G221" s="124"/>
      <c r="H221" s="1"/>
      <c r="I221" s="124"/>
      <c r="K221" s="124"/>
      <c r="M221" s="124"/>
      <c r="N221" s="1"/>
      <c r="O221" s="124"/>
      <c r="Q221" s="124"/>
      <c r="S221" s="124"/>
      <c r="U221" s="124"/>
    </row>
    <row r="222" spans="1:21" ht="15">
      <c r="A222" s="123"/>
      <c r="B222" s="1"/>
      <c r="C222" s="124"/>
      <c r="D222" s="1"/>
      <c r="E222" s="124"/>
      <c r="F222" s="1"/>
      <c r="G222" s="124"/>
      <c r="H222" s="1"/>
      <c r="I222" s="124"/>
      <c r="K222" s="124"/>
      <c r="M222" s="124"/>
      <c r="N222" s="1"/>
      <c r="O222" s="124"/>
      <c r="Q222" s="124"/>
      <c r="S222" s="124"/>
      <c r="U222" s="124"/>
    </row>
    <row r="223" spans="1:21" ht="15">
      <c r="A223" s="123"/>
      <c r="B223" s="1"/>
      <c r="C223" s="124"/>
      <c r="D223" s="1"/>
      <c r="E223" s="124"/>
      <c r="F223" s="1"/>
      <c r="G223" s="124"/>
      <c r="H223" s="1"/>
      <c r="I223" s="124"/>
      <c r="K223" s="124"/>
      <c r="M223" s="124"/>
      <c r="N223" s="1"/>
      <c r="O223" s="124"/>
      <c r="Q223" s="124"/>
      <c r="S223" s="124"/>
      <c r="U223" s="124"/>
    </row>
    <row r="224" spans="1:21" ht="15">
      <c r="A224" s="123"/>
      <c r="B224" s="1"/>
      <c r="C224" s="124"/>
      <c r="D224" s="1"/>
      <c r="E224" s="124"/>
      <c r="F224" s="1"/>
      <c r="G224" s="124"/>
      <c r="H224" s="1"/>
      <c r="I224" s="124"/>
      <c r="K224" s="124"/>
      <c r="M224" s="124"/>
      <c r="N224" s="1"/>
      <c r="O224" s="124"/>
      <c r="Q224" s="124"/>
      <c r="S224" s="124"/>
      <c r="U224" s="124"/>
    </row>
    <row r="225" spans="1:21" ht="15">
      <c r="A225" s="123"/>
      <c r="B225" s="1"/>
      <c r="C225" s="124"/>
      <c r="D225" s="1"/>
      <c r="E225" s="124"/>
      <c r="F225" s="1"/>
      <c r="G225" s="124"/>
      <c r="H225" s="1"/>
      <c r="I225" s="124"/>
      <c r="K225" s="124"/>
      <c r="M225" s="124"/>
      <c r="N225" s="1"/>
      <c r="O225" s="124"/>
      <c r="Q225" s="124"/>
      <c r="S225" s="124"/>
      <c r="U225" s="124"/>
    </row>
    <row r="226" spans="1:21" ht="15">
      <c r="A226" s="123"/>
      <c r="B226" s="1"/>
      <c r="C226" s="124"/>
      <c r="D226" s="1"/>
      <c r="E226" s="124"/>
      <c r="F226" s="1"/>
      <c r="G226" s="124"/>
      <c r="H226" s="1"/>
      <c r="I226" s="124"/>
      <c r="K226" s="124"/>
      <c r="M226" s="124"/>
      <c r="N226" s="1"/>
      <c r="O226" s="124"/>
      <c r="Q226" s="124"/>
      <c r="S226" s="124"/>
      <c r="U226" s="124"/>
    </row>
    <row r="227" spans="1:21" ht="15">
      <c r="A227" s="123"/>
      <c r="B227" s="1"/>
      <c r="C227" s="124"/>
      <c r="D227" s="1"/>
      <c r="E227" s="124"/>
      <c r="F227" s="1"/>
      <c r="G227" s="124"/>
      <c r="H227" s="1"/>
      <c r="I227" s="124"/>
      <c r="K227" s="124"/>
      <c r="M227" s="124"/>
      <c r="N227" s="1"/>
      <c r="O227" s="124"/>
      <c r="Q227" s="124"/>
      <c r="S227" s="124"/>
      <c r="U227" s="124"/>
    </row>
    <row r="228" spans="1:21" ht="15">
      <c r="A228" s="123"/>
      <c r="B228" s="1"/>
      <c r="C228" s="124"/>
      <c r="D228" s="1"/>
      <c r="E228" s="124"/>
      <c r="F228" s="1"/>
      <c r="G228" s="124"/>
      <c r="H228" s="1"/>
      <c r="I228" s="124"/>
      <c r="K228" s="124"/>
      <c r="M228" s="124"/>
      <c r="N228" s="1"/>
      <c r="O228" s="124"/>
      <c r="Q228" s="124"/>
      <c r="S228" s="124"/>
      <c r="U228" s="124"/>
    </row>
    <row r="229" spans="1:21" ht="15">
      <c r="A229" s="123"/>
      <c r="B229" s="1"/>
      <c r="C229" s="124"/>
      <c r="D229" s="1"/>
      <c r="E229" s="124"/>
      <c r="F229" s="1"/>
      <c r="G229" s="124"/>
      <c r="H229" s="1"/>
      <c r="I229" s="124"/>
      <c r="K229" s="124"/>
      <c r="M229" s="124"/>
      <c r="N229" s="1"/>
      <c r="O229" s="124"/>
      <c r="Q229" s="124"/>
      <c r="S229" s="124"/>
      <c r="U229" s="124"/>
    </row>
    <row r="230" spans="1:21" ht="15">
      <c r="A230" s="123"/>
      <c r="B230" s="1"/>
      <c r="C230" s="124"/>
      <c r="D230" s="1"/>
      <c r="E230" s="124"/>
      <c r="F230" s="1"/>
      <c r="G230" s="124"/>
      <c r="H230" s="1"/>
      <c r="I230" s="124"/>
      <c r="K230" s="124"/>
      <c r="M230" s="124"/>
      <c r="N230" s="1"/>
      <c r="O230" s="124"/>
      <c r="Q230" s="124"/>
      <c r="S230" s="124"/>
      <c r="U230" s="124"/>
    </row>
    <row r="231" spans="1:21" ht="15">
      <c r="A231" s="123"/>
      <c r="B231" s="1"/>
      <c r="C231" s="124"/>
      <c r="D231" s="1"/>
      <c r="E231" s="124"/>
      <c r="F231" s="1"/>
      <c r="G231" s="124"/>
      <c r="H231" s="1"/>
      <c r="I231" s="124"/>
      <c r="K231" s="124"/>
      <c r="M231" s="124"/>
      <c r="N231" s="1"/>
      <c r="O231" s="124"/>
      <c r="Q231" s="124"/>
      <c r="S231" s="124"/>
      <c r="U231" s="124"/>
    </row>
    <row r="232" spans="1:21" ht="15">
      <c r="A232" s="123"/>
      <c r="B232" s="1"/>
      <c r="C232" s="124"/>
      <c r="D232" s="1"/>
      <c r="E232" s="124"/>
      <c r="F232" s="1"/>
      <c r="G232" s="124"/>
      <c r="H232" s="1"/>
      <c r="I232" s="124"/>
      <c r="K232" s="124"/>
      <c r="M232" s="124"/>
      <c r="N232" s="1"/>
      <c r="O232" s="124"/>
      <c r="Q232" s="124"/>
      <c r="S232" s="124"/>
      <c r="U232" s="124"/>
    </row>
    <row r="233" spans="1:21" ht="15">
      <c r="A233" s="123"/>
      <c r="B233" s="1"/>
      <c r="C233" s="124"/>
      <c r="D233" s="1"/>
      <c r="E233" s="124"/>
      <c r="F233" s="1"/>
      <c r="G233" s="124"/>
      <c r="H233" s="1"/>
      <c r="I233" s="124"/>
      <c r="K233" s="124"/>
      <c r="M233" s="124"/>
      <c r="N233" s="1"/>
      <c r="O233" s="124"/>
      <c r="Q233" s="124"/>
      <c r="S233" s="124"/>
      <c r="U233" s="124"/>
    </row>
    <row r="234" spans="1:21" ht="15">
      <c r="A234" s="123"/>
      <c r="B234" s="1"/>
      <c r="C234" s="124"/>
      <c r="D234" s="1"/>
      <c r="E234" s="124"/>
      <c r="F234" s="1"/>
      <c r="G234" s="124"/>
      <c r="H234" s="1"/>
      <c r="I234" s="124"/>
      <c r="K234" s="124"/>
      <c r="M234" s="124"/>
      <c r="N234" s="1"/>
      <c r="O234" s="124"/>
      <c r="Q234" s="124"/>
      <c r="S234" s="124"/>
      <c r="U234" s="124"/>
    </row>
    <row r="235" spans="1:21" ht="15">
      <c r="A235" s="123"/>
      <c r="B235" s="1"/>
      <c r="C235" s="124"/>
      <c r="D235" s="1"/>
      <c r="E235" s="124"/>
      <c r="F235" s="1"/>
      <c r="G235" s="124"/>
      <c r="H235" s="1"/>
      <c r="I235" s="124"/>
      <c r="K235" s="124"/>
      <c r="M235" s="124"/>
      <c r="N235" s="1"/>
      <c r="O235" s="124"/>
      <c r="Q235" s="124"/>
      <c r="S235" s="124"/>
      <c r="U235" s="124"/>
    </row>
    <row r="236" spans="1:21" ht="15">
      <c r="A236" s="123"/>
      <c r="B236" s="1"/>
      <c r="C236" s="124"/>
      <c r="D236" s="1"/>
      <c r="E236" s="124"/>
      <c r="F236" s="1"/>
      <c r="G236" s="124"/>
      <c r="H236" s="1"/>
      <c r="I236" s="124"/>
      <c r="K236" s="124"/>
      <c r="M236" s="124"/>
      <c r="N236" s="1"/>
      <c r="O236" s="124"/>
      <c r="Q236" s="124"/>
      <c r="S236" s="124"/>
      <c r="U236" s="124"/>
    </row>
    <row r="237" spans="1:21" ht="15">
      <c r="A237" s="123"/>
      <c r="B237" s="1"/>
      <c r="C237" s="124"/>
      <c r="D237" s="1"/>
      <c r="E237" s="124"/>
      <c r="F237" s="1"/>
      <c r="G237" s="124"/>
      <c r="H237" s="1"/>
      <c r="I237" s="124"/>
      <c r="K237" s="124"/>
      <c r="M237" s="124"/>
      <c r="N237" s="1"/>
      <c r="O237" s="124"/>
      <c r="Q237" s="124"/>
      <c r="S237" s="124"/>
      <c r="U237" s="124"/>
    </row>
    <row r="238" spans="1:21" ht="15">
      <c r="A238" s="123"/>
      <c r="B238" s="1"/>
      <c r="C238" s="124"/>
      <c r="D238" s="1"/>
      <c r="E238" s="124"/>
      <c r="F238" s="1"/>
      <c r="G238" s="124"/>
      <c r="H238" s="1"/>
      <c r="I238" s="124"/>
      <c r="K238" s="124"/>
      <c r="M238" s="124"/>
      <c r="N238" s="1"/>
      <c r="O238" s="124"/>
      <c r="Q238" s="124"/>
      <c r="S238" s="124"/>
      <c r="U238" s="124"/>
    </row>
    <row r="239" spans="1:21" ht="15">
      <c r="A239" s="123"/>
      <c r="B239" s="1"/>
      <c r="C239" s="124"/>
      <c r="D239" s="1"/>
      <c r="E239" s="124"/>
      <c r="F239" s="1"/>
      <c r="G239" s="124"/>
      <c r="H239" s="1"/>
      <c r="I239" s="124"/>
      <c r="K239" s="124"/>
      <c r="M239" s="124"/>
      <c r="N239" s="1"/>
      <c r="O239" s="124"/>
      <c r="Q239" s="124"/>
      <c r="S239" s="124"/>
      <c r="U239" s="124"/>
    </row>
    <row r="240" spans="1:21" ht="15">
      <c r="A240" s="123"/>
      <c r="B240" s="1"/>
      <c r="C240" s="124"/>
      <c r="D240" s="1"/>
      <c r="E240" s="124"/>
      <c r="F240" s="1"/>
      <c r="G240" s="124"/>
      <c r="H240" s="1"/>
      <c r="I240" s="124"/>
      <c r="K240" s="124"/>
      <c r="M240" s="124"/>
      <c r="N240" s="1"/>
      <c r="O240" s="124"/>
      <c r="Q240" s="124"/>
      <c r="S240" s="124"/>
      <c r="U240" s="124"/>
    </row>
    <row r="241" spans="1:21" ht="15">
      <c r="A241" s="123"/>
      <c r="B241" s="1"/>
      <c r="C241" s="124"/>
      <c r="D241" s="1"/>
      <c r="E241" s="124"/>
      <c r="F241" s="1"/>
      <c r="G241" s="124"/>
      <c r="H241" s="1"/>
      <c r="I241" s="124"/>
      <c r="K241" s="124"/>
      <c r="M241" s="124"/>
      <c r="N241" s="1"/>
      <c r="O241" s="124"/>
      <c r="Q241" s="124"/>
      <c r="S241" s="124"/>
      <c r="U241" s="124"/>
    </row>
    <row r="242" spans="1:21" ht="15">
      <c r="A242" s="123"/>
      <c r="B242" s="1"/>
      <c r="C242" s="124"/>
      <c r="D242" s="1"/>
      <c r="E242" s="124"/>
      <c r="F242" s="1"/>
      <c r="G242" s="124"/>
      <c r="H242" s="1"/>
      <c r="I242" s="124"/>
      <c r="K242" s="124"/>
      <c r="M242" s="124"/>
      <c r="N242" s="1"/>
      <c r="O242" s="124"/>
      <c r="Q242" s="124"/>
      <c r="S242" s="124"/>
      <c r="U242" s="124"/>
    </row>
    <row r="243" spans="1:21" ht="15">
      <c r="A243" s="123"/>
      <c r="B243" s="1"/>
      <c r="C243" s="124"/>
      <c r="D243" s="1"/>
      <c r="E243" s="124"/>
      <c r="F243" s="1"/>
      <c r="G243" s="124"/>
      <c r="H243" s="1"/>
      <c r="I243" s="124"/>
      <c r="K243" s="124"/>
      <c r="M243" s="124"/>
      <c r="N243" s="1"/>
      <c r="O243" s="124"/>
      <c r="Q243" s="124"/>
      <c r="S243" s="124"/>
      <c r="U243" s="124"/>
    </row>
    <row r="244" spans="1:21" ht="15">
      <c r="A244" s="123"/>
      <c r="B244" s="1"/>
      <c r="C244" s="124"/>
      <c r="D244" s="1"/>
      <c r="E244" s="124"/>
      <c r="F244" s="1"/>
      <c r="G244" s="124"/>
      <c r="H244" s="1"/>
      <c r="I244" s="124"/>
      <c r="K244" s="124"/>
      <c r="M244" s="124"/>
      <c r="N244" s="1"/>
      <c r="O244" s="124"/>
      <c r="Q244" s="124"/>
      <c r="S244" s="124"/>
      <c r="U244" s="124"/>
    </row>
    <row r="245" spans="1:21" ht="15">
      <c r="A245" s="123"/>
      <c r="B245" s="1"/>
      <c r="C245" s="124"/>
      <c r="D245" s="1"/>
      <c r="E245" s="124"/>
      <c r="F245" s="1"/>
      <c r="G245" s="124"/>
      <c r="H245" s="1"/>
      <c r="I245" s="124"/>
      <c r="K245" s="124"/>
      <c r="M245" s="124"/>
      <c r="N245" s="1"/>
      <c r="O245" s="124"/>
      <c r="Q245" s="124"/>
      <c r="S245" s="124"/>
      <c r="U245" s="124"/>
    </row>
    <row r="246" spans="1:21" ht="15">
      <c r="A246" s="123"/>
      <c r="B246" s="1"/>
      <c r="C246" s="124"/>
      <c r="D246" s="1"/>
      <c r="E246" s="124"/>
      <c r="F246" s="1"/>
      <c r="G246" s="124"/>
      <c r="H246" s="1"/>
      <c r="I246" s="124"/>
      <c r="K246" s="124"/>
      <c r="M246" s="124"/>
      <c r="N246" s="1"/>
      <c r="O246" s="124"/>
      <c r="Q246" s="124"/>
      <c r="S246" s="124"/>
      <c r="U246" s="124"/>
    </row>
    <row r="247" spans="1:21" ht="15">
      <c r="A247" s="123"/>
      <c r="B247" s="1"/>
      <c r="C247" s="124"/>
      <c r="D247" s="1"/>
      <c r="E247" s="124"/>
      <c r="F247" s="1"/>
      <c r="G247" s="124"/>
      <c r="H247" s="1"/>
      <c r="I247" s="124"/>
      <c r="K247" s="124"/>
      <c r="M247" s="124"/>
      <c r="N247" s="1"/>
      <c r="O247" s="124"/>
      <c r="Q247" s="124"/>
      <c r="S247" s="124"/>
      <c r="U247" s="124"/>
    </row>
    <row r="248" spans="1:21" ht="15">
      <c r="A248" s="123"/>
      <c r="B248" s="1"/>
      <c r="C248" s="124"/>
      <c r="D248" s="1"/>
      <c r="E248" s="124"/>
      <c r="F248" s="1"/>
      <c r="G248" s="124"/>
      <c r="H248" s="1"/>
      <c r="I248" s="124"/>
      <c r="K248" s="124"/>
      <c r="M248" s="124"/>
      <c r="N248" s="1"/>
      <c r="O248" s="124"/>
      <c r="Q248" s="124"/>
      <c r="S248" s="124"/>
      <c r="U248" s="124"/>
    </row>
    <row r="249" spans="1:21" ht="15">
      <c r="A249" s="123"/>
      <c r="B249" s="1"/>
      <c r="C249" s="124"/>
      <c r="D249" s="1"/>
      <c r="E249" s="124"/>
      <c r="F249" s="1"/>
      <c r="G249" s="124"/>
      <c r="H249" s="1"/>
      <c r="I249" s="124"/>
      <c r="K249" s="124"/>
      <c r="M249" s="124"/>
      <c r="N249" s="1"/>
      <c r="O249" s="124"/>
      <c r="Q249" s="124"/>
      <c r="S249" s="124"/>
      <c r="U249" s="124"/>
    </row>
    <row r="250" spans="1:21" ht="15">
      <c r="A250" s="123"/>
      <c r="B250" s="1"/>
      <c r="C250" s="124"/>
      <c r="D250" s="1"/>
      <c r="E250" s="124"/>
      <c r="F250" s="1"/>
      <c r="G250" s="124"/>
      <c r="H250" s="1"/>
      <c r="I250" s="124"/>
      <c r="K250" s="124"/>
      <c r="M250" s="124"/>
      <c r="N250" s="1"/>
      <c r="O250" s="124"/>
      <c r="Q250" s="124"/>
      <c r="S250" s="124"/>
      <c r="U250" s="124"/>
    </row>
    <row r="251" spans="1:21" ht="15">
      <c r="A251" s="123"/>
      <c r="B251" s="1"/>
      <c r="C251" s="124"/>
      <c r="D251" s="1"/>
      <c r="E251" s="124"/>
      <c r="F251" s="1"/>
      <c r="G251" s="124"/>
      <c r="H251" s="1"/>
      <c r="I251" s="124"/>
      <c r="K251" s="124"/>
      <c r="M251" s="124"/>
      <c r="N251" s="1"/>
      <c r="O251" s="124"/>
      <c r="Q251" s="124"/>
      <c r="S251" s="124"/>
      <c r="U251" s="124"/>
    </row>
    <row r="252" spans="1:21" ht="15">
      <c r="A252" s="123"/>
      <c r="B252" s="1"/>
      <c r="C252" s="124"/>
      <c r="D252" s="1"/>
      <c r="E252" s="124"/>
      <c r="F252" s="1"/>
      <c r="G252" s="124"/>
      <c r="H252" s="1"/>
      <c r="I252" s="124"/>
      <c r="K252" s="124"/>
      <c r="M252" s="124"/>
      <c r="N252" s="1"/>
      <c r="O252" s="124"/>
      <c r="Q252" s="124"/>
      <c r="S252" s="124"/>
      <c r="U252" s="124"/>
    </row>
    <row r="253" spans="1:21" ht="15">
      <c r="A253" s="123"/>
      <c r="B253" s="1"/>
      <c r="C253" s="124"/>
      <c r="D253" s="1"/>
      <c r="E253" s="124"/>
      <c r="F253" s="1"/>
      <c r="G253" s="124"/>
      <c r="H253" s="1"/>
      <c r="I253" s="124"/>
      <c r="K253" s="124"/>
      <c r="M253" s="124"/>
      <c r="N253" s="1"/>
      <c r="O253" s="124"/>
      <c r="Q253" s="124"/>
      <c r="S253" s="124"/>
      <c r="U253" s="124"/>
    </row>
    <row r="254" spans="1:21" ht="15">
      <c r="A254" s="123"/>
      <c r="B254" s="1"/>
      <c r="C254" s="124"/>
      <c r="D254" s="1"/>
      <c r="E254" s="124"/>
      <c r="F254" s="1"/>
      <c r="G254" s="124"/>
      <c r="H254" s="1"/>
      <c r="I254" s="124"/>
      <c r="K254" s="124"/>
      <c r="M254" s="124"/>
      <c r="N254" s="1"/>
      <c r="O254" s="124"/>
      <c r="Q254" s="124"/>
      <c r="S254" s="124"/>
      <c r="U254" s="124"/>
    </row>
    <row r="255" spans="1:21" ht="15">
      <c r="A255" s="123"/>
      <c r="B255" s="1"/>
      <c r="C255" s="124"/>
      <c r="D255" s="1"/>
      <c r="E255" s="124"/>
      <c r="F255" s="1"/>
      <c r="G255" s="124"/>
      <c r="H255" s="1"/>
      <c r="I255" s="124"/>
      <c r="K255" s="124"/>
      <c r="M255" s="124"/>
      <c r="N255" s="1"/>
      <c r="O255" s="124"/>
      <c r="Q255" s="124"/>
      <c r="S255" s="124"/>
      <c r="U255" s="124"/>
    </row>
    <row r="256" spans="1:21" ht="15">
      <c r="A256" s="123"/>
      <c r="B256" s="1"/>
      <c r="C256" s="124"/>
      <c r="D256" s="1"/>
      <c r="E256" s="124"/>
      <c r="F256" s="1"/>
      <c r="G256" s="124"/>
      <c r="H256" s="1"/>
      <c r="I256" s="124"/>
      <c r="K256" s="124"/>
      <c r="M256" s="124"/>
      <c r="N256" s="1"/>
      <c r="O256" s="124"/>
      <c r="Q256" s="124"/>
      <c r="S256" s="124"/>
      <c r="U256" s="124"/>
    </row>
    <row r="257" spans="1:21" ht="15">
      <c r="A257" s="123"/>
      <c r="B257" s="1"/>
      <c r="C257" s="124"/>
      <c r="D257" s="1"/>
      <c r="E257" s="124"/>
      <c r="F257" s="1"/>
      <c r="G257" s="124"/>
      <c r="H257" s="1"/>
      <c r="I257" s="124"/>
      <c r="K257" s="124"/>
      <c r="M257" s="124"/>
      <c r="N257" s="1"/>
      <c r="O257" s="124"/>
      <c r="Q257" s="124"/>
      <c r="S257" s="124"/>
      <c r="U257" s="124"/>
    </row>
    <row r="258" spans="1:21" ht="15">
      <c r="A258" s="123"/>
      <c r="B258" s="1"/>
      <c r="C258" s="124"/>
      <c r="D258" s="1"/>
      <c r="E258" s="124"/>
      <c r="F258" s="1"/>
      <c r="G258" s="124"/>
      <c r="H258" s="1"/>
      <c r="I258" s="124"/>
      <c r="K258" s="124"/>
      <c r="M258" s="124"/>
      <c r="N258" s="1"/>
      <c r="O258" s="124"/>
      <c r="Q258" s="124"/>
      <c r="S258" s="124"/>
      <c r="U258" s="124"/>
    </row>
    <row r="259" spans="1:21" ht="15">
      <c r="A259" s="123"/>
      <c r="B259" s="1"/>
      <c r="C259" s="124"/>
      <c r="D259" s="1"/>
      <c r="E259" s="124"/>
      <c r="F259" s="1"/>
      <c r="G259" s="124"/>
      <c r="H259" s="1"/>
      <c r="I259" s="124"/>
      <c r="K259" s="124"/>
      <c r="M259" s="124"/>
      <c r="N259" s="1"/>
      <c r="O259" s="124"/>
      <c r="Q259" s="124"/>
      <c r="S259" s="124"/>
      <c r="U259" s="124"/>
    </row>
    <row r="260" spans="1:21" ht="15">
      <c r="A260" s="123"/>
      <c r="B260" s="1"/>
      <c r="C260" s="124"/>
      <c r="D260" s="1"/>
      <c r="E260" s="124"/>
      <c r="F260" s="1"/>
      <c r="G260" s="124"/>
      <c r="H260" s="1"/>
      <c r="I260" s="124"/>
      <c r="K260" s="124"/>
      <c r="M260" s="124"/>
      <c r="N260" s="1"/>
      <c r="O260" s="124"/>
      <c r="Q260" s="124"/>
      <c r="S260" s="124"/>
      <c r="U260" s="124"/>
    </row>
    <row r="261" spans="1:21" ht="15">
      <c r="A261" s="123"/>
      <c r="B261" s="1"/>
      <c r="C261" s="124"/>
      <c r="D261" s="1"/>
      <c r="E261" s="124"/>
      <c r="F261" s="1"/>
      <c r="G261" s="124"/>
      <c r="H261" s="1"/>
      <c r="I261" s="124"/>
      <c r="K261" s="124"/>
      <c r="M261" s="124"/>
      <c r="N261" s="1"/>
      <c r="O261" s="124"/>
      <c r="Q261" s="124"/>
      <c r="S261" s="124"/>
      <c r="U261" s="124"/>
    </row>
    <row r="262" spans="1:21" ht="15">
      <c r="A262" s="123"/>
      <c r="B262" s="1"/>
      <c r="C262" s="124"/>
      <c r="D262" s="1"/>
      <c r="E262" s="124"/>
      <c r="F262" s="1"/>
      <c r="G262" s="124"/>
      <c r="H262" s="1"/>
      <c r="I262" s="124"/>
      <c r="K262" s="124"/>
      <c r="M262" s="124"/>
      <c r="N262" s="1"/>
      <c r="O262" s="124"/>
      <c r="Q262" s="124"/>
      <c r="S262" s="124"/>
      <c r="U262" s="124"/>
    </row>
    <row r="263" spans="1:21" ht="15">
      <c r="A263" s="123"/>
      <c r="B263" s="1"/>
      <c r="C263" s="124"/>
      <c r="D263" s="1"/>
      <c r="E263" s="124"/>
      <c r="F263" s="1"/>
      <c r="G263" s="124"/>
      <c r="H263" s="1"/>
      <c r="I263" s="124"/>
      <c r="K263" s="124"/>
      <c r="M263" s="124"/>
      <c r="N263" s="1"/>
      <c r="O263" s="124"/>
      <c r="Q263" s="124"/>
      <c r="S263" s="124"/>
      <c r="U263" s="124"/>
    </row>
    <row r="264" spans="1:21" ht="15">
      <c r="A264" s="123"/>
      <c r="B264" s="1"/>
      <c r="C264" s="124"/>
      <c r="D264" s="1"/>
      <c r="E264" s="124"/>
      <c r="F264" s="1"/>
      <c r="G264" s="124"/>
      <c r="H264" s="1"/>
      <c r="I264" s="124"/>
      <c r="K264" s="124"/>
      <c r="M264" s="124"/>
      <c r="N264" s="1"/>
      <c r="O264" s="124"/>
      <c r="Q264" s="124"/>
      <c r="S264" s="124"/>
      <c r="U264" s="124"/>
    </row>
    <row r="265" spans="1:21" ht="15">
      <c r="A265" s="123"/>
      <c r="B265" s="1"/>
      <c r="C265" s="124"/>
      <c r="D265" s="1"/>
      <c r="E265" s="124"/>
      <c r="F265" s="1"/>
      <c r="G265" s="124"/>
      <c r="H265" s="1"/>
      <c r="I265" s="124"/>
      <c r="K265" s="124"/>
      <c r="M265" s="124"/>
      <c r="N265" s="1"/>
      <c r="O265" s="124"/>
      <c r="Q265" s="124"/>
      <c r="S265" s="124"/>
      <c r="U265" s="124"/>
    </row>
    <row r="266" spans="1:21" ht="15">
      <c r="A266" s="123"/>
      <c r="B266" s="1"/>
      <c r="C266" s="124"/>
      <c r="D266" s="1"/>
      <c r="E266" s="124"/>
      <c r="F266" s="1"/>
      <c r="G266" s="124"/>
      <c r="H266" s="1"/>
      <c r="I266" s="124"/>
      <c r="K266" s="124"/>
      <c r="M266" s="124"/>
      <c r="N266" s="1"/>
      <c r="O266" s="124"/>
      <c r="Q266" s="124"/>
      <c r="S266" s="124"/>
      <c r="U266" s="124"/>
    </row>
    <row r="267" spans="1:21" ht="15">
      <c r="A267" s="123"/>
      <c r="B267" s="1"/>
      <c r="C267" s="124"/>
      <c r="D267" s="1"/>
      <c r="E267" s="124"/>
      <c r="F267" s="1"/>
      <c r="G267" s="124"/>
      <c r="H267" s="1"/>
      <c r="I267" s="124"/>
      <c r="K267" s="124"/>
      <c r="M267" s="124"/>
      <c r="N267" s="1"/>
      <c r="O267" s="124"/>
      <c r="Q267" s="124"/>
      <c r="S267" s="124"/>
      <c r="U267" s="124"/>
    </row>
    <row r="268" spans="1:21" ht="15">
      <c r="A268" s="123"/>
      <c r="B268" s="1"/>
      <c r="C268" s="124"/>
      <c r="D268" s="1"/>
      <c r="E268" s="124"/>
      <c r="F268" s="1"/>
      <c r="G268" s="124"/>
      <c r="H268" s="1"/>
      <c r="I268" s="124"/>
      <c r="K268" s="124"/>
      <c r="M268" s="124"/>
      <c r="N268" s="1"/>
      <c r="O268" s="124"/>
      <c r="Q268" s="124"/>
      <c r="S268" s="124"/>
      <c r="U268" s="124"/>
    </row>
    <row r="269" spans="1:21" ht="15">
      <c r="A269" s="123"/>
      <c r="B269" s="1"/>
      <c r="C269" s="124"/>
      <c r="D269" s="1"/>
      <c r="E269" s="124"/>
      <c r="F269" s="1"/>
      <c r="G269" s="124"/>
      <c r="H269" s="1"/>
      <c r="I269" s="124"/>
      <c r="K269" s="124"/>
      <c r="M269" s="124"/>
      <c r="N269" s="1"/>
      <c r="O269" s="124"/>
      <c r="Q269" s="124"/>
      <c r="S269" s="124"/>
      <c r="U269" s="124"/>
    </row>
    <row r="270" spans="1:21" ht="15">
      <c r="A270" s="123"/>
      <c r="B270" s="1"/>
      <c r="C270" s="124"/>
      <c r="D270" s="1"/>
      <c r="E270" s="124"/>
      <c r="F270" s="1"/>
      <c r="G270" s="124"/>
      <c r="H270" s="1"/>
      <c r="I270" s="124"/>
      <c r="K270" s="124"/>
      <c r="M270" s="124"/>
      <c r="N270" s="1"/>
      <c r="O270" s="124"/>
      <c r="Q270" s="124"/>
      <c r="S270" s="124"/>
      <c r="U270" s="124"/>
    </row>
    <row r="271" spans="1:21" ht="15">
      <c r="A271" s="123"/>
      <c r="B271" s="1"/>
      <c r="C271" s="124"/>
      <c r="D271" s="1"/>
      <c r="E271" s="124"/>
      <c r="F271" s="1"/>
      <c r="G271" s="124"/>
      <c r="H271" s="1"/>
      <c r="I271" s="124"/>
      <c r="K271" s="124"/>
      <c r="M271" s="124"/>
      <c r="N271" s="1"/>
      <c r="O271" s="124"/>
      <c r="Q271" s="124"/>
      <c r="S271" s="124"/>
      <c r="U271" s="124"/>
    </row>
    <row r="272" spans="1:21" ht="15">
      <c r="A272" s="123"/>
      <c r="B272" s="1"/>
      <c r="C272" s="124"/>
      <c r="D272" s="1"/>
      <c r="E272" s="124"/>
      <c r="F272" s="1"/>
      <c r="G272" s="124"/>
      <c r="H272" s="1"/>
      <c r="I272" s="124"/>
      <c r="K272" s="124"/>
      <c r="M272" s="124"/>
      <c r="N272" s="1"/>
      <c r="O272" s="124"/>
      <c r="Q272" s="124"/>
      <c r="S272" s="124"/>
      <c r="U272" s="124"/>
    </row>
    <row r="273" spans="1:21" ht="15">
      <c r="A273" s="123"/>
      <c r="B273" s="1"/>
      <c r="C273" s="124"/>
      <c r="D273" s="1"/>
      <c r="E273" s="124"/>
      <c r="F273" s="1"/>
      <c r="G273" s="124"/>
      <c r="H273" s="1"/>
      <c r="I273" s="124"/>
      <c r="K273" s="124"/>
      <c r="M273" s="124"/>
      <c r="N273" s="1"/>
      <c r="O273" s="124"/>
      <c r="Q273" s="124"/>
      <c r="S273" s="124"/>
      <c r="U273" s="124"/>
    </row>
    <row r="274" spans="1:21" ht="15">
      <c r="A274" s="123"/>
      <c r="B274" s="1"/>
      <c r="C274" s="124"/>
      <c r="D274" s="1"/>
      <c r="E274" s="124"/>
      <c r="F274" s="1"/>
      <c r="G274" s="124"/>
      <c r="H274" s="1"/>
      <c r="I274" s="124"/>
      <c r="K274" s="124"/>
      <c r="M274" s="124"/>
      <c r="N274" s="1"/>
      <c r="O274" s="124"/>
      <c r="Q274" s="124"/>
      <c r="S274" s="124"/>
      <c r="U274" s="124"/>
    </row>
    <row r="275" spans="1:21" ht="15">
      <c r="A275" s="123"/>
      <c r="B275" s="1"/>
      <c r="C275" s="124"/>
      <c r="D275" s="1"/>
      <c r="E275" s="124"/>
      <c r="F275" s="1"/>
      <c r="G275" s="124"/>
      <c r="H275" s="1"/>
      <c r="I275" s="124"/>
      <c r="K275" s="124"/>
      <c r="M275" s="124"/>
      <c r="N275" s="1"/>
      <c r="O275" s="124"/>
      <c r="Q275" s="124"/>
      <c r="S275" s="124"/>
      <c r="U275" s="124"/>
    </row>
    <row r="276" spans="1:21" ht="15">
      <c r="A276" s="123"/>
      <c r="B276" s="1"/>
      <c r="C276" s="124"/>
      <c r="D276" s="1"/>
      <c r="E276" s="124"/>
      <c r="F276" s="1"/>
      <c r="G276" s="124"/>
      <c r="H276" s="1"/>
      <c r="I276" s="124"/>
      <c r="K276" s="124"/>
      <c r="M276" s="124"/>
      <c r="N276" s="1"/>
      <c r="O276" s="124"/>
      <c r="Q276" s="124"/>
      <c r="S276" s="124"/>
      <c r="U276" s="124"/>
    </row>
    <row r="277" spans="1:21" ht="15">
      <c r="A277" s="123"/>
      <c r="B277" s="1"/>
      <c r="C277" s="124"/>
      <c r="D277" s="1"/>
      <c r="E277" s="124"/>
      <c r="F277" s="1"/>
      <c r="G277" s="124"/>
      <c r="H277" s="1"/>
      <c r="I277" s="124"/>
      <c r="K277" s="124"/>
      <c r="M277" s="124"/>
      <c r="N277" s="1"/>
      <c r="O277" s="124"/>
      <c r="Q277" s="124"/>
      <c r="S277" s="124"/>
      <c r="U277" s="124"/>
    </row>
    <row r="278" spans="1:21" ht="15">
      <c r="A278" s="123"/>
      <c r="B278" s="1"/>
      <c r="C278" s="124"/>
      <c r="D278" s="1"/>
      <c r="E278" s="124"/>
      <c r="F278" s="1"/>
      <c r="G278" s="124"/>
      <c r="H278" s="1"/>
      <c r="I278" s="124"/>
      <c r="K278" s="124"/>
      <c r="M278" s="124"/>
      <c r="N278" s="1"/>
      <c r="O278" s="124"/>
      <c r="Q278" s="124"/>
      <c r="S278" s="124"/>
      <c r="U278" s="124"/>
    </row>
    <row r="279" spans="1:21" ht="15">
      <c r="A279" s="123"/>
      <c r="B279" s="1"/>
      <c r="C279" s="124"/>
      <c r="D279" s="1"/>
      <c r="E279" s="124"/>
      <c r="F279" s="1"/>
      <c r="G279" s="124"/>
      <c r="H279" s="1"/>
      <c r="I279" s="124"/>
      <c r="K279" s="124"/>
      <c r="M279" s="124"/>
      <c r="N279" s="1"/>
      <c r="O279" s="124"/>
      <c r="Q279" s="124"/>
      <c r="S279" s="124"/>
      <c r="U279" s="124"/>
    </row>
    <row r="280" spans="1:21" ht="15">
      <c r="A280" s="123"/>
      <c r="B280" s="1"/>
      <c r="C280" s="124"/>
      <c r="D280" s="1"/>
      <c r="E280" s="124"/>
      <c r="F280" s="1"/>
      <c r="G280" s="124"/>
      <c r="H280" s="1"/>
      <c r="I280" s="124"/>
      <c r="K280" s="124"/>
      <c r="M280" s="124"/>
      <c r="N280" s="1"/>
      <c r="O280" s="124"/>
      <c r="Q280" s="124"/>
      <c r="S280" s="124"/>
      <c r="U280" s="124"/>
    </row>
    <row r="281" spans="1:21" ht="15">
      <c r="A281" s="123"/>
      <c r="B281" s="1"/>
      <c r="C281" s="124"/>
      <c r="D281" s="1"/>
      <c r="E281" s="124"/>
      <c r="F281" s="1"/>
      <c r="G281" s="124"/>
      <c r="H281" s="1"/>
      <c r="I281" s="124"/>
      <c r="K281" s="124"/>
      <c r="M281" s="124"/>
      <c r="N281" s="1"/>
      <c r="O281" s="124"/>
      <c r="Q281" s="124"/>
      <c r="S281" s="124"/>
      <c r="U281" s="124"/>
    </row>
    <row r="282" spans="1:21" ht="15">
      <c r="A282" s="123"/>
      <c r="B282" s="1"/>
      <c r="C282" s="124"/>
      <c r="D282" s="1"/>
      <c r="E282" s="124"/>
      <c r="F282" s="1"/>
      <c r="G282" s="124"/>
      <c r="H282" s="1"/>
      <c r="I282" s="124"/>
      <c r="K282" s="124"/>
      <c r="M282" s="124"/>
      <c r="N282" s="1"/>
      <c r="O282" s="124"/>
      <c r="Q282" s="124"/>
      <c r="S282" s="124"/>
      <c r="U282" s="124"/>
    </row>
    <row r="283" spans="1:21" ht="15">
      <c r="A283" s="123"/>
      <c r="B283" s="1"/>
      <c r="C283" s="124"/>
      <c r="D283" s="1"/>
      <c r="E283" s="124"/>
      <c r="F283" s="1"/>
      <c r="G283" s="124"/>
      <c r="H283" s="1"/>
      <c r="I283" s="124"/>
      <c r="K283" s="124"/>
      <c r="M283" s="124"/>
      <c r="N283" s="1"/>
      <c r="O283" s="124"/>
      <c r="Q283" s="124"/>
      <c r="S283" s="124"/>
      <c r="U283" s="124"/>
    </row>
    <row r="284" spans="1:21" ht="15">
      <c r="A284" s="123"/>
      <c r="B284" s="1"/>
      <c r="C284" s="124"/>
      <c r="D284" s="1"/>
      <c r="E284" s="124"/>
      <c r="F284" s="1"/>
      <c r="G284" s="124"/>
      <c r="H284" s="1"/>
      <c r="I284" s="124"/>
      <c r="K284" s="124"/>
      <c r="M284" s="124"/>
      <c r="N284" s="1"/>
      <c r="O284" s="124"/>
      <c r="Q284" s="124"/>
      <c r="S284" s="124"/>
      <c r="U284" s="124"/>
    </row>
    <row r="285" spans="1:21" ht="15">
      <c r="A285" s="123"/>
      <c r="B285" s="1"/>
      <c r="C285" s="124"/>
      <c r="D285" s="1"/>
      <c r="E285" s="124"/>
      <c r="F285" s="1"/>
      <c r="G285" s="124"/>
      <c r="H285" s="1"/>
      <c r="I285" s="124"/>
      <c r="K285" s="124"/>
      <c r="M285" s="124"/>
      <c r="N285" s="1"/>
      <c r="O285" s="124"/>
      <c r="Q285" s="124"/>
      <c r="S285" s="124"/>
      <c r="U285" s="124"/>
    </row>
    <row r="286" spans="1:21" ht="15">
      <c r="A286" s="123"/>
      <c r="B286" s="1"/>
      <c r="C286" s="124"/>
      <c r="D286" s="1"/>
      <c r="E286" s="124"/>
      <c r="F286" s="1"/>
      <c r="G286" s="124"/>
      <c r="H286" s="1"/>
      <c r="I286" s="124"/>
      <c r="K286" s="124"/>
      <c r="M286" s="124"/>
      <c r="N286" s="1"/>
      <c r="O286" s="124"/>
      <c r="Q286" s="124"/>
      <c r="S286" s="124"/>
      <c r="U286" s="124"/>
    </row>
    <row r="287" spans="1:21" ht="15">
      <c r="A287" s="123"/>
      <c r="B287" s="1"/>
      <c r="C287" s="124"/>
      <c r="D287" s="1"/>
      <c r="E287" s="124"/>
      <c r="F287" s="1"/>
      <c r="G287" s="124"/>
      <c r="H287" s="1"/>
      <c r="I287" s="124"/>
      <c r="K287" s="124"/>
      <c r="M287" s="124"/>
      <c r="N287" s="1"/>
      <c r="O287" s="124"/>
      <c r="Q287" s="124"/>
      <c r="S287" s="124"/>
      <c r="U287" s="124"/>
    </row>
    <row r="288" spans="1:21" ht="15">
      <c r="A288" s="123"/>
      <c r="B288" s="1"/>
      <c r="C288" s="124"/>
      <c r="D288" s="1"/>
      <c r="E288" s="124"/>
      <c r="F288" s="1"/>
      <c r="G288" s="124"/>
      <c r="H288" s="1"/>
      <c r="I288" s="124"/>
      <c r="K288" s="124"/>
      <c r="M288" s="124"/>
      <c r="N288" s="1"/>
      <c r="O288" s="124"/>
      <c r="Q288" s="124"/>
      <c r="S288" s="124"/>
      <c r="U288" s="124"/>
    </row>
    <row r="289" spans="1:21" ht="15">
      <c r="A289" s="123"/>
      <c r="B289" s="1"/>
      <c r="C289" s="124"/>
      <c r="D289" s="1"/>
      <c r="E289" s="124"/>
      <c r="F289" s="1"/>
      <c r="G289" s="124"/>
      <c r="H289" s="1"/>
      <c r="I289" s="124"/>
      <c r="K289" s="124"/>
      <c r="M289" s="124"/>
      <c r="N289" s="1"/>
      <c r="O289" s="124"/>
      <c r="Q289" s="124"/>
      <c r="S289" s="124"/>
      <c r="U289" s="124"/>
    </row>
    <row r="290" spans="1:21" ht="15">
      <c r="A290" s="123"/>
      <c r="B290" s="1"/>
      <c r="C290" s="124"/>
      <c r="D290" s="1"/>
      <c r="E290" s="124"/>
      <c r="F290" s="1"/>
      <c r="G290" s="124"/>
      <c r="H290" s="1"/>
      <c r="I290" s="124"/>
      <c r="K290" s="124"/>
      <c r="M290" s="124"/>
      <c r="N290" s="1"/>
      <c r="O290" s="124"/>
      <c r="Q290" s="124"/>
      <c r="S290" s="124"/>
      <c r="U290" s="124"/>
    </row>
    <row r="291" spans="1:21" ht="15">
      <c r="A291" s="123"/>
      <c r="B291" s="1"/>
      <c r="C291" s="124"/>
      <c r="D291" s="1"/>
      <c r="E291" s="124"/>
      <c r="F291" s="1"/>
      <c r="G291" s="124"/>
      <c r="H291" s="1"/>
      <c r="I291" s="124"/>
      <c r="K291" s="124"/>
      <c r="M291" s="124"/>
      <c r="N291" s="1"/>
      <c r="O291" s="124"/>
      <c r="Q291" s="124"/>
      <c r="S291" s="124"/>
      <c r="U291" s="124"/>
    </row>
    <row r="292" spans="1:21" ht="15">
      <c r="A292" s="123"/>
      <c r="B292" s="1"/>
      <c r="C292" s="124"/>
      <c r="D292" s="1"/>
      <c r="E292" s="124"/>
      <c r="F292" s="1"/>
      <c r="G292" s="124"/>
      <c r="H292" s="1"/>
      <c r="I292" s="124"/>
      <c r="K292" s="124"/>
      <c r="M292" s="124"/>
      <c r="N292" s="1"/>
      <c r="O292" s="124"/>
      <c r="Q292" s="124"/>
      <c r="S292" s="124"/>
      <c r="U292" s="124"/>
    </row>
    <row r="293" spans="1:21" ht="15">
      <c r="A293" s="123"/>
      <c r="B293" s="1"/>
      <c r="C293" s="124"/>
      <c r="D293" s="1"/>
      <c r="E293" s="124"/>
      <c r="F293" s="1"/>
      <c r="G293" s="124"/>
      <c r="H293" s="1"/>
      <c r="I293" s="124"/>
      <c r="K293" s="124"/>
      <c r="M293" s="124"/>
      <c r="N293" s="1"/>
      <c r="O293" s="124"/>
      <c r="Q293" s="124"/>
      <c r="S293" s="124"/>
      <c r="U293" s="124"/>
    </row>
    <row r="294" spans="1:21" ht="15">
      <c r="A294" s="123"/>
      <c r="B294" s="1"/>
      <c r="C294" s="124"/>
      <c r="D294" s="1"/>
      <c r="E294" s="124"/>
      <c r="F294" s="1"/>
      <c r="G294" s="124"/>
      <c r="H294" s="1"/>
      <c r="I294" s="124"/>
      <c r="K294" s="124"/>
      <c r="M294" s="124"/>
      <c r="N294" s="1"/>
      <c r="O294" s="124"/>
      <c r="Q294" s="124"/>
      <c r="S294" s="124"/>
      <c r="U294" s="124"/>
    </row>
    <row r="295" spans="1:21" ht="15">
      <c r="A295" s="123"/>
      <c r="B295" s="1"/>
      <c r="C295" s="124"/>
      <c r="D295" s="1"/>
      <c r="E295" s="124"/>
      <c r="F295" s="1"/>
      <c r="G295" s="124"/>
      <c r="H295" s="1"/>
      <c r="I295" s="124"/>
      <c r="K295" s="124"/>
      <c r="M295" s="124"/>
      <c r="N295" s="1"/>
      <c r="O295" s="124"/>
      <c r="Q295" s="124"/>
      <c r="S295" s="124"/>
      <c r="U295" s="124"/>
    </row>
    <row r="296" spans="1:21" ht="15">
      <c r="A296" s="123"/>
      <c r="B296" s="1"/>
      <c r="C296" s="124"/>
      <c r="D296" s="1"/>
      <c r="E296" s="124"/>
      <c r="F296" s="1"/>
      <c r="G296" s="124"/>
      <c r="H296" s="1"/>
      <c r="I296" s="124"/>
      <c r="K296" s="124"/>
      <c r="M296" s="124"/>
      <c r="N296" s="1"/>
      <c r="O296" s="124"/>
      <c r="Q296" s="124"/>
      <c r="S296" s="124"/>
      <c r="U296" s="124"/>
    </row>
    <row r="297" spans="1:21" ht="15">
      <c r="A297" s="123"/>
      <c r="B297" s="1"/>
      <c r="C297" s="124"/>
      <c r="D297" s="1"/>
      <c r="E297" s="124"/>
      <c r="F297" s="1"/>
      <c r="G297" s="124"/>
      <c r="H297" s="1"/>
      <c r="I297" s="124"/>
      <c r="K297" s="124"/>
      <c r="M297" s="124"/>
      <c r="N297" s="1"/>
      <c r="O297" s="124"/>
      <c r="Q297" s="124"/>
      <c r="S297" s="124"/>
      <c r="U297" s="124"/>
    </row>
    <row r="298" spans="1:21" ht="15">
      <c r="A298" s="123"/>
      <c r="B298" s="1"/>
      <c r="C298" s="124"/>
      <c r="D298" s="1"/>
      <c r="E298" s="124"/>
      <c r="F298" s="1"/>
      <c r="G298" s="124"/>
      <c r="H298" s="1"/>
      <c r="I298" s="124"/>
      <c r="K298" s="124"/>
      <c r="M298" s="124"/>
      <c r="N298" s="1"/>
      <c r="O298" s="124"/>
      <c r="Q298" s="124"/>
      <c r="S298" s="124"/>
      <c r="U298" s="124"/>
    </row>
    <row r="299" spans="1:21" ht="15">
      <c r="A299" s="123"/>
      <c r="B299" s="1"/>
      <c r="C299" s="124"/>
      <c r="D299" s="1"/>
      <c r="E299" s="124"/>
      <c r="F299" s="1"/>
      <c r="G299" s="124"/>
      <c r="H299" s="1"/>
      <c r="I299" s="124"/>
      <c r="K299" s="124"/>
      <c r="M299" s="124"/>
      <c r="N299" s="1"/>
      <c r="O299" s="124"/>
      <c r="Q299" s="124"/>
      <c r="S299" s="124"/>
      <c r="U299" s="124"/>
    </row>
    <row r="300" spans="1:21" ht="15">
      <c r="A300" s="123"/>
      <c r="B300" s="1"/>
      <c r="C300" s="124"/>
      <c r="D300" s="1"/>
      <c r="E300" s="124"/>
      <c r="F300" s="1"/>
      <c r="G300" s="124"/>
      <c r="H300" s="1"/>
      <c r="I300" s="124"/>
      <c r="K300" s="124"/>
      <c r="M300" s="124"/>
      <c r="N300" s="1"/>
      <c r="O300" s="124"/>
      <c r="Q300" s="124"/>
      <c r="S300" s="124"/>
      <c r="U300" s="124"/>
    </row>
    <row r="301" spans="1:21" ht="15">
      <c r="A301" s="123"/>
      <c r="B301" s="1"/>
      <c r="C301" s="124"/>
      <c r="D301" s="1"/>
      <c r="E301" s="124"/>
      <c r="F301" s="1"/>
      <c r="G301" s="124"/>
      <c r="H301" s="1"/>
      <c r="I301" s="124"/>
      <c r="K301" s="124"/>
      <c r="M301" s="124"/>
      <c r="N301" s="1"/>
      <c r="O301" s="124"/>
      <c r="Q301" s="124"/>
      <c r="S301" s="124"/>
      <c r="U301" s="124"/>
    </row>
    <row r="302" spans="1:21" ht="15">
      <c r="A302" s="123"/>
      <c r="B302" s="1"/>
      <c r="C302" s="124"/>
      <c r="D302" s="1"/>
      <c r="E302" s="124"/>
      <c r="F302" s="1"/>
      <c r="G302" s="124"/>
      <c r="H302" s="1"/>
      <c r="I302" s="124"/>
      <c r="K302" s="124"/>
      <c r="M302" s="124"/>
      <c r="N302" s="1"/>
      <c r="O302" s="124"/>
      <c r="Q302" s="124"/>
      <c r="S302" s="124"/>
      <c r="U302" s="124"/>
    </row>
    <row r="303" spans="1:21" ht="15">
      <c r="A303" s="123"/>
      <c r="B303" s="1"/>
      <c r="C303" s="124"/>
      <c r="D303" s="1"/>
      <c r="E303" s="124"/>
      <c r="F303" s="1"/>
      <c r="G303" s="124"/>
      <c r="H303" s="1"/>
      <c r="I303" s="124"/>
      <c r="K303" s="124"/>
      <c r="M303" s="124"/>
      <c r="N303" s="1"/>
      <c r="O303" s="124"/>
      <c r="Q303" s="124"/>
      <c r="S303" s="124"/>
      <c r="U303" s="124"/>
    </row>
    <row r="304" spans="1:21" ht="15">
      <c r="A304" s="123"/>
      <c r="B304" s="1"/>
      <c r="C304" s="124"/>
      <c r="D304" s="1"/>
      <c r="E304" s="124"/>
      <c r="F304" s="1"/>
      <c r="G304" s="124"/>
      <c r="H304" s="1"/>
      <c r="I304" s="124"/>
      <c r="K304" s="124"/>
      <c r="M304" s="124"/>
      <c r="N304" s="1"/>
      <c r="O304" s="124"/>
      <c r="Q304" s="124"/>
      <c r="S304" s="124"/>
      <c r="U304" s="124"/>
    </row>
    <row r="305" spans="1:21" ht="15">
      <c r="A305" s="123"/>
      <c r="B305" s="1"/>
      <c r="C305" s="124"/>
      <c r="D305" s="1"/>
      <c r="E305" s="124"/>
      <c r="F305" s="1"/>
      <c r="G305" s="124"/>
      <c r="H305" s="1"/>
      <c r="I305" s="124"/>
      <c r="K305" s="124"/>
      <c r="M305" s="124"/>
      <c r="N305" s="1"/>
      <c r="O305" s="124"/>
      <c r="Q305" s="124"/>
      <c r="S305" s="124"/>
      <c r="U305" s="124"/>
    </row>
    <row r="306" spans="1:21" ht="15">
      <c r="A306" s="123"/>
      <c r="B306" s="1"/>
      <c r="C306" s="124"/>
      <c r="D306" s="1"/>
      <c r="E306" s="124"/>
      <c r="F306" s="1"/>
      <c r="G306" s="124"/>
      <c r="H306" s="1"/>
      <c r="I306" s="124"/>
      <c r="K306" s="124"/>
      <c r="M306" s="124"/>
      <c r="N306" s="1"/>
      <c r="O306" s="124"/>
      <c r="Q306" s="124"/>
      <c r="S306" s="124"/>
      <c r="U306" s="124"/>
    </row>
    <row r="307" spans="1:21" ht="15">
      <c r="A307" s="123"/>
      <c r="B307" s="1"/>
      <c r="C307" s="124"/>
      <c r="D307" s="1"/>
      <c r="E307" s="124"/>
      <c r="F307" s="1"/>
      <c r="G307" s="124"/>
      <c r="H307" s="1"/>
      <c r="I307" s="124"/>
      <c r="K307" s="124"/>
      <c r="M307" s="124"/>
      <c r="N307" s="1"/>
      <c r="O307" s="124"/>
      <c r="Q307" s="124"/>
      <c r="S307" s="124"/>
      <c r="U307" s="124"/>
    </row>
    <row r="308" spans="1:21" ht="15">
      <c r="A308" s="123"/>
      <c r="B308" s="1"/>
      <c r="C308" s="124"/>
      <c r="D308" s="1"/>
      <c r="E308" s="124"/>
      <c r="F308" s="1"/>
      <c r="G308" s="124"/>
      <c r="H308" s="1"/>
      <c r="I308" s="124"/>
      <c r="K308" s="124"/>
      <c r="M308" s="124"/>
      <c r="N308" s="1"/>
      <c r="O308" s="124"/>
      <c r="Q308" s="124"/>
      <c r="S308" s="124"/>
      <c r="U308" s="124"/>
    </row>
    <row r="309" spans="1:21" ht="15">
      <c r="A309" s="123"/>
      <c r="B309" s="1"/>
      <c r="C309" s="124"/>
      <c r="D309" s="1"/>
      <c r="E309" s="124"/>
      <c r="F309" s="1"/>
      <c r="G309" s="124"/>
      <c r="H309" s="1"/>
      <c r="I309" s="124"/>
      <c r="K309" s="124"/>
      <c r="M309" s="124"/>
      <c r="N309" s="1"/>
      <c r="O309" s="124"/>
      <c r="Q309" s="124"/>
      <c r="S309" s="124"/>
      <c r="U309" s="124"/>
    </row>
    <row r="310" spans="1:21" ht="15">
      <c r="A310" s="123"/>
      <c r="B310" s="1"/>
      <c r="C310" s="124"/>
      <c r="D310" s="1"/>
      <c r="E310" s="124"/>
      <c r="F310" s="1"/>
      <c r="G310" s="124"/>
      <c r="H310" s="1"/>
      <c r="I310" s="124"/>
      <c r="K310" s="124"/>
      <c r="M310" s="124"/>
      <c r="N310" s="1"/>
      <c r="O310" s="124"/>
      <c r="Q310" s="124"/>
      <c r="S310" s="124"/>
      <c r="U310" s="124"/>
    </row>
    <row r="311" spans="1:21" ht="15">
      <c r="A311" s="123"/>
      <c r="B311" s="1"/>
      <c r="C311" s="124"/>
      <c r="D311" s="1"/>
      <c r="E311" s="124"/>
      <c r="F311" s="1"/>
      <c r="G311" s="124"/>
      <c r="H311" s="1"/>
      <c r="I311" s="124"/>
      <c r="K311" s="124"/>
      <c r="M311" s="124"/>
      <c r="N311" s="1"/>
      <c r="O311" s="124"/>
      <c r="Q311" s="124"/>
      <c r="S311" s="124"/>
      <c r="U311" s="124"/>
    </row>
    <row r="312" spans="1:21" ht="15">
      <c r="A312" s="123"/>
      <c r="B312" s="1"/>
      <c r="C312" s="124"/>
      <c r="D312" s="1"/>
      <c r="E312" s="124"/>
      <c r="F312" s="1"/>
      <c r="G312" s="124"/>
      <c r="H312" s="1"/>
      <c r="I312" s="124"/>
      <c r="K312" s="124"/>
      <c r="M312" s="124"/>
      <c r="N312" s="1"/>
      <c r="O312" s="124"/>
      <c r="Q312" s="124"/>
      <c r="S312" s="124"/>
      <c r="U312" s="124"/>
    </row>
    <row r="313" spans="1:21" ht="15">
      <c r="A313" s="123"/>
      <c r="B313" s="1"/>
      <c r="C313" s="124"/>
      <c r="D313" s="1"/>
      <c r="E313" s="124"/>
      <c r="F313" s="1"/>
      <c r="G313" s="124"/>
      <c r="H313" s="1"/>
      <c r="I313" s="124"/>
      <c r="K313" s="124"/>
      <c r="M313" s="124"/>
      <c r="N313" s="1"/>
      <c r="O313" s="124"/>
      <c r="Q313" s="124"/>
      <c r="S313" s="124"/>
      <c r="U313" s="124"/>
    </row>
    <row r="314" spans="1:21" ht="15">
      <c r="A314" s="123"/>
      <c r="B314" s="1"/>
      <c r="C314" s="124"/>
      <c r="D314" s="1"/>
      <c r="E314" s="124"/>
      <c r="F314" s="1"/>
      <c r="G314" s="124"/>
      <c r="H314" s="1"/>
      <c r="I314" s="124"/>
      <c r="K314" s="124"/>
      <c r="M314" s="124"/>
      <c r="N314" s="1"/>
      <c r="O314" s="124"/>
      <c r="Q314" s="124"/>
      <c r="S314" s="124"/>
      <c r="U314" s="124"/>
    </row>
    <row r="315" spans="1:21" ht="15">
      <c r="A315" s="123"/>
      <c r="B315" s="1"/>
      <c r="C315" s="124"/>
      <c r="D315" s="1"/>
      <c r="E315" s="124"/>
      <c r="F315" s="1"/>
      <c r="G315" s="124"/>
      <c r="H315" s="1"/>
      <c r="I315" s="124"/>
      <c r="K315" s="124"/>
      <c r="M315" s="124"/>
      <c r="N315" s="1"/>
      <c r="O315" s="124"/>
      <c r="Q315" s="124"/>
      <c r="S315" s="124"/>
      <c r="U315" s="124"/>
    </row>
    <row r="316" spans="1:21" ht="15">
      <c r="A316" s="123"/>
      <c r="B316" s="1"/>
      <c r="C316" s="124"/>
      <c r="D316" s="1"/>
      <c r="E316" s="124"/>
      <c r="F316" s="1"/>
      <c r="G316" s="124"/>
      <c r="H316" s="1"/>
      <c r="I316" s="124"/>
      <c r="K316" s="124"/>
      <c r="M316" s="124"/>
      <c r="N316" s="1"/>
      <c r="O316" s="124"/>
      <c r="Q316" s="124"/>
      <c r="S316" s="124"/>
      <c r="U316" s="124"/>
    </row>
    <row r="317" spans="1:21" ht="15">
      <c r="A317" s="123"/>
      <c r="B317" s="1"/>
      <c r="C317" s="124"/>
      <c r="D317" s="1"/>
      <c r="E317" s="124"/>
      <c r="F317" s="1"/>
      <c r="G317" s="124"/>
      <c r="H317" s="1"/>
      <c r="I317" s="124"/>
      <c r="K317" s="124"/>
      <c r="M317" s="124"/>
      <c r="N317" s="1"/>
      <c r="O317" s="124"/>
      <c r="Q317" s="124"/>
      <c r="S317" s="124"/>
      <c r="U317" s="124"/>
    </row>
    <row r="318" spans="1:21" ht="15">
      <c r="A318" s="123"/>
      <c r="B318" s="1"/>
      <c r="C318" s="124"/>
      <c r="D318" s="1"/>
      <c r="E318" s="124"/>
      <c r="F318" s="1"/>
      <c r="G318" s="124"/>
      <c r="H318" s="1"/>
      <c r="I318" s="124"/>
      <c r="K318" s="124"/>
      <c r="M318" s="124"/>
      <c r="N318" s="1"/>
      <c r="O318" s="124"/>
      <c r="Q318" s="124"/>
      <c r="S318" s="124"/>
      <c r="U318" s="124"/>
    </row>
    <row r="319" spans="1:21" ht="15">
      <c r="A319" s="123"/>
      <c r="B319" s="1"/>
      <c r="C319" s="124"/>
      <c r="D319" s="1"/>
      <c r="E319" s="124"/>
      <c r="F319" s="1"/>
      <c r="G319" s="124"/>
      <c r="H319" s="1"/>
      <c r="I319" s="124"/>
      <c r="K319" s="124"/>
      <c r="M319" s="124"/>
      <c r="N319" s="1"/>
      <c r="O319" s="124"/>
      <c r="Q319" s="124"/>
      <c r="S319" s="124"/>
      <c r="U319" s="124"/>
    </row>
    <row r="320" spans="1:21" ht="15">
      <c r="A320" s="123"/>
      <c r="B320" s="1"/>
      <c r="C320" s="124"/>
      <c r="D320" s="1"/>
      <c r="E320" s="124"/>
      <c r="F320" s="1"/>
      <c r="G320" s="124"/>
      <c r="H320" s="1"/>
      <c r="I320" s="124"/>
      <c r="K320" s="124"/>
      <c r="M320" s="124"/>
      <c r="N320" s="1"/>
      <c r="O320" s="124"/>
      <c r="Q320" s="124"/>
      <c r="S320" s="124"/>
      <c r="U320" s="124"/>
    </row>
    <row r="321" spans="1:21" ht="15">
      <c r="A321" s="123"/>
      <c r="B321" s="1"/>
      <c r="C321" s="124"/>
      <c r="D321" s="1"/>
      <c r="E321" s="124"/>
      <c r="F321" s="1"/>
      <c r="G321" s="124"/>
      <c r="H321" s="1"/>
      <c r="I321" s="124"/>
      <c r="K321" s="124"/>
      <c r="M321" s="124"/>
      <c r="N321" s="1"/>
      <c r="O321" s="124"/>
      <c r="Q321" s="124"/>
      <c r="S321" s="124"/>
      <c r="U321" s="124"/>
    </row>
    <row r="322" spans="1:21" ht="15">
      <c r="A322" s="123"/>
      <c r="B322" s="1"/>
      <c r="C322" s="124"/>
      <c r="D322" s="1"/>
      <c r="E322" s="124"/>
      <c r="F322" s="1"/>
      <c r="G322" s="124"/>
      <c r="H322" s="1"/>
      <c r="I322" s="124"/>
      <c r="K322" s="124"/>
      <c r="M322" s="124"/>
      <c r="N322" s="1"/>
      <c r="O322" s="124"/>
      <c r="Q322" s="124"/>
      <c r="S322" s="124"/>
      <c r="U322" s="124"/>
    </row>
    <row r="323" spans="1:21" ht="15">
      <c r="A323" s="123"/>
      <c r="B323" s="1"/>
      <c r="C323" s="124"/>
      <c r="D323" s="1"/>
      <c r="E323" s="124"/>
      <c r="F323" s="1"/>
      <c r="G323" s="124"/>
      <c r="H323" s="1"/>
      <c r="I323" s="124"/>
      <c r="K323" s="124"/>
      <c r="M323" s="124"/>
      <c r="N323" s="1"/>
      <c r="O323" s="124"/>
      <c r="Q323" s="124"/>
      <c r="S323" s="124"/>
      <c r="U323" s="124"/>
    </row>
    <row r="324" spans="1:21" ht="15">
      <c r="A324" s="123"/>
      <c r="B324" s="1"/>
      <c r="C324" s="124"/>
      <c r="D324" s="1"/>
      <c r="E324" s="124"/>
      <c r="F324" s="1"/>
      <c r="G324" s="124"/>
      <c r="H324" s="1"/>
      <c r="I324" s="124"/>
      <c r="K324" s="124"/>
      <c r="M324" s="124"/>
      <c r="N324" s="1"/>
      <c r="O324" s="124"/>
      <c r="Q324" s="124"/>
      <c r="S324" s="124"/>
      <c r="U324" s="124"/>
    </row>
    <row r="325" spans="1:21" ht="15">
      <c r="A325" s="123"/>
      <c r="B325" s="1"/>
      <c r="C325" s="124"/>
      <c r="D325" s="1"/>
      <c r="E325" s="124"/>
      <c r="F325" s="1"/>
      <c r="G325" s="124"/>
      <c r="H325" s="1"/>
      <c r="I325" s="124"/>
      <c r="K325" s="124"/>
      <c r="M325" s="124"/>
      <c r="N325" s="1"/>
      <c r="O325" s="124"/>
      <c r="Q325" s="124"/>
      <c r="S325" s="124"/>
      <c r="U325" s="124"/>
    </row>
    <row r="326" spans="1:21" ht="15">
      <c r="A326" s="123"/>
      <c r="B326" s="1"/>
      <c r="C326" s="124"/>
      <c r="D326" s="1"/>
      <c r="E326" s="124"/>
      <c r="F326" s="1"/>
      <c r="G326" s="124"/>
      <c r="H326" s="1"/>
      <c r="I326" s="124"/>
      <c r="K326" s="124"/>
      <c r="M326" s="124"/>
      <c r="N326" s="1"/>
      <c r="O326" s="124"/>
      <c r="Q326" s="124"/>
      <c r="S326" s="124"/>
      <c r="U326" s="124"/>
    </row>
    <row r="327" spans="1:21" ht="15">
      <c r="A327" s="123"/>
      <c r="B327" s="1"/>
      <c r="C327" s="124"/>
      <c r="D327" s="1"/>
      <c r="E327" s="124"/>
      <c r="F327" s="1"/>
      <c r="G327" s="124"/>
      <c r="H327" s="1"/>
      <c r="I327" s="124"/>
      <c r="K327" s="124"/>
      <c r="M327" s="124"/>
      <c r="N327" s="1"/>
      <c r="O327" s="124"/>
      <c r="Q327" s="124"/>
      <c r="S327" s="124"/>
      <c r="U327" s="124"/>
    </row>
    <row r="328" spans="1:21" ht="15">
      <c r="A328" s="123"/>
      <c r="B328" s="1"/>
      <c r="C328" s="124"/>
      <c r="D328" s="1"/>
      <c r="E328" s="124"/>
      <c r="F328" s="1"/>
      <c r="G328" s="124"/>
      <c r="H328" s="1"/>
      <c r="I328" s="124"/>
      <c r="K328" s="124"/>
      <c r="M328" s="124"/>
      <c r="N328" s="1"/>
      <c r="O328" s="124"/>
      <c r="Q328" s="124"/>
      <c r="S328" s="124"/>
      <c r="U328" s="124"/>
    </row>
    <row r="329" spans="1:21" ht="15">
      <c r="A329" s="123"/>
      <c r="B329" s="1"/>
      <c r="C329" s="124"/>
      <c r="D329" s="1"/>
      <c r="E329" s="124"/>
      <c r="F329" s="1"/>
      <c r="G329" s="124"/>
      <c r="H329" s="1"/>
      <c r="I329" s="124"/>
      <c r="K329" s="124"/>
      <c r="M329" s="124"/>
      <c r="N329" s="1"/>
      <c r="O329" s="124"/>
      <c r="Q329" s="124"/>
      <c r="S329" s="124"/>
      <c r="U329" s="124"/>
    </row>
    <row r="330" spans="1:21" ht="15">
      <c r="A330" s="123"/>
      <c r="B330" s="1"/>
      <c r="C330" s="124"/>
      <c r="D330" s="1"/>
      <c r="E330" s="124"/>
      <c r="F330" s="1"/>
      <c r="G330" s="124"/>
      <c r="H330" s="1"/>
      <c r="I330" s="124"/>
      <c r="K330" s="124"/>
      <c r="M330" s="124"/>
      <c r="N330" s="1"/>
      <c r="O330" s="124"/>
      <c r="Q330" s="124"/>
      <c r="S330" s="124"/>
      <c r="U330" s="124"/>
    </row>
    <row r="331" spans="1:21" ht="15">
      <c r="A331" s="123"/>
      <c r="B331" s="1"/>
      <c r="C331" s="124"/>
      <c r="D331" s="1"/>
      <c r="E331" s="124"/>
      <c r="F331" s="1"/>
      <c r="G331" s="124"/>
      <c r="H331" s="1"/>
      <c r="I331" s="124"/>
      <c r="K331" s="124"/>
      <c r="M331" s="124"/>
      <c r="N331" s="1"/>
      <c r="O331" s="124"/>
      <c r="Q331" s="124"/>
      <c r="S331" s="124"/>
      <c r="U331" s="124"/>
    </row>
    <row r="332" spans="1:21" ht="15">
      <c r="A332" s="123"/>
      <c r="B332" s="1"/>
      <c r="C332" s="124"/>
      <c r="D332" s="1"/>
      <c r="E332" s="124"/>
      <c r="F332" s="1"/>
      <c r="G332" s="124"/>
      <c r="H332" s="1"/>
      <c r="I332" s="124"/>
      <c r="K332" s="124"/>
      <c r="M332" s="124"/>
      <c r="N332" s="1"/>
      <c r="O332" s="124"/>
      <c r="Q332" s="124"/>
      <c r="S332" s="124"/>
      <c r="U332" s="124"/>
    </row>
    <row r="333" spans="1:21" ht="15">
      <c r="A333" s="123"/>
      <c r="B333" s="1"/>
      <c r="C333" s="124"/>
      <c r="D333" s="1"/>
      <c r="E333" s="124"/>
      <c r="F333" s="1"/>
      <c r="G333" s="124"/>
      <c r="H333" s="1"/>
      <c r="I333" s="124"/>
      <c r="K333" s="124"/>
      <c r="M333" s="124"/>
      <c r="N333" s="1"/>
      <c r="O333" s="124"/>
      <c r="Q333" s="124"/>
      <c r="S333" s="124"/>
      <c r="U333" s="124"/>
    </row>
    <row r="334" spans="1:21" ht="15">
      <c r="A334" s="123"/>
      <c r="B334" s="1"/>
      <c r="C334" s="124"/>
      <c r="D334" s="1"/>
      <c r="E334" s="124"/>
      <c r="F334" s="1"/>
      <c r="G334" s="124"/>
      <c r="H334" s="1"/>
      <c r="I334" s="124"/>
      <c r="K334" s="124"/>
      <c r="M334" s="124"/>
      <c r="N334" s="1"/>
      <c r="O334" s="124"/>
      <c r="Q334" s="124"/>
      <c r="S334" s="124"/>
      <c r="U334" s="124"/>
    </row>
    <row r="335" spans="1:21" ht="15">
      <c r="A335" s="123"/>
      <c r="B335" s="1"/>
      <c r="C335" s="124"/>
      <c r="D335" s="1"/>
      <c r="E335" s="124"/>
      <c r="F335" s="1"/>
      <c r="G335" s="124"/>
      <c r="H335" s="1"/>
      <c r="I335" s="124"/>
      <c r="K335" s="124"/>
      <c r="M335" s="124"/>
      <c r="N335" s="1"/>
      <c r="O335" s="124"/>
      <c r="Q335" s="124"/>
      <c r="S335" s="124"/>
      <c r="U335" s="124"/>
    </row>
    <row r="336" spans="1:21" ht="15">
      <c r="A336" s="123"/>
      <c r="B336" s="1"/>
      <c r="C336" s="124"/>
      <c r="D336" s="1"/>
      <c r="E336" s="124"/>
      <c r="F336" s="1"/>
      <c r="G336" s="124"/>
      <c r="H336" s="1"/>
      <c r="I336" s="124"/>
      <c r="K336" s="124"/>
      <c r="M336" s="124"/>
      <c r="N336" s="1"/>
      <c r="O336" s="124"/>
      <c r="Q336" s="124"/>
      <c r="S336" s="124"/>
      <c r="U336" s="124"/>
    </row>
    <row r="337" spans="1:21" ht="15">
      <c r="A337" s="123"/>
      <c r="B337" s="1"/>
      <c r="C337" s="124"/>
      <c r="D337" s="1"/>
      <c r="E337" s="124"/>
      <c r="F337" s="1"/>
      <c r="G337" s="124"/>
      <c r="H337" s="1"/>
      <c r="I337" s="124"/>
      <c r="K337" s="124"/>
      <c r="M337" s="124"/>
      <c r="N337" s="1"/>
      <c r="O337" s="124"/>
      <c r="Q337" s="124"/>
      <c r="S337" s="124"/>
      <c r="U337" s="124"/>
    </row>
    <row r="338" spans="1:21" ht="15">
      <c r="A338" s="123"/>
      <c r="B338" s="1"/>
      <c r="C338" s="124"/>
      <c r="D338" s="1"/>
      <c r="E338" s="124"/>
      <c r="F338" s="1"/>
      <c r="G338" s="124"/>
      <c r="H338" s="1"/>
      <c r="I338" s="124"/>
      <c r="K338" s="124"/>
      <c r="M338" s="124"/>
      <c r="N338" s="1"/>
      <c r="O338" s="124"/>
      <c r="Q338" s="124"/>
      <c r="S338" s="124"/>
      <c r="U338" s="124"/>
    </row>
    <row r="339" spans="1:21" ht="15">
      <c r="A339" s="123"/>
      <c r="B339" s="1"/>
      <c r="C339" s="124"/>
      <c r="D339" s="1"/>
      <c r="E339" s="124"/>
      <c r="F339" s="1"/>
      <c r="G339" s="124"/>
      <c r="H339" s="1"/>
      <c r="I339" s="124"/>
      <c r="K339" s="124"/>
      <c r="M339" s="124"/>
      <c r="N339" s="1"/>
      <c r="O339" s="124"/>
      <c r="Q339" s="124"/>
      <c r="S339" s="124"/>
      <c r="U339" s="124"/>
    </row>
    <row r="340" spans="1:21" ht="15">
      <c r="A340" s="123"/>
      <c r="B340" s="1"/>
      <c r="C340" s="124"/>
      <c r="D340" s="1"/>
      <c r="E340" s="124"/>
      <c r="F340" s="1"/>
      <c r="G340" s="124"/>
      <c r="H340" s="1"/>
      <c r="I340" s="124"/>
      <c r="K340" s="124"/>
      <c r="M340" s="124"/>
      <c r="N340" s="1"/>
      <c r="O340" s="124"/>
      <c r="Q340" s="124"/>
      <c r="S340" s="124"/>
      <c r="U340" s="124"/>
    </row>
    <row r="341" spans="1:21" ht="15">
      <c r="A341" s="123"/>
      <c r="B341" s="1"/>
      <c r="C341" s="124"/>
      <c r="D341" s="1"/>
      <c r="E341" s="124"/>
      <c r="F341" s="1"/>
      <c r="G341" s="124"/>
      <c r="H341" s="1"/>
      <c r="I341" s="124"/>
      <c r="K341" s="124"/>
      <c r="M341" s="124"/>
      <c r="N341" s="1"/>
      <c r="O341" s="124"/>
      <c r="Q341" s="124"/>
      <c r="S341" s="124"/>
      <c r="U341" s="124"/>
    </row>
    <row r="342" spans="1:21" ht="15">
      <c r="A342" s="123"/>
      <c r="B342" s="1"/>
      <c r="C342" s="124"/>
      <c r="D342" s="1"/>
      <c r="E342" s="124"/>
      <c r="F342" s="1"/>
      <c r="G342" s="124"/>
      <c r="H342" s="1"/>
      <c r="I342" s="124"/>
      <c r="K342" s="124"/>
      <c r="M342" s="124"/>
      <c r="N342" s="1"/>
      <c r="O342" s="124"/>
      <c r="Q342" s="124"/>
      <c r="S342" s="124"/>
      <c r="U342" s="124"/>
    </row>
    <row r="343" spans="1:21" ht="15">
      <c r="A343" s="123"/>
      <c r="B343" s="1"/>
      <c r="C343" s="124"/>
      <c r="D343" s="1"/>
      <c r="E343" s="124"/>
      <c r="F343" s="1"/>
      <c r="G343" s="124"/>
      <c r="H343" s="1"/>
      <c r="I343" s="124"/>
      <c r="K343" s="124"/>
      <c r="M343" s="124"/>
      <c r="N343" s="1"/>
      <c r="O343" s="124"/>
      <c r="Q343" s="124"/>
      <c r="S343" s="124"/>
      <c r="U343" s="124"/>
    </row>
    <row r="344" spans="1:21" ht="15">
      <c r="A344" s="123"/>
      <c r="B344" s="1"/>
      <c r="C344" s="124"/>
      <c r="D344" s="1"/>
      <c r="E344" s="124"/>
      <c r="F344" s="1"/>
      <c r="G344" s="124"/>
      <c r="H344" s="1"/>
      <c r="I344" s="124"/>
      <c r="K344" s="124"/>
      <c r="M344" s="124"/>
      <c r="N344" s="1"/>
      <c r="O344" s="124"/>
      <c r="Q344" s="124"/>
      <c r="S344" s="124"/>
      <c r="U344" s="124"/>
    </row>
    <row r="345" spans="1:21" ht="15">
      <c r="A345" s="123"/>
      <c r="B345" s="1"/>
      <c r="C345" s="124"/>
      <c r="D345" s="1"/>
      <c r="E345" s="124"/>
      <c r="F345" s="1"/>
      <c r="G345" s="124"/>
      <c r="H345" s="1"/>
      <c r="I345" s="124"/>
      <c r="K345" s="124"/>
      <c r="M345" s="124"/>
      <c r="N345" s="1"/>
      <c r="O345" s="124"/>
      <c r="Q345" s="124"/>
      <c r="S345" s="124"/>
      <c r="U345" s="124"/>
    </row>
    <row r="346" spans="1:21" ht="15">
      <c r="A346" s="123"/>
      <c r="B346" s="1"/>
      <c r="C346" s="124"/>
      <c r="D346" s="1"/>
      <c r="E346" s="124"/>
      <c r="F346" s="1"/>
      <c r="G346" s="124"/>
      <c r="H346" s="1"/>
      <c r="I346" s="124"/>
      <c r="K346" s="124"/>
      <c r="M346" s="124"/>
      <c r="N346" s="1"/>
      <c r="O346" s="124"/>
      <c r="Q346" s="124"/>
      <c r="S346" s="124"/>
      <c r="U346" s="124"/>
    </row>
    <row r="347" spans="1:21" ht="15">
      <c r="A347" s="123"/>
      <c r="B347" s="1"/>
      <c r="C347" s="124"/>
      <c r="D347" s="1"/>
      <c r="E347" s="124"/>
      <c r="F347" s="1"/>
      <c r="G347" s="124"/>
      <c r="H347" s="1"/>
      <c r="I347" s="124"/>
      <c r="K347" s="124"/>
      <c r="M347" s="124"/>
      <c r="N347" s="1"/>
      <c r="O347" s="124"/>
      <c r="Q347" s="124"/>
      <c r="S347" s="124"/>
      <c r="U347" s="124"/>
    </row>
    <row r="348" spans="1:21" ht="15">
      <c r="A348" s="123"/>
      <c r="B348" s="1"/>
      <c r="C348" s="124"/>
      <c r="D348" s="1"/>
      <c r="E348" s="124"/>
      <c r="F348" s="1"/>
      <c r="G348" s="124"/>
      <c r="H348" s="1"/>
      <c r="I348" s="124"/>
      <c r="K348" s="124"/>
      <c r="M348" s="124"/>
      <c r="N348" s="1"/>
      <c r="O348" s="124"/>
      <c r="Q348" s="124"/>
      <c r="S348" s="124"/>
      <c r="U348" s="124"/>
    </row>
    <row r="349" spans="1:21" ht="15">
      <c r="A349" s="123"/>
      <c r="B349" s="1"/>
      <c r="C349" s="124"/>
      <c r="D349" s="1"/>
      <c r="E349" s="124"/>
      <c r="F349" s="1"/>
      <c r="G349" s="124"/>
      <c r="H349" s="1"/>
      <c r="I349" s="124"/>
      <c r="K349" s="124"/>
      <c r="M349" s="124"/>
      <c r="N349" s="1"/>
      <c r="O349" s="124"/>
      <c r="Q349" s="124"/>
      <c r="S349" s="124"/>
      <c r="U349" s="124"/>
    </row>
    <row r="350" spans="1:21" ht="15">
      <c r="A350" s="123"/>
      <c r="B350" s="1"/>
      <c r="C350" s="124"/>
      <c r="D350" s="1"/>
      <c r="E350" s="124"/>
      <c r="F350" s="1"/>
      <c r="G350" s="124"/>
      <c r="H350" s="1"/>
      <c r="I350" s="124"/>
      <c r="K350" s="124"/>
      <c r="M350" s="124"/>
      <c r="N350" s="1"/>
      <c r="O350" s="124"/>
      <c r="Q350" s="124"/>
      <c r="S350" s="124"/>
      <c r="U350" s="124"/>
    </row>
    <row r="351" spans="1:21" ht="15">
      <c r="A351" s="123"/>
      <c r="B351" s="1"/>
      <c r="C351" s="124"/>
      <c r="D351" s="1"/>
      <c r="E351" s="124"/>
      <c r="F351" s="1"/>
      <c r="G351" s="124"/>
      <c r="H351" s="1"/>
      <c r="I351" s="124"/>
      <c r="K351" s="124"/>
      <c r="M351" s="124"/>
      <c r="N351" s="1"/>
      <c r="O351" s="124"/>
      <c r="Q351" s="124"/>
      <c r="S351" s="124"/>
      <c r="U351" s="124"/>
    </row>
    <row r="352" spans="1:21" ht="15">
      <c r="A352" s="123"/>
      <c r="B352" s="1"/>
      <c r="C352" s="124"/>
      <c r="D352" s="1"/>
      <c r="E352" s="124"/>
      <c r="F352" s="1"/>
      <c r="G352" s="124"/>
      <c r="H352" s="1"/>
      <c r="I352" s="124"/>
      <c r="K352" s="124"/>
      <c r="M352" s="124"/>
      <c r="N352" s="1"/>
      <c r="O352" s="124"/>
      <c r="Q352" s="124"/>
      <c r="S352" s="124"/>
      <c r="U352" s="124"/>
    </row>
    <row r="353" spans="1:21" ht="15">
      <c r="A353" s="123"/>
      <c r="B353" s="1"/>
      <c r="C353" s="124"/>
      <c r="D353" s="1"/>
      <c r="E353" s="124"/>
      <c r="F353" s="1"/>
      <c r="G353" s="124"/>
      <c r="H353" s="1"/>
      <c r="I353" s="124"/>
      <c r="K353" s="124"/>
      <c r="M353" s="124"/>
      <c r="N353" s="1"/>
      <c r="O353" s="124"/>
      <c r="Q353" s="124"/>
      <c r="S353" s="124"/>
      <c r="U353" s="124"/>
    </row>
    <row r="354" spans="1:21" ht="15">
      <c r="A354" s="123"/>
      <c r="B354" s="1"/>
      <c r="C354" s="124"/>
      <c r="D354" s="1"/>
      <c r="E354" s="124"/>
      <c r="F354" s="1"/>
      <c r="G354" s="124"/>
      <c r="H354" s="1"/>
      <c r="I354" s="124"/>
      <c r="K354" s="124"/>
      <c r="M354" s="124"/>
      <c r="N354" s="1"/>
      <c r="O354" s="124"/>
      <c r="Q354" s="124"/>
      <c r="S354" s="124"/>
      <c r="U354" s="124"/>
    </row>
    <row r="355" spans="1:21" ht="15">
      <c r="A355" s="123"/>
      <c r="B355" s="1"/>
      <c r="C355" s="124"/>
      <c r="D355" s="1"/>
      <c r="E355" s="124"/>
      <c r="F355" s="1"/>
      <c r="G355" s="124"/>
      <c r="H355" s="1"/>
      <c r="I355" s="124"/>
      <c r="K355" s="124"/>
      <c r="M355" s="124"/>
      <c r="N355" s="1"/>
      <c r="O355" s="124"/>
      <c r="Q355" s="124"/>
      <c r="S355" s="124"/>
      <c r="U355" s="124"/>
    </row>
    <row r="356" spans="1:21" ht="15">
      <c r="A356" s="123"/>
      <c r="B356" s="1"/>
      <c r="C356" s="124"/>
      <c r="D356" s="1"/>
      <c r="E356" s="124"/>
      <c r="F356" s="1"/>
      <c r="G356" s="124"/>
      <c r="H356" s="1"/>
      <c r="I356" s="124"/>
      <c r="K356" s="124"/>
      <c r="M356" s="124"/>
      <c r="N356" s="1"/>
      <c r="O356" s="124"/>
      <c r="Q356" s="124"/>
      <c r="S356" s="124"/>
      <c r="U356" s="124"/>
    </row>
    <row r="357" spans="1:21" ht="15">
      <c r="A357" s="123"/>
      <c r="B357" s="1"/>
      <c r="C357" s="124"/>
      <c r="D357" s="1"/>
      <c r="E357" s="124"/>
      <c r="F357" s="1"/>
      <c r="G357" s="124"/>
      <c r="H357" s="1"/>
      <c r="I357" s="124"/>
      <c r="K357" s="124"/>
      <c r="M357" s="124"/>
      <c r="N357" s="1"/>
      <c r="O357" s="124"/>
      <c r="Q357" s="124"/>
      <c r="S357" s="124"/>
      <c r="U357" s="124"/>
    </row>
    <row r="358" spans="1:21" ht="15">
      <c r="A358" s="123"/>
      <c r="B358" s="1"/>
      <c r="C358" s="124"/>
      <c r="D358" s="1"/>
      <c r="E358" s="124"/>
      <c r="F358" s="1"/>
      <c r="G358" s="124"/>
      <c r="H358" s="1"/>
      <c r="I358" s="124"/>
      <c r="K358" s="124"/>
      <c r="M358" s="124"/>
      <c r="N358" s="1"/>
      <c r="O358" s="124"/>
      <c r="Q358" s="124"/>
      <c r="S358" s="124"/>
      <c r="U358" s="124"/>
    </row>
    <row r="359" spans="1:21" ht="15">
      <c r="A359" s="123"/>
      <c r="B359" s="1"/>
      <c r="C359" s="124"/>
      <c r="D359" s="1"/>
      <c r="E359" s="124"/>
      <c r="F359" s="1"/>
      <c r="G359" s="124"/>
      <c r="H359" s="1"/>
      <c r="I359" s="124"/>
      <c r="K359" s="124"/>
      <c r="M359" s="124"/>
      <c r="N359" s="1"/>
      <c r="O359" s="124"/>
      <c r="Q359" s="124"/>
      <c r="S359" s="124"/>
      <c r="U359" s="124"/>
    </row>
    <row r="360" spans="1:21" ht="15">
      <c r="A360" s="123"/>
      <c r="B360" s="1"/>
      <c r="C360" s="124"/>
      <c r="D360" s="1"/>
      <c r="E360" s="124"/>
      <c r="F360" s="1"/>
      <c r="G360" s="124"/>
      <c r="H360" s="1"/>
      <c r="I360" s="124"/>
      <c r="K360" s="124"/>
      <c r="M360" s="124"/>
      <c r="N360" s="1"/>
      <c r="O360" s="124"/>
      <c r="Q360" s="124"/>
      <c r="S360" s="124"/>
      <c r="U360" s="124"/>
    </row>
    <row r="361" spans="1:21" ht="15">
      <c r="A361" s="123"/>
      <c r="B361" s="1"/>
      <c r="C361" s="124"/>
      <c r="D361" s="1"/>
      <c r="E361" s="124"/>
      <c r="F361" s="1"/>
      <c r="G361" s="124"/>
      <c r="H361" s="1"/>
      <c r="I361" s="124"/>
      <c r="K361" s="124"/>
      <c r="M361" s="124"/>
      <c r="N361" s="1"/>
      <c r="O361" s="124"/>
      <c r="Q361" s="124"/>
      <c r="S361" s="124"/>
      <c r="U361" s="124"/>
    </row>
    <row r="362" spans="1:21" ht="15">
      <c r="A362" s="123"/>
      <c r="B362" s="1"/>
      <c r="C362" s="124"/>
      <c r="D362" s="1"/>
      <c r="E362" s="124"/>
      <c r="F362" s="1"/>
      <c r="G362" s="124"/>
      <c r="H362" s="1"/>
      <c r="I362" s="124"/>
      <c r="K362" s="124"/>
      <c r="M362" s="124"/>
      <c r="N362" s="1"/>
      <c r="O362" s="124"/>
      <c r="Q362" s="124"/>
      <c r="S362" s="124"/>
      <c r="U362" s="124"/>
    </row>
    <row r="363" spans="1:21" ht="15">
      <c r="A363" s="123"/>
      <c r="B363" s="1"/>
      <c r="C363" s="124"/>
      <c r="D363" s="1"/>
      <c r="E363" s="124"/>
      <c r="F363" s="1"/>
      <c r="G363" s="124"/>
      <c r="H363" s="1"/>
      <c r="I363" s="124"/>
      <c r="K363" s="124"/>
      <c r="M363" s="124"/>
      <c r="N363" s="1"/>
      <c r="O363" s="124"/>
      <c r="Q363" s="124"/>
      <c r="S363" s="124"/>
      <c r="U363" s="124"/>
    </row>
    <row r="364" spans="1:21" ht="15">
      <c r="A364" s="123"/>
      <c r="B364" s="1"/>
      <c r="C364" s="124"/>
      <c r="D364" s="1"/>
      <c r="E364" s="124"/>
      <c r="F364" s="1"/>
      <c r="G364" s="124"/>
      <c r="H364" s="1"/>
      <c r="I364" s="124"/>
      <c r="K364" s="124"/>
      <c r="M364" s="124"/>
      <c r="N364" s="1"/>
      <c r="O364" s="124"/>
      <c r="Q364" s="124"/>
      <c r="S364" s="124"/>
      <c r="U364" s="124"/>
    </row>
    <row r="365" spans="1:21" ht="15">
      <c r="A365" s="123"/>
      <c r="B365" s="1"/>
      <c r="C365" s="124"/>
      <c r="D365" s="1"/>
      <c r="E365" s="124"/>
      <c r="F365" s="1"/>
      <c r="G365" s="124"/>
      <c r="H365" s="1"/>
      <c r="I365" s="124"/>
      <c r="K365" s="124"/>
      <c r="M365" s="124"/>
      <c r="N365" s="1"/>
      <c r="O365" s="124"/>
      <c r="Q365" s="124"/>
      <c r="S365" s="124"/>
      <c r="U365" s="124"/>
    </row>
    <row r="366" spans="1:21" ht="15">
      <c r="A366" s="123"/>
      <c r="B366" s="1"/>
      <c r="C366" s="124"/>
      <c r="D366" s="1"/>
      <c r="E366" s="124"/>
      <c r="F366" s="1"/>
      <c r="G366" s="124"/>
      <c r="H366" s="1"/>
      <c r="I366" s="124"/>
      <c r="K366" s="124"/>
      <c r="M366" s="124"/>
      <c r="N366" s="1"/>
      <c r="O366" s="124"/>
      <c r="Q366" s="124"/>
      <c r="S366" s="124"/>
      <c r="U366" s="124"/>
    </row>
    <row r="367" spans="1:21" ht="15">
      <c r="A367" s="123"/>
      <c r="B367" s="1"/>
      <c r="C367" s="124"/>
      <c r="D367" s="1"/>
      <c r="E367" s="124"/>
      <c r="F367" s="1"/>
      <c r="G367" s="124"/>
      <c r="H367" s="1"/>
      <c r="I367" s="124"/>
      <c r="K367" s="124"/>
      <c r="M367" s="124"/>
      <c r="N367" s="1"/>
      <c r="O367" s="124"/>
      <c r="Q367" s="124"/>
      <c r="S367" s="124"/>
      <c r="U367" s="124"/>
    </row>
    <row r="368" spans="1:21" ht="15">
      <c r="A368" s="123"/>
      <c r="B368" s="1"/>
      <c r="C368" s="124"/>
      <c r="D368" s="1"/>
      <c r="E368" s="124"/>
      <c r="F368" s="1"/>
      <c r="G368" s="124"/>
      <c r="H368" s="1"/>
      <c r="I368" s="124"/>
      <c r="K368" s="124"/>
      <c r="M368" s="124"/>
      <c r="N368" s="1"/>
      <c r="O368" s="124"/>
      <c r="Q368" s="124"/>
      <c r="S368" s="124"/>
      <c r="U368" s="124"/>
    </row>
    <row r="369" spans="1:21" ht="15">
      <c r="A369" s="123"/>
      <c r="B369" s="1"/>
      <c r="C369" s="124"/>
      <c r="D369" s="1"/>
      <c r="E369" s="124"/>
      <c r="F369" s="1"/>
      <c r="G369" s="124"/>
      <c r="H369" s="1"/>
      <c r="I369" s="124"/>
      <c r="K369" s="124"/>
      <c r="M369" s="124"/>
      <c r="N369" s="1"/>
      <c r="O369" s="124"/>
      <c r="Q369" s="124"/>
      <c r="S369" s="124"/>
      <c r="U369" s="124"/>
    </row>
    <row r="370" spans="1:21" ht="15">
      <c r="A370" s="123"/>
      <c r="B370" s="1"/>
      <c r="C370" s="124"/>
      <c r="D370" s="1"/>
      <c r="E370" s="124"/>
      <c r="F370" s="1"/>
      <c r="G370" s="124"/>
      <c r="H370" s="1"/>
      <c r="I370" s="124"/>
      <c r="K370" s="124"/>
      <c r="M370" s="124"/>
      <c r="N370" s="1"/>
      <c r="O370" s="124"/>
      <c r="Q370" s="124"/>
      <c r="S370" s="124"/>
      <c r="U370" s="124"/>
    </row>
    <row r="371" spans="1:21" ht="15">
      <c r="A371" s="123"/>
      <c r="B371" s="1"/>
      <c r="C371" s="124"/>
      <c r="D371" s="1"/>
      <c r="E371" s="124"/>
      <c r="F371" s="1"/>
      <c r="G371" s="124"/>
      <c r="H371" s="1"/>
      <c r="I371" s="124"/>
      <c r="K371" s="124"/>
      <c r="M371" s="124"/>
      <c r="N371" s="1"/>
      <c r="O371" s="124"/>
      <c r="Q371" s="124"/>
      <c r="S371" s="124"/>
      <c r="U371" s="124"/>
    </row>
    <row r="372" spans="1:21" ht="15">
      <c r="A372" s="123"/>
      <c r="B372" s="1"/>
      <c r="C372" s="124"/>
      <c r="D372" s="1"/>
      <c r="E372" s="124"/>
      <c r="F372" s="1"/>
      <c r="G372" s="124"/>
      <c r="H372" s="1"/>
      <c r="I372" s="124"/>
      <c r="K372" s="124"/>
      <c r="M372" s="124"/>
      <c r="N372" s="1"/>
      <c r="O372" s="124"/>
      <c r="Q372" s="124"/>
      <c r="S372" s="124"/>
      <c r="U372" s="124"/>
    </row>
    <row r="373" spans="1:21" ht="15">
      <c r="A373" s="123"/>
      <c r="B373" s="1"/>
      <c r="C373" s="124"/>
      <c r="D373" s="1"/>
      <c r="E373" s="124"/>
      <c r="F373" s="1"/>
      <c r="G373" s="124"/>
      <c r="H373" s="1"/>
      <c r="I373" s="124"/>
      <c r="K373" s="124"/>
      <c r="M373" s="124"/>
      <c r="N373" s="1"/>
      <c r="O373" s="124"/>
      <c r="Q373" s="124"/>
      <c r="S373" s="124"/>
      <c r="U373" s="124"/>
    </row>
    <row r="374" spans="1:21" ht="15">
      <c r="A374" s="123"/>
      <c r="B374" s="1"/>
      <c r="C374" s="124"/>
      <c r="D374" s="1"/>
      <c r="E374" s="124"/>
      <c r="F374" s="1"/>
      <c r="G374" s="124"/>
      <c r="H374" s="1"/>
      <c r="I374" s="124"/>
      <c r="K374" s="124"/>
      <c r="M374" s="124"/>
      <c r="N374" s="1"/>
      <c r="O374" s="124"/>
      <c r="Q374" s="124"/>
      <c r="S374" s="124"/>
      <c r="U374" s="124"/>
    </row>
    <row r="375" spans="1:21" ht="15">
      <c r="A375" s="123"/>
      <c r="B375" s="1"/>
      <c r="C375" s="124"/>
      <c r="D375" s="1"/>
      <c r="E375" s="124"/>
      <c r="F375" s="1"/>
      <c r="G375" s="124"/>
      <c r="H375" s="1"/>
      <c r="I375" s="124"/>
      <c r="K375" s="124"/>
      <c r="M375" s="124"/>
      <c r="N375" s="1"/>
      <c r="O375" s="124"/>
      <c r="Q375" s="124"/>
      <c r="S375" s="124"/>
      <c r="U375" s="124"/>
    </row>
    <row r="376" spans="1:21" ht="15">
      <c r="A376" s="123"/>
      <c r="B376" s="1"/>
      <c r="C376" s="124"/>
      <c r="D376" s="1"/>
      <c r="E376" s="124"/>
      <c r="F376" s="1"/>
      <c r="G376" s="124"/>
      <c r="H376" s="1"/>
      <c r="I376" s="124"/>
      <c r="K376" s="124"/>
      <c r="M376" s="124"/>
      <c r="N376" s="1"/>
      <c r="O376" s="124"/>
      <c r="Q376" s="124"/>
      <c r="S376" s="124"/>
      <c r="U376" s="124"/>
    </row>
    <row r="377" spans="1:21" ht="15">
      <c r="A377" s="123"/>
      <c r="B377" s="1"/>
      <c r="C377" s="124"/>
      <c r="D377" s="1"/>
      <c r="E377" s="124"/>
      <c r="F377" s="1"/>
      <c r="G377" s="124"/>
      <c r="H377" s="1"/>
      <c r="I377" s="124"/>
      <c r="K377" s="124"/>
      <c r="M377" s="124"/>
      <c r="N377" s="1"/>
      <c r="O377" s="124"/>
      <c r="Q377" s="124"/>
      <c r="S377" s="124"/>
      <c r="U377" s="124"/>
    </row>
    <row r="378" spans="1:21" ht="15">
      <c r="A378" s="123"/>
      <c r="B378" s="1"/>
      <c r="C378" s="124"/>
      <c r="D378" s="1"/>
      <c r="E378" s="124"/>
      <c r="F378" s="1"/>
      <c r="G378" s="124"/>
      <c r="H378" s="1"/>
      <c r="I378" s="124"/>
      <c r="K378" s="124"/>
      <c r="M378" s="124"/>
      <c r="N378" s="1"/>
      <c r="O378" s="124"/>
      <c r="Q378" s="124"/>
      <c r="S378" s="124"/>
      <c r="U378" s="124"/>
    </row>
    <row r="379" spans="1:21" ht="15">
      <c r="A379" s="123"/>
      <c r="B379" s="1"/>
      <c r="C379" s="124"/>
      <c r="D379" s="1"/>
      <c r="E379" s="124"/>
      <c r="F379" s="1"/>
      <c r="G379" s="124"/>
      <c r="H379" s="1"/>
      <c r="I379" s="124"/>
      <c r="K379" s="124"/>
      <c r="M379" s="124"/>
      <c r="N379" s="1"/>
      <c r="O379" s="124"/>
      <c r="Q379" s="124"/>
      <c r="S379" s="124"/>
      <c r="U379" s="124"/>
    </row>
    <row r="380" spans="1:21" ht="15">
      <c r="A380" s="123"/>
      <c r="B380" s="1"/>
      <c r="C380" s="124"/>
      <c r="D380" s="1"/>
      <c r="E380" s="124"/>
      <c r="F380" s="1"/>
      <c r="G380" s="124"/>
      <c r="H380" s="1"/>
      <c r="I380" s="124"/>
      <c r="K380" s="124"/>
      <c r="M380" s="124"/>
      <c r="N380" s="1"/>
      <c r="O380" s="124"/>
      <c r="Q380" s="124"/>
      <c r="S380" s="124"/>
      <c r="U380" s="124"/>
    </row>
    <row r="381" spans="1:21" ht="15">
      <c r="A381" s="123"/>
      <c r="B381" s="1"/>
      <c r="C381" s="124"/>
      <c r="D381" s="1"/>
      <c r="E381" s="124"/>
      <c r="F381" s="1"/>
      <c r="G381" s="124"/>
      <c r="H381" s="1"/>
      <c r="I381" s="124"/>
      <c r="K381" s="124"/>
      <c r="M381" s="124"/>
      <c r="N381" s="1"/>
      <c r="O381" s="124"/>
      <c r="Q381" s="124"/>
      <c r="S381" s="124"/>
      <c r="U381" s="124"/>
    </row>
    <row r="382" spans="1:21" ht="15">
      <c r="A382" s="123"/>
      <c r="B382" s="1"/>
      <c r="C382" s="124"/>
      <c r="D382" s="1"/>
      <c r="E382" s="124"/>
      <c r="F382" s="1"/>
      <c r="G382" s="124"/>
      <c r="H382" s="1"/>
      <c r="I382" s="124"/>
      <c r="K382" s="124"/>
      <c r="M382" s="124"/>
      <c r="N382" s="1"/>
      <c r="O382" s="124"/>
      <c r="Q382" s="124"/>
      <c r="S382" s="124"/>
      <c r="U382" s="124"/>
    </row>
    <row r="383" spans="1:21" ht="15">
      <c r="A383" s="123"/>
      <c r="B383" s="1"/>
      <c r="C383" s="124"/>
      <c r="D383" s="1"/>
      <c r="E383" s="124"/>
      <c r="F383" s="1"/>
      <c r="G383" s="124"/>
      <c r="H383" s="1"/>
      <c r="I383" s="124"/>
      <c r="K383" s="124"/>
      <c r="M383" s="124"/>
      <c r="N383" s="1"/>
      <c r="O383" s="124"/>
      <c r="Q383" s="124"/>
      <c r="S383" s="124"/>
      <c r="U383" s="124"/>
    </row>
    <row r="384" spans="1:21" ht="15">
      <c r="A384" s="123"/>
      <c r="B384" s="1"/>
      <c r="C384" s="124"/>
      <c r="D384" s="1"/>
      <c r="E384" s="124"/>
      <c r="F384" s="1"/>
      <c r="G384" s="124"/>
      <c r="H384" s="1"/>
      <c r="I384" s="124"/>
      <c r="K384" s="124"/>
      <c r="M384" s="124"/>
      <c r="N384" s="1"/>
      <c r="O384" s="124"/>
      <c r="Q384" s="124"/>
      <c r="S384" s="124"/>
      <c r="U384" s="124"/>
    </row>
    <row r="385" spans="1:21" ht="15">
      <c r="A385" s="123"/>
      <c r="B385" s="1"/>
      <c r="C385" s="124"/>
      <c r="D385" s="1"/>
      <c r="E385" s="124"/>
      <c r="F385" s="1"/>
      <c r="G385" s="124"/>
      <c r="H385" s="1"/>
      <c r="I385" s="124"/>
      <c r="K385" s="124"/>
      <c r="M385" s="124"/>
      <c r="N385" s="1"/>
      <c r="O385" s="124"/>
      <c r="Q385" s="124"/>
      <c r="S385" s="124"/>
      <c r="U385" s="124"/>
    </row>
    <row r="386" spans="1:21" ht="15">
      <c r="A386" s="123"/>
      <c r="B386" s="1"/>
      <c r="C386" s="124"/>
      <c r="D386" s="1"/>
      <c r="E386" s="124"/>
      <c r="F386" s="1"/>
      <c r="G386" s="124"/>
      <c r="H386" s="1"/>
      <c r="I386" s="124"/>
      <c r="K386" s="124"/>
      <c r="M386" s="124"/>
      <c r="N386" s="1"/>
      <c r="O386" s="124"/>
      <c r="Q386" s="124"/>
      <c r="S386" s="124"/>
      <c r="U386" s="124"/>
    </row>
    <row r="387" spans="1:21" ht="15">
      <c r="A387" s="123"/>
      <c r="B387" s="1"/>
      <c r="C387" s="124"/>
      <c r="D387" s="1"/>
      <c r="E387" s="124"/>
      <c r="F387" s="1"/>
      <c r="G387" s="124"/>
      <c r="H387" s="1"/>
      <c r="I387" s="124"/>
      <c r="K387" s="124"/>
      <c r="M387" s="124"/>
      <c r="N387" s="1"/>
      <c r="O387" s="124"/>
      <c r="Q387" s="124"/>
      <c r="S387" s="124"/>
      <c r="U387" s="124"/>
    </row>
    <row r="388" spans="1:21" ht="15">
      <c r="A388" s="123"/>
      <c r="B388" s="1"/>
      <c r="C388" s="124"/>
      <c r="D388" s="1"/>
      <c r="E388" s="124"/>
      <c r="F388" s="1"/>
      <c r="G388" s="124"/>
      <c r="H388" s="1"/>
      <c r="I388" s="124"/>
      <c r="K388" s="124"/>
      <c r="M388" s="124"/>
      <c r="N388" s="1"/>
      <c r="O388" s="124"/>
      <c r="Q388" s="124"/>
      <c r="S388" s="124"/>
      <c r="U388" s="124"/>
    </row>
    <row r="389" spans="1:21" ht="15">
      <c r="A389" s="123"/>
      <c r="B389" s="1"/>
      <c r="C389" s="124"/>
      <c r="D389" s="1"/>
      <c r="E389" s="124"/>
      <c r="F389" s="1"/>
      <c r="G389" s="124"/>
      <c r="H389" s="1"/>
      <c r="I389" s="124"/>
      <c r="K389" s="124"/>
      <c r="M389" s="124"/>
      <c r="N389" s="1"/>
      <c r="O389" s="124"/>
      <c r="Q389" s="124"/>
      <c r="S389" s="124"/>
      <c r="U389" s="124"/>
    </row>
    <row r="390" spans="1:21" ht="15">
      <c r="A390" s="123"/>
      <c r="B390" s="1"/>
      <c r="C390" s="124"/>
      <c r="D390" s="1"/>
      <c r="E390" s="124"/>
      <c r="F390" s="1"/>
      <c r="G390" s="124"/>
      <c r="H390" s="1"/>
      <c r="I390" s="124"/>
      <c r="K390" s="124"/>
      <c r="M390" s="124"/>
      <c r="N390" s="1"/>
      <c r="O390" s="124"/>
      <c r="Q390" s="124"/>
      <c r="S390" s="124"/>
      <c r="U390" s="124"/>
    </row>
    <row r="391" spans="1:21" ht="15">
      <c r="A391" s="123"/>
      <c r="B391" s="1"/>
      <c r="C391" s="124"/>
      <c r="D391" s="1"/>
      <c r="E391" s="124"/>
      <c r="F391" s="1"/>
      <c r="G391" s="124"/>
      <c r="H391" s="1"/>
      <c r="I391" s="124"/>
      <c r="K391" s="124"/>
      <c r="M391" s="124"/>
      <c r="N391" s="1"/>
      <c r="O391" s="124"/>
      <c r="Q391" s="124"/>
      <c r="S391" s="124"/>
      <c r="U391" s="124"/>
    </row>
    <row r="392" spans="1:21" ht="15">
      <c r="A392" s="123"/>
      <c r="B392" s="1"/>
      <c r="C392" s="124"/>
      <c r="D392" s="1"/>
      <c r="E392" s="124"/>
      <c r="F392" s="1"/>
      <c r="G392" s="124"/>
      <c r="H392" s="1"/>
      <c r="I392" s="124"/>
      <c r="K392" s="124"/>
      <c r="M392" s="124"/>
      <c r="N392" s="1"/>
      <c r="O392" s="124"/>
      <c r="Q392" s="124"/>
      <c r="S392" s="124"/>
      <c r="U392" s="124"/>
    </row>
    <row r="393" spans="1:21" ht="15">
      <c r="A393" s="123"/>
      <c r="B393" s="1"/>
      <c r="C393" s="124"/>
      <c r="D393" s="1"/>
      <c r="E393" s="124"/>
      <c r="F393" s="1"/>
      <c r="G393" s="124"/>
      <c r="H393" s="1"/>
      <c r="I393" s="124"/>
      <c r="K393" s="124"/>
      <c r="M393" s="124"/>
      <c r="N393" s="1"/>
      <c r="O393" s="124"/>
      <c r="Q393" s="124"/>
      <c r="S393" s="124"/>
      <c r="U393" s="124"/>
    </row>
    <row r="394" spans="1:21" ht="15">
      <c r="A394" s="123"/>
      <c r="B394" s="1"/>
      <c r="C394" s="124"/>
      <c r="D394" s="1"/>
      <c r="E394" s="124"/>
      <c r="F394" s="1"/>
      <c r="G394" s="124"/>
      <c r="H394" s="1"/>
      <c r="I394" s="124"/>
      <c r="K394" s="124"/>
      <c r="M394" s="124"/>
      <c r="N394" s="1"/>
      <c r="O394" s="124"/>
      <c r="Q394" s="124"/>
      <c r="S394" s="124"/>
      <c r="U394" s="124"/>
    </row>
    <row r="395" spans="1:21" ht="15">
      <c r="A395" s="123"/>
      <c r="B395" s="1"/>
      <c r="C395" s="124"/>
      <c r="D395" s="1"/>
      <c r="E395" s="124"/>
      <c r="F395" s="1"/>
      <c r="G395" s="124"/>
      <c r="H395" s="1"/>
      <c r="I395" s="124"/>
      <c r="K395" s="124"/>
      <c r="M395" s="124"/>
      <c r="N395" s="1"/>
      <c r="O395" s="124"/>
      <c r="Q395" s="124"/>
      <c r="S395" s="124"/>
      <c r="U395" s="124"/>
    </row>
    <row r="396" spans="1:21" ht="15">
      <c r="A396" s="123"/>
      <c r="B396" s="1"/>
      <c r="C396" s="124"/>
      <c r="D396" s="1"/>
      <c r="E396" s="124"/>
      <c r="F396" s="1"/>
      <c r="G396" s="124"/>
      <c r="H396" s="1"/>
      <c r="I396" s="124"/>
      <c r="K396" s="124"/>
      <c r="M396" s="124"/>
      <c r="N396" s="1"/>
      <c r="O396" s="124"/>
      <c r="Q396" s="124"/>
      <c r="S396" s="124"/>
      <c r="U396" s="124"/>
    </row>
    <row r="397" spans="1:21" ht="15">
      <c r="A397" s="123"/>
      <c r="B397" s="1"/>
      <c r="C397" s="124"/>
      <c r="D397" s="1"/>
      <c r="E397" s="124"/>
      <c r="F397" s="1"/>
      <c r="G397" s="124"/>
      <c r="H397" s="1"/>
      <c r="I397" s="124"/>
      <c r="K397" s="124"/>
      <c r="M397" s="124"/>
      <c r="N397" s="1"/>
      <c r="O397" s="124"/>
      <c r="Q397" s="124"/>
      <c r="S397" s="124"/>
      <c r="U397" s="124"/>
    </row>
    <row r="398" spans="1:21" ht="15">
      <c r="A398" s="123"/>
      <c r="B398" s="1"/>
      <c r="C398" s="124"/>
      <c r="D398" s="1"/>
      <c r="E398" s="124"/>
      <c r="F398" s="1"/>
      <c r="G398" s="124"/>
      <c r="H398" s="1"/>
      <c r="I398" s="124"/>
      <c r="K398" s="124"/>
      <c r="M398" s="124"/>
      <c r="N398" s="1"/>
      <c r="O398" s="124"/>
      <c r="Q398" s="124"/>
      <c r="S398" s="124"/>
      <c r="U398" s="124"/>
    </row>
    <row r="399" spans="1:21" ht="15">
      <c r="A399" s="123"/>
      <c r="B399" s="1"/>
      <c r="C399" s="124"/>
      <c r="D399" s="1"/>
      <c r="E399" s="124"/>
      <c r="F399" s="1"/>
      <c r="G399" s="124"/>
      <c r="H399" s="1"/>
      <c r="I399" s="124"/>
      <c r="K399" s="124"/>
      <c r="M399" s="124"/>
      <c r="N399" s="1"/>
      <c r="O399" s="124"/>
      <c r="Q399" s="124"/>
      <c r="S399" s="124"/>
      <c r="U399" s="124"/>
    </row>
    <row r="400" spans="1:21" ht="15">
      <c r="A400" s="123"/>
      <c r="B400" s="1"/>
      <c r="C400" s="124"/>
      <c r="D400" s="1"/>
      <c r="E400" s="124"/>
      <c r="F400" s="1"/>
      <c r="G400" s="124"/>
      <c r="H400" s="1"/>
      <c r="I400" s="124"/>
      <c r="K400" s="124"/>
      <c r="M400" s="124"/>
      <c r="N400" s="1"/>
      <c r="O400" s="124"/>
      <c r="Q400" s="124"/>
      <c r="S400" s="124"/>
      <c r="U400" s="124"/>
    </row>
    <row r="401" spans="1:21" ht="15">
      <c r="A401" s="123"/>
      <c r="B401" s="1"/>
      <c r="C401" s="124"/>
      <c r="D401" s="1"/>
      <c r="E401" s="124"/>
      <c r="F401" s="1"/>
      <c r="G401" s="124"/>
      <c r="H401" s="1"/>
      <c r="I401" s="124"/>
      <c r="K401" s="124"/>
      <c r="M401" s="124"/>
      <c r="N401" s="1"/>
      <c r="O401" s="124"/>
      <c r="Q401" s="124"/>
      <c r="S401" s="124"/>
      <c r="U401" s="124"/>
    </row>
    <row r="402" spans="1:21" ht="15">
      <c r="A402" s="123"/>
      <c r="B402" s="1"/>
      <c r="C402" s="124"/>
      <c r="D402" s="1"/>
      <c r="E402" s="124"/>
      <c r="F402" s="1"/>
      <c r="G402" s="124"/>
      <c r="H402" s="1"/>
      <c r="I402" s="124"/>
      <c r="K402" s="124"/>
      <c r="M402" s="124"/>
      <c r="N402" s="1"/>
      <c r="O402" s="124"/>
      <c r="Q402" s="124"/>
      <c r="S402" s="124"/>
      <c r="U402" s="124"/>
    </row>
    <row r="403" spans="1:21" ht="15">
      <c r="A403" s="123"/>
      <c r="B403" s="1"/>
      <c r="C403" s="124"/>
      <c r="D403" s="1"/>
      <c r="E403" s="124"/>
      <c r="F403" s="1"/>
      <c r="G403" s="124"/>
      <c r="H403" s="1"/>
      <c r="I403" s="124"/>
      <c r="K403" s="124"/>
      <c r="M403" s="124"/>
      <c r="N403" s="1"/>
      <c r="O403" s="124"/>
      <c r="Q403" s="124"/>
      <c r="S403" s="124"/>
      <c r="U403" s="124"/>
    </row>
    <row r="404" spans="1:21" ht="15">
      <c r="A404" s="123"/>
      <c r="B404" s="1"/>
      <c r="C404" s="124"/>
      <c r="D404" s="1"/>
      <c r="E404" s="124"/>
      <c r="F404" s="1"/>
      <c r="G404" s="124"/>
      <c r="H404" s="1"/>
      <c r="I404" s="124"/>
      <c r="K404" s="124"/>
      <c r="M404" s="124"/>
      <c r="N404" s="1"/>
      <c r="O404" s="124"/>
      <c r="Q404" s="124"/>
      <c r="S404" s="124"/>
      <c r="U404" s="124"/>
    </row>
    <row r="405" spans="1:21" ht="15">
      <c r="A405" s="123"/>
      <c r="B405" s="1"/>
      <c r="C405" s="124"/>
      <c r="D405" s="1"/>
      <c r="E405" s="124"/>
      <c r="F405" s="1"/>
      <c r="G405" s="124"/>
      <c r="H405" s="1"/>
      <c r="I405" s="124"/>
      <c r="K405" s="124"/>
      <c r="M405" s="124"/>
      <c r="N405" s="1"/>
      <c r="O405" s="124"/>
      <c r="Q405" s="124"/>
      <c r="S405" s="124"/>
      <c r="U405" s="124"/>
    </row>
    <row r="406" spans="1:21" ht="15">
      <c r="A406" s="123"/>
      <c r="B406" s="1"/>
      <c r="C406" s="124"/>
      <c r="D406" s="1"/>
      <c r="E406" s="124"/>
      <c r="F406" s="1"/>
      <c r="G406" s="124"/>
      <c r="H406" s="1"/>
      <c r="I406" s="124"/>
      <c r="K406" s="124"/>
      <c r="M406" s="124"/>
      <c r="N406" s="1"/>
      <c r="O406" s="124"/>
      <c r="Q406" s="124"/>
      <c r="S406" s="124"/>
      <c r="U406" s="124"/>
    </row>
    <row r="407" spans="1:21" ht="15">
      <c r="A407" s="123"/>
      <c r="B407" s="1"/>
      <c r="C407" s="124"/>
      <c r="D407" s="1"/>
      <c r="E407" s="124"/>
      <c r="F407" s="1"/>
      <c r="G407" s="124"/>
      <c r="H407" s="1"/>
      <c r="I407" s="124"/>
      <c r="K407" s="124"/>
      <c r="M407" s="124"/>
      <c r="N407" s="1"/>
      <c r="O407" s="124"/>
      <c r="Q407" s="124"/>
      <c r="S407" s="124"/>
      <c r="U407" s="124"/>
    </row>
    <row r="408" spans="1:21" ht="15">
      <c r="A408" s="123"/>
      <c r="B408" s="1"/>
      <c r="C408" s="124"/>
      <c r="D408" s="1"/>
      <c r="E408" s="124"/>
      <c r="F408" s="1"/>
      <c r="G408" s="124"/>
      <c r="H408" s="1"/>
      <c r="I408" s="124"/>
      <c r="K408" s="124"/>
      <c r="M408" s="124"/>
      <c r="N408" s="1"/>
      <c r="O408" s="124"/>
      <c r="Q408" s="124"/>
      <c r="S408" s="124"/>
      <c r="U408" s="124"/>
    </row>
    <row r="409" spans="1:21" ht="15">
      <c r="A409" s="123"/>
      <c r="B409" s="1"/>
      <c r="C409" s="124"/>
      <c r="D409" s="1"/>
      <c r="E409" s="124"/>
      <c r="F409" s="1"/>
      <c r="G409" s="124"/>
      <c r="H409" s="1"/>
      <c r="I409" s="124"/>
      <c r="K409" s="124"/>
      <c r="M409" s="124"/>
      <c r="N409" s="1"/>
      <c r="O409" s="124"/>
      <c r="Q409" s="124"/>
      <c r="S409" s="124"/>
      <c r="U409" s="124"/>
    </row>
    <row r="410" spans="1:21" ht="15">
      <c r="A410" s="123"/>
      <c r="B410" s="1"/>
      <c r="C410" s="124"/>
      <c r="D410" s="1"/>
      <c r="E410" s="124"/>
      <c r="F410" s="1"/>
      <c r="G410" s="124"/>
      <c r="H410" s="1"/>
      <c r="I410" s="124"/>
      <c r="K410" s="124"/>
      <c r="M410" s="124"/>
      <c r="N410" s="1"/>
      <c r="O410" s="124"/>
      <c r="Q410" s="124"/>
      <c r="S410" s="124"/>
      <c r="U410" s="124"/>
    </row>
    <row r="411" spans="1:21" ht="15">
      <c r="A411" s="123"/>
      <c r="B411" s="1"/>
      <c r="C411" s="124"/>
      <c r="D411" s="1"/>
      <c r="E411" s="124"/>
      <c r="F411" s="1"/>
      <c r="G411" s="124"/>
      <c r="H411" s="1"/>
      <c r="I411" s="124"/>
      <c r="K411" s="124"/>
      <c r="M411" s="124"/>
      <c r="N411" s="1"/>
      <c r="O411" s="124"/>
      <c r="Q411" s="124"/>
      <c r="S411" s="124"/>
      <c r="U411" s="124"/>
    </row>
    <row r="412" spans="1:21" ht="15">
      <c r="A412" s="123"/>
      <c r="B412" s="1"/>
      <c r="C412" s="124"/>
      <c r="D412" s="1"/>
      <c r="E412" s="124"/>
      <c r="F412" s="1"/>
      <c r="G412" s="124"/>
      <c r="H412" s="1"/>
      <c r="I412" s="124"/>
      <c r="K412" s="124"/>
      <c r="M412" s="124"/>
      <c r="N412" s="1"/>
      <c r="O412" s="124"/>
      <c r="Q412" s="124"/>
      <c r="S412" s="124"/>
      <c r="U412" s="124"/>
    </row>
    <row r="413" spans="1:21" ht="15">
      <c r="A413" s="123"/>
      <c r="B413" s="1"/>
      <c r="C413" s="124"/>
      <c r="D413" s="1"/>
      <c r="E413" s="124"/>
      <c r="F413" s="1"/>
      <c r="G413" s="124"/>
      <c r="H413" s="1"/>
      <c r="I413" s="124"/>
      <c r="K413" s="124"/>
      <c r="M413" s="124"/>
      <c r="N413" s="1"/>
      <c r="O413" s="124"/>
      <c r="Q413" s="124"/>
      <c r="S413" s="124"/>
      <c r="U413" s="124"/>
    </row>
    <row r="414" spans="1:21" ht="15">
      <c r="A414" s="123"/>
      <c r="B414" s="1"/>
      <c r="C414" s="124"/>
      <c r="D414" s="1"/>
      <c r="E414" s="124"/>
      <c r="F414" s="1"/>
      <c r="G414" s="124"/>
      <c r="H414" s="1"/>
      <c r="I414" s="124"/>
      <c r="K414" s="124"/>
      <c r="M414" s="124"/>
      <c r="N414" s="1"/>
      <c r="O414" s="124"/>
      <c r="Q414" s="124"/>
      <c r="S414" s="124"/>
      <c r="U414" s="124"/>
    </row>
    <row r="415" spans="1:21" ht="15">
      <c r="A415" s="123"/>
      <c r="B415" s="1"/>
      <c r="C415" s="124"/>
      <c r="D415" s="1"/>
      <c r="E415" s="124"/>
      <c r="F415" s="1"/>
      <c r="G415" s="124"/>
      <c r="H415" s="1"/>
      <c r="I415" s="124"/>
      <c r="K415" s="124"/>
      <c r="M415" s="124"/>
      <c r="N415" s="1"/>
      <c r="O415" s="124"/>
      <c r="Q415" s="124"/>
      <c r="S415" s="124"/>
      <c r="U415" s="124"/>
    </row>
    <row r="416" spans="1:21" ht="15">
      <c r="A416" s="123"/>
      <c r="B416" s="1"/>
      <c r="C416" s="124"/>
      <c r="D416" s="1"/>
      <c r="E416" s="124"/>
      <c r="F416" s="1"/>
      <c r="G416" s="124"/>
      <c r="H416" s="1"/>
      <c r="I416" s="124"/>
      <c r="K416" s="124"/>
      <c r="M416" s="124"/>
      <c r="N416" s="1"/>
      <c r="O416" s="124"/>
      <c r="Q416" s="124"/>
      <c r="S416" s="124"/>
      <c r="U416" s="124"/>
    </row>
    <row r="417" spans="1:21" ht="15">
      <c r="A417" s="123"/>
      <c r="B417" s="1"/>
      <c r="C417" s="124"/>
      <c r="D417" s="1"/>
      <c r="E417" s="124"/>
      <c r="F417" s="1"/>
      <c r="G417" s="124"/>
      <c r="H417" s="1"/>
      <c r="I417" s="124"/>
      <c r="K417" s="124"/>
      <c r="M417" s="124"/>
      <c r="N417" s="1"/>
      <c r="O417" s="124"/>
      <c r="Q417" s="124"/>
      <c r="S417" s="124"/>
      <c r="U417" s="124"/>
    </row>
    <row r="418" spans="1:21" ht="15">
      <c r="A418" s="123"/>
      <c r="B418" s="1"/>
      <c r="C418" s="124"/>
      <c r="D418" s="1"/>
      <c r="E418" s="124"/>
      <c r="F418" s="1"/>
      <c r="G418" s="124"/>
      <c r="H418" s="1"/>
      <c r="I418" s="124"/>
      <c r="K418" s="124"/>
      <c r="M418" s="124"/>
      <c r="N418" s="1"/>
      <c r="O418" s="124"/>
      <c r="Q418" s="124"/>
      <c r="S418" s="124"/>
      <c r="U418" s="124"/>
    </row>
    <row r="419" spans="1:21" ht="15">
      <c r="A419" s="123"/>
      <c r="B419" s="1"/>
      <c r="C419" s="124"/>
      <c r="D419" s="1"/>
      <c r="E419" s="124"/>
      <c r="F419" s="1"/>
      <c r="G419" s="124"/>
      <c r="H419" s="1"/>
      <c r="I419" s="124"/>
      <c r="K419" s="124"/>
      <c r="M419" s="124"/>
      <c r="N419" s="1"/>
      <c r="O419" s="124"/>
      <c r="Q419" s="124"/>
      <c r="S419" s="124"/>
      <c r="U419" s="124"/>
    </row>
    <row r="420" spans="1:21" ht="15">
      <c r="A420" s="123"/>
      <c r="B420" s="1"/>
      <c r="C420" s="124"/>
      <c r="D420" s="1"/>
      <c r="E420" s="124"/>
      <c r="F420" s="1"/>
      <c r="G420" s="124"/>
      <c r="H420" s="1"/>
      <c r="I420" s="124"/>
      <c r="K420" s="124"/>
      <c r="M420" s="124"/>
      <c r="N420" s="1"/>
      <c r="O420" s="124"/>
      <c r="Q420" s="124"/>
      <c r="S420" s="124"/>
      <c r="U420" s="124"/>
    </row>
    <row r="421" spans="1:21" ht="15">
      <c r="A421" s="123"/>
      <c r="B421" s="1"/>
      <c r="C421" s="124"/>
      <c r="D421" s="1"/>
      <c r="E421" s="124"/>
      <c r="F421" s="1"/>
      <c r="G421" s="124"/>
      <c r="H421" s="1"/>
      <c r="I421" s="124"/>
      <c r="K421" s="124"/>
      <c r="M421" s="124"/>
      <c r="N421" s="1"/>
      <c r="O421" s="124"/>
      <c r="Q421" s="124"/>
      <c r="S421" s="124"/>
      <c r="U421" s="124"/>
    </row>
    <row r="422" spans="1:21" ht="15">
      <c r="A422" s="123"/>
      <c r="B422" s="1"/>
      <c r="C422" s="124"/>
      <c r="D422" s="1"/>
      <c r="E422" s="124"/>
      <c r="F422" s="1"/>
      <c r="G422" s="124"/>
      <c r="H422" s="1"/>
      <c r="I422" s="124"/>
      <c r="K422" s="124"/>
      <c r="M422" s="124"/>
      <c r="N422" s="1"/>
      <c r="O422" s="124"/>
      <c r="Q422" s="124"/>
      <c r="S422" s="124"/>
      <c r="U422" s="124"/>
    </row>
    <row r="423" spans="1:21" ht="15">
      <c r="A423" s="123"/>
      <c r="B423" s="1"/>
      <c r="C423" s="124"/>
      <c r="D423" s="1"/>
      <c r="E423" s="124"/>
      <c r="F423" s="1"/>
      <c r="G423" s="124"/>
      <c r="H423" s="1"/>
      <c r="I423" s="124"/>
      <c r="K423" s="124"/>
      <c r="M423" s="124"/>
      <c r="N423" s="1"/>
      <c r="O423" s="124"/>
      <c r="Q423" s="124"/>
      <c r="S423" s="124"/>
      <c r="U423" s="124"/>
    </row>
    <row r="424" spans="1:21" ht="15">
      <c r="A424" s="123"/>
      <c r="B424" s="1"/>
      <c r="C424" s="124"/>
      <c r="D424" s="1"/>
      <c r="E424" s="124"/>
      <c r="F424" s="1"/>
      <c r="G424" s="124"/>
      <c r="H424" s="1"/>
      <c r="I424" s="124"/>
      <c r="K424" s="124"/>
      <c r="M424" s="124"/>
      <c r="N424" s="1"/>
      <c r="O424" s="124"/>
      <c r="Q424" s="124"/>
      <c r="S424" s="124"/>
      <c r="U424" s="124"/>
    </row>
    <row r="425" spans="1:21" ht="15">
      <c r="A425" s="123"/>
      <c r="B425" s="1"/>
      <c r="C425" s="124"/>
      <c r="D425" s="1"/>
      <c r="E425" s="124"/>
      <c r="F425" s="1"/>
      <c r="G425" s="124"/>
      <c r="H425" s="1"/>
      <c r="I425" s="124"/>
      <c r="K425" s="124"/>
      <c r="M425" s="124"/>
      <c r="N425" s="1"/>
      <c r="O425" s="124"/>
      <c r="Q425" s="124"/>
      <c r="S425" s="124"/>
      <c r="U425" s="124"/>
    </row>
    <row r="426" spans="1:21" ht="15">
      <c r="A426" s="123"/>
      <c r="B426" s="1"/>
      <c r="C426" s="124"/>
      <c r="D426" s="1"/>
      <c r="E426" s="124"/>
      <c r="F426" s="1"/>
      <c r="G426" s="124"/>
      <c r="H426" s="1"/>
      <c r="I426" s="124"/>
      <c r="K426" s="124"/>
      <c r="M426" s="124"/>
      <c r="N426" s="1"/>
      <c r="O426" s="124"/>
      <c r="Q426" s="124"/>
      <c r="S426" s="124"/>
      <c r="U426" s="124"/>
    </row>
    <row r="427" spans="1:21" ht="15">
      <c r="A427" s="123"/>
      <c r="B427" s="1"/>
      <c r="C427" s="124"/>
      <c r="D427" s="1"/>
      <c r="E427" s="124"/>
      <c r="F427" s="1"/>
      <c r="G427" s="124"/>
      <c r="H427" s="1"/>
      <c r="I427" s="124"/>
      <c r="K427" s="124"/>
      <c r="M427" s="124"/>
      <c r="N427" s="1"/>
      <c r="O427" s="124"/>
      <c r="Q427" s="124"/>
      <c r="S427" s="124"/>
      <c r="U427" s="124"/>
    </row>
    <row r="428" spans="1:21" ht="15">
      <c r="A428" s="123"/>
      <c r="B428" s="1"/>
      <c r="C428" s="124"/>
      <c r="D428" s="1"/>
      <c r="E428" s="124"/>
      <c r="F428" s="1"/>
      <c r="G428" s="124"/>
      <c r="H428" s="1"/>
      <c r="I428" s="124"/>
      <c r="K428" s="124"/>
      <c r="M428" s="124"/>
      <c r="N428" s="1"/>
      <c r="O428" s="124"/>
      <c r="Q428" s="124"/>
      <c r="S428" s="124"/>
      <c r="U428" s="124"/>
    </row>
    <row r="429" spans="1:21" ht="15">
      <c r="A429" s="123"/>
      <c r="B429" s="1"/>
      <c r="C429" s="124"/>
      <c r="D429" s="1"/>
      <c r="E429" s="124"/>
      <c r="F429" s="1"/>
      <c r="G429" s="124"/>
      <c r="H429" s="1"/>
      <c r="I429" s="124"/>
      <c r="K429" s="124"/>
      <c r="M429" s="124"/>
      <c r="N429" s="1"/>
      <c r="O429" s="124"/>
      <c r="Q429" s="124"/>
      <c r="S429" s="124"/>
      <c r="U429" s="124"/>
    </row>
    <row r="430" spans="1:21" ht="15">
      <c r="A430" s="123"/>
      <c r="B430" s="1"/>
      <c r="C430" s="124"/>
      <c r="D430" s="1"/>
      <c r="E430" s="124"/>
      <c r="F430" s="1"/>
      <c r="G430" s="124"/>
      <c r="H430" s="1"/>
      <c r="I430" s="124"/>
      <c r="K430" s="124"/>
      <c r="M430" s="124"/>
      <c r="N430" s="1"/>
      <c r="O430" s="124"/>
      <c r="Q430" s="124"/>
      <c r="S430" s="124"/>
      <c r="U430" s="124"/>
    </row>
    <row r="431" spans="1:21" ht="15">
      <c r="A431" s="123"/>
      <c r="B431" s="1"/>
      <c r="C431" s="124"/>
      <c r="D431" s="1"/>
      <c r="E431" s="124"/>
      <c r="F431" s="1"/>
      <c r="G431" s="124"/>
      <c r="H431" s="1"/>
      <c r="I431" s="124"/>
      <c r="K431" s="124"/>
      <c r="M431" s="124"/>
      <c r="N431" s="1"/>
      <c r="O431" s="124"/>
      <c r="Q431" s="124"/>
      <c r="S431" s="124"/>
      <c r="U431" s="124"/>
    </row>
    <row r="432" spans="1:21" ht="15">
      <c r="A432" s="123"/>
      <c r="B432" s="1"/>
      <c r="C432" s="124"/>
      <c r="D432" s="1"/>
      <c r="E432" s="124"/>
      <c r="F432" s="1"/>
      <c r="G432" s="124"/>
      <c r="H432" s="1"/>
      <c r="I432" s="124"/>
      <c r="K432" s="124"/>
      <c r="M432" s="124"/>
      <c r="N432" s="1"/>
      <c r="O432" s="124"/>
      <c r="Q432" s="124"/>
      <c r="S432" s="124"/>
      <c r="U432" s="124"/>
    </row>
    <row r="433" spans="1:21" ht="15">
      <c r="A433" s="123"/>
      <c r="B433" s="1"/>
      <c r="C433" s="124"/>
      <c r="D433" s="1"/>
      <c r="E433" s="124"/>
      <c r="F433" s="1"/>
      <c r="G433" s="124"/>
      <c r="H433" s="1"/>
      <c r="I433" s="124"/>
      <c r="K433" s="124"/>
      <c r="M433" s="124"/>
      <c r="N433" s="1"/>
      <c r="O433" s="124"/>
      <c r="Q433" s="124"/>
      <c r="S433" s="124"/>
      <c r="U433" s="124"/>
    </row>
    <row r="434" spans="1:21" ht="15">
      <c r="A434" s="123"/>
      <c r="B434" s="1"/>
      <c r="C434" s="124"/>
      <c r="D434" s="1"/>
      <c r="E434" s="124"/>
      <c r="F434" s="1"/>
      <c r="G434" s="124"/>
      <c r="H434" s="1"/>
      <c r="I434" s="124"/>
      <c r="K434" s="124"/>
      <c r="M434" s="124"/>
      <c r="N434" s="1"/>
      <c r="O434" s="124"/>
      <c r="Q434" s="124"/>
      <c r="S434" s="124"/>
      <c r="U434" s="124"/>
    </row>
    <row r="435" spans="1:21" ht="15">
      <c r="A435" s="123"/>
      <c r="B435" s="1"/>
      <c r="C435" s="124"/>
      <c r="D435" s="1"/>
      <c r="E435" s="124"/>
      <c r="F435" s="1"/>
      <c r="G435" s="124"/>
      <c r="H435" s="1"/>
      <c r="I435" s="124"/>
      <c r="K435" s="124"/>
      <c r="M435" s="124"/>
      <c r="N435" s="1"/>
      <c r="O435" s="124"/>
      <c r="Q435" s="124"/>
      <c r="S435" s="124"/>
      <c r="U435" s="124"/>
    </row>
    <row r="436" spans="1:21" ht="15">
      <c r="A436" s="123"/>
      <c r="B436" s="1"/>
      <c r="C436" s="124"/>
      <c r="D436" s="1"/>
      <c r="E436" s="124"/>
      <c r="F436" s="1"/>
      <c r="G436" s="124"/>
      <c r="H436" s="1"/>
      <c r="I436" s="124"/>
      <c r="K436" s="124"/>
      <c r="M436" s="124"/>
      <c r="N436" s="1"/>
      <c r="O436" s="124"/>
      <c r="Q436" s="124"/>
      <c r="S436" s="124"/>
      <c r="U436" s="124"/>
    </row>
    <row r="437" spans="1:21" ht="15">
      <c r="A437" s="123"/>
      <c r="B437" s="1"/>
      <c r="C437" s="124"/>
      <c r="D437" s="1"/>
      <c r="E437" s="124"/>
      <c r="F437" s="1"/>
      <c r="G437" s="124"/>
      <c r="H437" s="1"/>
      <c r="I437" s="124"/>
      <c r="K437" s="124"/>
      <c r="M437" s="124"/>
      <c r="N437" s="1"/>
      <c r="O437" s="124"/>
      <c r="Q437" s="124"/>
      <c r="S437" s="124"/>
      <c r="U437" s="124"/>
    </row>
    <row r="438" spans="1:21" ht="15">
      <c r="A438" s="123"/>
      <c r="B438" s="1"/>
      <c r="C438" s="124"/>
      <c r="D438" s="1"/>
      <c r="E438" s="124"/>
      <c r="F438" s="1"/>
      <c r="G438" s="124"/>
      <c r="H438" s="1"/>
      <c r="I438" s="124"/>
      <c r="K438" s="124"/>
      <c r="M438" s="124"/>
      <c r="N438" s="1"/>
      <c r="O438" s="124"/>
      <c r="Q438" s="124"/>
      <c r="S438" s="124"/>
      <c r="U438" s="124"/>
    </row>
    <row r="439" spans="1:21" ht="15">
      <c r="A439" s="123"/>
      <c r="B439" s="1"/>
      <c r="C439" s="124"/>
      <c r="D439" s="1"/>
      <c r="E439" s="124"/>
      <c r="F439" s="1"/>
      <c r="G439" s="124"/>
      <c r="H439" s="1"/>
      <c r="I439" s="124"/>
      <c r="K439" s="124"/>
      <c r="M439" s="124"/>
      <c r="N439" s="1"/>
      <c r="O439" s="124"/>
      <c r="Q439" s="124"/>
      <c r="S439" s="124"/>
      <c r="U439" s="124"/>
    </row>
    <row r="440" spans="1:21" ht="15">
      <c r="A440" s="123"/>
      <c r="B440" s="1"/>
      <c r="C440" s="124"/>
      <c r="D440" s="1"/>
      <c r="E440" s="124"/>
      <c r="F440" s="1"/>
      <c r="G440" s="124"/>
      <c r="H440" s="1"/>
      <c r="I440" s="124"/>
      <c r="K440" s="124"/>
      <c r="M440" s="124"/>
      <c r="N440" s="1"/>
      <c r="O440" s="124"/>
      <c r="Q440" s="124"/>
      <c r="S440" s="124"/>
      <c r="U440" s="124"/>
    </row>
    <row r="441" spans="1:21" ht="15">
      <c r="A441" s="123"/>
      <c r="B441" s="1"/>
      <c r="C441" s="124"/>
      <c r="D441" s="1"/>
      <c r="E441" s="124"/>
      <c r="F441" s="1"/>
      <c r="G441" s="124"/>
      <c r="H441" s="1"/>
      <c r="I441" s="124"/>
      <c r="K441" s="124"/>
      <c r="M441" s="124"/>
      <c r="N441" s="1"/>
      <c r="O441" s="124"/>
      <c r="Q441" s="124"/>
      <c r="S441" s="124"/>
      <c r="U441" s="124"/>
    </row>
    <row r="442" spans="1:21" ht="15">
      <c r="A442" s="123"/>
      <c r="B442" s="1"/>
      <c r="C442" s="124"/>
      <c r="D442" s="1"/>
      <c r="E442" s="124"/>
      <c r="F442" s="1"/>
      <c r="G442" s="124"/>
      <c r="H442" s="1"/>
      <c r="I442" s="124"/>
      <c r="K442" s="124"/>
      <c r="M442" s="124"/>
      <c r="N442" s="1"/>
      <c r="O442" s="124"/>
      <c r="Q442" s="124"/>
      <c r="S442" s="124"/>
      <c r="U442" s="124"/>
    </row>
    <row r="443" spans="1:21" ht="15">
      <c r="A443" s="123"/>
      <c r="B443" s="1"/>
      <c r="C443" s="124"/>
      <c r="D443" s="1"/>
      <c r="E443" s="124"/>
      <c r="F443" s="1"/>
      <c r="G443" s="124"/>
      <c r="H443" s="1"/>
      <c r="I443" s="124"/>
      <c r="K443" s="124"/>
      <c r="M443" s="124"/>
      <c r="N443" s="1"/>
      <c r="O443" s="124"/>
      <c r="Q443" s="124"/>
      <c r="S443" s="124"/>
      <c r="U443" s="124"/>
    </row>
    <row r="444" spans="1:21" ht="15">
      <c r="A444" s="123"/>
      <c r="B444" s="1"/>
      <c r="C444" s="124"/>
      <c r="D444" s="1"/>
      <c r="E444" s="124"/>
      <c r="F444" s="1"/>
      <c r="G444" s="124"/>
      <c r="H444" s="1"/>
      <c r="I444" s="124"/>
      <c r="K444" s="124"/>
      <c r="M444" s="124"/>
      <c r="N444" s="1"/>
      <c r="O444" s="124"/>
      <c r="Q444" s="124"/>
      <c r="S444" s="124"/>
      <c r="U444" s="124"/>
    </row>
    <row r="445" spans="1:21" ht="15">
      <c r="A445" s="123"/>
      <c r="B445" s="1"/>
      <c r="C445" s="124"/>
      <c r="D445" s="1"/>
      <c r="E445" s="124"/>
      <c r="F445" s="1"/>
      <c r="G445" s="124"/>
      <c r="H445" s="1"/>
      <c r="I445" s="124"/>
      <c r="K445" s="124"/>
      <c r="M445" s="124"/>
      <c r="N445" s="1"/>
      <c r="O445" s="124"/>
      <c r="Q445" s="124"/>
      <c r="S445" s="124"/>
      <c r="U445" s="124"/>
    </row>
    <row r="446" spans="1:21" ht="15">
      <c r="A446" s="123"/>
      <c r="B446" s="1"/>
      <c r="C446" s="124"/>
      <c r="D446" s="1"/>
      <c r="E446" s="124"/>
      <c r="F446" s="1"/>
      <c r="G446" s="124"/>
      <c r="H446" s="1"/>
      <c r="I446" s="124"/>
      <c r="K446" s="124"/>
      <c r="M446" s="124"/>
      <c r="N446" s="1"/>
      <c r="O446" s="124"/>
      <c r="Q446" s="124"/>
      <c r="S446" s="124"/>
      <c r="U446" s="124"/>
    </row>
    <row r="447" spans="1:21" ht="15">
      <c r="A447" s="123"/>
      <c r="B447" s="1"/>
      <c r="C447" s="124"/>
      <c r="D447" s="1"/>
      <c r="E447" s="124"/>
      <c r="F447" s="1"/>
      <c r="G447" s="124"/>
      <c r="H447" s="1"/>
      <c r="I447" s="124"/>
      <c r="K447" s="124"/>
      <c r="M447" s="124"/>
      <c r="N447" s="1"/>
      <c r="O447" s="124"/>
      <c r="Q447" s="124"/>
      <c r="S447" s="124"/>
      <c r="U447" s="124"/>
    </row>
    <row r="448" spans="1:21" ht="15">
      <c r="A448" s="123"/>
      <c r="B448" s="1"/>
      <c r="C448" s="124"/>
      <c r="D448" s="1"/>
      <c r="E448" s="124"/>
      <c r="F448" s="1"/>
      <c r="G448" s="124"/>
      <c r="H448" s="1"/>
      <c r="I448" s="124"/>
      <c r="K448" s="124"/>
      <c r="M448" s="124"/>
      <c r="N448" s="1"/>
      <c r="O448" s="124"/>
      <c r="Q448" s="124"/>
      <c r="S448" s="124"/>
      <c r="U448" s="124"/>
    </row>
    <row r="449" spans="1:21" ht="15">
      <c r="A449" s="123"/>
      <c r="B449" s="1"/>
      <c r="C449" s="124"/>
      <c r="D449" s="1"/>
      <c r="E449" s="124"/>
      <c r="F449" s="1"/>
      <c r="G449" s="124"/>
      <c r="H449" s="1"/>
      <c r="I449" s="124"/>
      <c r="K449" s="124"/>
      <c r="M449" s="124"/>
      <c r="N449" s="1"/>
      <c r="O449" s="124"/>
      <c r="Q449" s="124"/>
      <c r="S449" s="124"/>
      <c r="U449" s="124"/>
    </row>
    <row r="450" spans="1:21" ht="15">
      <c r="A450" s="123"/>
      <c r="B450" s="1"/>
      <c r="C450" s="124"/>
      <c r="D450" s="1"/>
      <c r="E450" s="124"/>
      <c r="F450" s="1"/>
      <c r="G450" s="124"/>
      <c r="H450" s="1"/>
      <c r="I450" s="124"/>
      <c r="K450" s="124"/>
      <c r="M450" s="124"/>
      <c r="N450" s="1"/>
      <c r="O450" s="124"/>
      <c r="Q450" s="124"/>
      <c r="S450" s="124"/>
      <c r="U450" s="124"/>
    </row>
    <row r="451" spans="1:21" ht="15">
      <c r="A451" s="123"/>
      <c r="B451" s="1"/>
      <c r="C451" s="124"/>
      <c r="D451" s="1"/>
      <c r="E451" s="124"/>
      <c r="F451" s="1"/>
      <c r="G451" s="124"/>
      <c r="H451" s="1"/>
      <c r="I451" s="124"/>
      <c r="K451" s="124"/>
      <c r="M451" s="124"/>
      <c r="N451" s="1"/>
      <c r="O451" s="124"/>
      <c r="Q451" s="124"/>
      <c r="S451" s="124"/>
      <c r="U451" s="124"/>
    </row>
    <row r="452" spans="1:21" ht="15">
      <c r="A452" s="123"/>
      <c r="B452" s="1"/>
      <c r="C452" s="124"/>
      <c r="D452" s="1"/>
      <c r="E452" s="124"/>
      <c r="F452" s="1"/>
      <c r="G452" s="124"/>
      <c r="H452" s="1"/>
      <c r="I452" s="124"/>
      <c r="K452" s="124"/>
      <c r="M452" s="124"/>
      <c r="N452" s="1"/>
      <c r="O452" s="124"/>
      <c r="Q452" s="124"/>
      <c r="S452" s="124"/>
      <c r="U452" s="124"/>
    </row>
    <row r="453" spans="1:21" ht="15">
      <c r="A453" s="123"/>
      <c r="B453" s="1"/>
      <c r="C453" s="124"/>
      <c r="D453" s="1"/>
      <c r="E453" s="124"/>
      <c r="F453" s="1"/>
      <c r="G453" s="124"/>
      <c r="H453" s="1"/>
      <c r="I453" s="124"/>
      <c r="K453" s="124"/>
      <c r="M453" s="124"/>
      <c r="N453" s="1"/>
      <c r="O453" s="124"/>
      <c r="Q453" s="124"/>
      <c r="S453" s="124"/>
      <c r="U453" s="124"/>
    </row>
    <row r="454" spans="1:21" ht="15">
      <c r="A454" s="123"/>
      <c r="B454" s="1"/>
      <c r="C454" s="124"/>
      <c r="D454" s="1"/>
      <c r="E454" s="124"/>
      <c r="F454" s="1"/>
      <c r="G454" s="124"/>
      <c r="H454" s="1"/>
      <c r="I454" s="124"/>
      <c r="K454" s="124"/>
      <c r="M454" s="124"/>
      <c r="N454" s="1"/>
      <c r="O454" s="124"/>
      <c r="Q454" s="124"/>
      <c r="S454" s="124"/>
      <c r="U454" s="124"/>
    </row>
    <row r="455" spans="1:21" ht="15">
      <c r="A455" s="123"/>
      <c r="B455" s="1"/>
      <c r="C455" s="124"/>
      <c r="D455" s="1"/>
      <c r="E455" s="124"/>
      <c r="F455" s="1"/>
      <c r="G455" s="124"/>
      <c r="H455" s="1"/>
      <c r="I455" s="124"/>
      <c r="K455" s="124"/>
      <c r="M455" s="124"/>
      <c r="N455" s="1"/>
      <c r="O455" s="124"/>
      <c r="Q455" s="124"/>
      <c r="S455" s="124"/>
      <c r="U455" s="124"/>
    </row>
    <row r="456" spans="1:21" ht="15">
      <c r="A456" s="123"/>
      <c r="B456" s="1"/>
      <c r="C456" s="124"/>
      <c r="D456" s="1"/>
      <c r="E456" s="124"/>
      <c r="F456" s="1"/>
      <c r="G456" s="124"/>
      <c r="H456" s="1"/>
      <c r="I456" s="124"/>
      <c r="K456" s="124"/>
      <c r="M456" s="124"/>
      <c r="N456" s="1"/>
      <c r="O456" s="124"/>
      <c r="Q456" s="124"/>
      <c r="S456" s="124"/>
      <c r="U456" s="124"/>
    </row>
    <row r="457" spans="1:21" ht="15">
      <c r="A457" s="123"/>
      <c r="B457" s="1"/>
      <c r="C457" s="124"/>
      <c r="D457" s="1"/>
      <c r="E457" s="124"/>
      <c r="F457" s="1"/>
      <c r="G457" s="124"/>
      <c r="H457" s="1"/>
      <c r="I457" s="124"/>
      <c r="K457" s="124"/>
      <c r="M457" s="124"/>
      <c r="N457" s="1"/>
      <c r="O457" s="124"/>
      <c r="Q457" s="124"/>
      <c r="S457" s="124"/>
      <c r="U457" s="124"/>
    </row>
    <row r="458" spans="1:21" ht="15">
      <c r="A458" s="123"/>
      <c r="B458" s="1"/>
      <c r="C458" s="124"/>
      <c r="D458" s="1"/>
      <c r="E458" s="124"/>
      <c r="F458" s="1"/>
      <c r="G458" s="124"/>
      <c r="H458" s="1"/>
      <c r="I458" s="124"/>
      <c r="K458" s="124"/>
      <c r="M458" s="124"/>
      <c r="N458" s="1"/>
      <c r="O458" s="124"/>
      <c r="Q458" s="124"/>
      <c r="S458" s="124"/>
      <c r="U458" s="124"/>
    </row>
    <row r="459" spans="1:21" ht="15">
      <c r="A459" s="123"/>
      <c r="B459" s="1"/>
      <c r="C459" s="124"/>
      <c r="D459" s="1"/>
      <c r="E459" s="124"/>
      <c r="F459" s="1"/>
      <c r="G459" s="124"/>
      <c r="H459" s="1"/>
      <c r="I459" s="124"/>
      <c r="K459" s="124"/>
      <c r="M459" s="124"/>
      <c r="N459" s="1"/>
      <c r="O459" s="124"/>
      <c r="Q459" s="124"/>
      <c r="S459" s="124"/>
      <c r="U459" s="124"/>
    </row>
    <row r="460" spans="1:21" ht="15">
      <c r="A460" s="123"/>
      <c r="B460" s="1"/>
      <c r="C460" s="124"/>
      <c r="D460" s="1"/>
      <c r="E460" s="124"/>
      <c r="F460" s="1"/>
      <c r="G460" s="124"/>
      <c r="H460" s="1"/>
      <c r="I460" s="124"/>
      <c r="K460" s="124"/>
      <c r="M460" s="124"/>
      <c r="N460" s="1"/>
      <c r="O460" s="124"/>
      <c r="Q460" s="124"/>
      <c r="S460" s="124"/>
      <c r="U460" s="124"/>
    </row>
    <row r="461" spans="1:21" ht="15">
      <c r="A461" s="123"/>
      <c r="B461" s="1"/>
      <c r="C461" s="124"/>
      <c r="D461" s="1"/>
      <c r="E461" s="124"/>
      <c r="F461" s="1"/>
      <c r="G461" s="124"/>
      <c r="H461" s="1"/>
      <c r="I461" s="124"/>
      <c r="K461" s="124"/>
      <c r="M461" s="124"/>
      <c r="N461" s="1"/>
      <c r="O461" s="124"/>
      <c r="Q461" s="124"/>
      <c r="S461" s="124"/>
      <c r="U461" s="124"/>
    </row>
    <row r="462" spans="1:21" ht="15">
      <c r="A462" s="123"/>
      <c r="B462" s="1"/>
      <c r="C462" s="124"/>
      <c r="D462" s="1"/>
      <c r="E462" s="124"/>
      <c r="F462" s="1"/>
      <c r="G462" s="124"/>
      <c r="H462" s="1"/>
      <c r="I462" s="124"/>
      <c r="K462" s="124"/>
      <c r="M462" s="124"/>
      <c r="N462" s="1"/>
      <c r="O462" s="124"/>
      <c r="Q462" s="124"/>
      <c r="S462" s="124"/>
      <c r="U462" s="124"/>
    </row>
    <row r="463" spans="1:21" ht="15">
      <c r="A463" s="123"/>
      <c r="B463" s="1"/>
      <c r="C463" s="124"/>
      <c r="D463" s="1"/>
      <c r="E463" s="124"/>
      <c r="F463" s="1"/>
      <c r="G463" s="124"/>
      <c r="H463" s="1"/>
      <c r="I463" s="124"/>
      <c r="K463" s="124"/>
      <c r="M463" s="124"/>
      <c r="N463" s="1"/>
      <c r="O463" s="124"/>
      <c r="Q463" s="124"/>
      <c r="S463" s="124"/>
      <c r="U463" s="124"/>
    </row>
    <row r="464" spans="1:21" ht="15">
      <c r="A464" s="123"/>
      <c r="B464" s="1"/>
      <c r="C464" s="124"/>
      <c r="D464" s="1"/>
      <c r="E464" s="124"/>
      <c r="F464" s="1"/>
      <c r="G464" s="124"/>
      <c r="H464" s="1"/>
      <c r="I464" s="124"/>
      <c r="K464" s="124"/>
      <c r="M464" s="124"/>
      <c r="N464" s="1"/>
      <c r="O464" s="124"/>
      <c r="Q464" s="124"/>
      <c r="S464" s="124"/>
      <c r="U464" s="124"/>
    </row>
    <row r="465" spans="1:21" ht="15">
      <c r="A465" s="123"/>
      <c r="B465" s="1"/>
      <c r="C465" s="124"/>
      <c r="D465" s="1"/>
      <c r="E465" s="124"/>
      <c r="F465" s="1"/>
      <c r="G465" s="124"/>
      <c r="H465" s="1"/>
      <c r="I465" s="124"/>
      <c r="K465" s="124"/>
      <c r="M465" s="124"/>
      <c r="N465" s="1"/>
      <c r="O465" s="124"/>
      <c r="Q465" s="124"/>
      <c r="S465" s="124"/>
      <c r="U465" s="124"/>
    </row>
    <row r="466" spans="1:21" ht="15">
      <c r="A466" s="123"/>
      <c r="B466" s="1"/>
      <c r="C466" s="124"/>
      <c r="D466" s="1"/>
      <c r="E466" s="124"/>
      <c r="F466" s="1"/>
      <c r="G466" s="124"/>
      <c r="H466" s="1"/>
      <c r="I466" s="124"/>
      <c r="K466" s="124"/>
      <c r="M466" s="124"/>
      <c r="N466" s="1"/>
      <c r="O466" s="124"/>
      <c r="Q466" s="124"/>
      <c r="S466" s="124"/>
      <c r="U466" s="124"/>
    </row>
    <row r="467" spans="1:21" ht="15">
      <c r="A467" s="123"/>
      <c r="B467" s="1"/>
      <c r="C467" s="124"/>
      <c r="D467" s="1"/>
      <c r="E467" s="124"/>
      <c r="F467" s="1"/>
      <c r="G467" s="124"/>
      <c r="H467" s="1"/>
      <c r="I467" s="124"/>
      <c r="K467" s="124"/>
      <c r="M467" s="124"/>
      <c r="N467" s="1"/>
      <c r="O467" s="124"/>
      <c r="Q467" s="124"/>
      <c r="S467" s="124"/>
      <c r="U467" s="124"/>
    </row>
    <row r="468" spans="1:21" ht="15">
      <c r="A468" s="123"/>
      <c r="B468" s="1"/>
      <c r="C468" s="124"/>
      <c r="D468" s="1"/>
      <c r="E468" s="124"/>
      <c r="F468" s="1"/>
      <c r="G468" s="124"/>
      <c r="H468" s="1"/>
      <c r="I468" s="124"/>
      <c r="K468" s="124"/>
      <c r="M468" s="124"/>
      <c r="N468" s="1"/>
      <c r="O468" s="124"/>
      <c r="Q468" s="124"/>
      <c r="S468" s="124"/>
      <c r="U468" s="124"/>
    </row>
    <row r="469" spans="1:21" ht="15">
      <c r="A469" s="123"/>
      <c r="B469" s="1"/>
      <c r="C469" s="124"/>
      <c r="D469" s="1"/>
      <c r="E469" s="124"/>
      <c r="F469" s="1"/>
      <c r="G469" s="124"/>
      <c r="H469" s="1"/>
      <c r="I469" s="124"/>
      <c r="K469" s="124"/>
      <c r="M469" s="124"/>
      <c r="N469" s="1"/>
      <c r="O469" s="124"/>
      <c r="Q469" s="124"/>
      <c r="S469" s="124"/>
      <c r="U469" s="124"/>
    </row>
    <row r="470" spans="1:21" ht="15">
      <c r="A470" s="123"/>
      <c r="B470" s="1"/>
      <c r="C470" s="124"/>
      <c r="D470" s="1"/>
      <c r="E470" s="124"/>
      <c r="F470" s="1"/>
      <c r="G470" s="124"/>
      <c r="H470" s="1"/>
      <c r="I470" s="124"/>
      <c r="K470" s="124"/>
      <c r="M470" s="124"/>
      <c r="N470" s="1"/>
      <c r="O470" s="124"/>
      <c r="Q470" s="124"/>
      <c r="S470" s="124"/>
      <c r="U470" s="124"/>
    </row>
    <row r="471" spans="1:21" ht="15">
      <c r="A471" s="123"/>
      <c r="B471" s="1"/>
      <c r="C471" s="124"/>
      <c r="D471" s="1"/>
      <c r="E471" s="124"/>
      <c r="F471" s="1"/>
      <c r="G471" s="124"/>
      <c r="H471" s="1"/>
      <c r="I471" s="124"/>
      <c r="K471" s="124"/>
      <c r="M471" s="124"/>
      <c r="N471" s="1"/>
      <c r="O471" s="124"/>
      <c r="Q471" s="124"/>
      <c r="S471" s="124"/>
      <c r="U471" s="124"/>
    </row>
    <row r="472" spans="1:21" ht="15">
      <c r="A472" s="123"/>
      <c r="B472" s="1"/>
      <c r="C472" s="124"/>
      <c r="D472" s="1"/>
      <c r="E472" s="124"/>
      <c r="F472" s="1"/>
      <c r="G472" s="124"/>
      <c r="H472" s="1"/>
      <c r="I472" s="124"/>
      <c r="K472" s="124"/>
      <c r="M472" s="124"/>
      <c r="N472" s="1"/>
      <c r="O472" s="124"/>
      <c r="Q472" s="124"/>
      <c r="S472" s="124"/>
      <c r="U472" s="124"/>
    </row>
    <row r="473" spans="1:21" ht="15">
      <c r="A473" s="123"/>
      <c r="B473" s="1"/>
      <c r="C473" s="124"/>
      <c r="D473" s="1"/>
      <c r="E473" s="124"/>
      <c r="F473" s="1"/>
      <c r="G473" s="124"/>
      <c r="H473" s="1"/>
      <c r="I473" s="124"/>
      <c r="K473" s="124"/>
      <c r="M473" s="124"/>
      <c r="N473" s="1"/>
      <c r="O473" s="124"/>
      <c r="Q473" s="124"/>
      <c r="S473" s="124"/>
      <c r="U473" s="124"/>
    </row>
    <row r="474" spans="1:21" ht="15">
      <c r="A474" s="123"/>
      <c r="B474" s="1"/>
      <c r="C474" s="124"/>
      <c r="D474" s="1"/>
      <c r="E474" s="124"/>
      <c r="F474" s="1"/>
      <c r="G474" s="124"/>
      <c r="H474" s="1"/>
      <c r="I474" s="124"/>
      <c r="K474" s="124"/>
      <c r="M474" s="124"/>
      <c r="N474" s="1"/>
      <c r="O474" s="124"/>
      <c r="Q474" s="124"/>
      <c r="S474" s="124"/>
      <c r="U474" s="124"/>
    </row>
    <row r="475" spans="1:21" ht="15">
      <c r="A475" s="123"/>
      <c r="B475" s="1"/>
      <c r="C475" s="124"/>
      <c r="D475" s="1"/>
      <c r="E475" s="124"/>
      <c r="F475" s="1"/>
      <c r="G475" s="124"/>
      <c r="H475" s="1"/>
      <c r="I475" s="124"/>
      <c r="K475" s="124"/>
      <c r="M475" s="124"/>
      <c r="N475" s="1"/>
      <c r="O475" s="124"/>
      <c r="Q475" s="124"/>
      <c r="S475" s="124"/>
      <c r="U475" s="124"/>
    </row>
    <row r="476" spans="1:21" ht="15">
      <c r="A476" s="123"/>
      <c r="B476" s="1"/>
      <c r="C476" s="124"/>
      <c r="D476" s="1"/>
      <c r="E476" s="124"/>
      <c r="F476" s="1"/>
      <c r="G476" s="124"/>
      <c r="H476" s="1"/>
      <c r="I476" s="124"/>
      <c r="K476" s="124"/>
      <c r="M476" s="124"/>
      <c r="N476" s="1"/>
      <c r="O476" s="124"/>
      <c r="Q476" s="124"/>
      <c r="S476" s="124"/>
      <c r="U476" s="124"/>
    </row>
    <row r="477" spans="1:21" ht="15">
      <c r="A477" s="123"/>
      <c r="B477" s="1"/>
      <c r="C477" s="124"/>
      <c r="D477" s="1"/>
      <c r="E477" s="124"/>
      <c r="F477" s="1"/>
      <c r="G477" s="124"/>
      <c r="H477" s="1"/>
      <c r="I477" s="124"/>
      <c r="K477" s="124"/>
      <c r="M477" s="124"/>
      <c r="N477" s="1"/>
      <c r="O477" s="124"/>
      <c r="Q477" s="124"/>
      <c r="S477" s="124"/>
      <c r="U477" s="124"/>
    </row>
    <row r="478" spans="1:21" ht="15">
      <c r="A478" s="123"/>
      <c r="B478" s="1"/>
      <c r="C478" s="124"/>
      <c r="D478" s="1"/>
      <c r="E478" s="124"/>
      <c r="F478" s="1"/>
      <c r="G478" s="124"/>
      <c r="H478" s="1"/>
      <c r="I478" s="124"/>
      <c r="K478" s="124"/>
      <c r="M478" s="124"/>
      <c r="N478" s="1"/>
      <c r="O478" s="124"/>
      <c r="Q478" s="124"/>
      <c r="S478" s="124"/>
      <c r="U478" s="124"/>
    </row>
    <row r="479" spans="1:21" ht="15">
      <c r="A479" s="123"/>
      <c r="B479" s="1"/>
      <c r="C479" s="124"/>
      <c r="D479" s="1"/>
      <c r="E479" s="124"/>
      <c r="F479" s="1"/>
      <c r="G479" s="124"/>
      <c r="H479" s="1"/>
      <c r="I479" s="124"/>
      <c r="K479" s="124"/>
      <c r="M479" s="124"/>
      <c r="N479" s="1"/>
      <c r="O479" s="124"/>
      <c r="Q479" s="124"/>
      <c r="S479" s="124"/>
      <c r="U479" s="124"/>
    </row>
    <row r="480" spans="1:21" ht="15">
      <c r="A480" s="123"/>
      <c r="B480" s="1"/>
      <c r="C480" s="124"/>
      <c r="D480" s="1"/>
      <c r="E480" s="124"/>
      <c r="F480" s="1"/>
      <c r="G480" s="124"/>
      <c r="H480" s="1"/>
      <c r="I480" s="124"/>
      <c r="K480" s="124"/>
      <c r="M480" s="124"/>
      <c r="N480" s="1"/>
      <c r="O480" s="124"/>
      <c r="Q480" s="124"/>
      <c r="S480" s="124"/>
      <c r="U480" s="124"/>
    </row>
    <row r="481" spans="1:21" ht="15">
      <c r="A481" s="123"/>
      <c r="B481" s="1"/>
      <c r="C481" s="124"/>
      <c r="D481" s="1"/>
      <c r="E481" s="124"/>
      <c r="F481" s="1"/>
      <c r="G481" s="124"/>
      <c r="H481" s="1"/>
      <c r="I481" s="124"/>
      <c r="K481" s="124"/>
      <c r="M481" s="124"/>
      <c r="N481" s="1"/>
      <c r="O481" s="124"/>
      <c r="Q481" s="124"/>
      <c r="S481" s="124"/>
      <c r="U481" s="124"/>
    </row>
    <row r="482" spans="1:21" ht="15">
      <c r="A482" s="123"/>
      <c r="B482" s="1"/>
      <c r="C482" s="124"/>
      <c r="D482" s="1"/>
      <c r="E482" s="124"/>
      <c r="F482" s="1"/>
      <c r="G482" s="124"/>
      <c r="H482" s="1"/>
      <c r="I482" s="124"/>
      <c r="K482" s="124"/>
      <c r="M482" s="124"/>
      <c r="N482" s="1"/>
      <c r="O482" s="124"/>
      <c r="Q482" s="124"/>
      <c r="S482" s="124"/>
      <c r="U482" s="124"/>
    </row>
    <row r="483" spans="1:21" ht="15">
      <c r="A483" s="123"/>
      <c r="B483" s="1"/>
      <c r="C483" s="124"/>
      <c r="D483" s="1"/>
      <c r="E483" s="124"/>
      <c r="F483" s="1"/>
      <c r="G483" s="124"/>
      <c r="H483" s="1"/>
      <c r="I483" s="124"/>
      <c r="K483" s="124"/>
      <c r="M483" s="124"/>
      <c r="N483" s="1"/>
      <c r="O483" s="124"/>
      <c r="Q483" s="124"/>
      <c r="S483" s="124"/>
      <c r="U483" s="124"/>
    </row>
    <row r="484" spans="1:21" ht="15">
      <c r="A484" s="123"/>
      <c r="B484" s="1"/>
      <c r="C484" s="124"/>
      <c r="D484" s="1"/>
      <c r="E484" s="124"/>
      <c r="F484" s="1"/>
      <c r="G484" s="124"/>
      <c r="H484" s="1"/>
      <c r="I484" s="124"/>
      <c r="K484" s="124"/>
      <c r="M484" s="124"/>
      <c r="N484" s="1"/>
      <c r="O484" s="124"/>
      <c r="Q484" s="124"/>
      <c r="S484" s="124"/>
      <c r="U484" s="124"/>
    </row>
    <row r="485" spans="1:21" ht="15">
      <c r="A485" s="123"/>
      <c r="B485" s="1"/>
      <c r="C485" s="124"/>
      <c r="D485" s="1"/>
      <c r="E485" s="124"/>
      <c r="F485" s="1"/>
      <c r="G485" s="124"/>
      <c r="H485" s="1"/>
      <c r="I485" s="124"/>
      <c r="K485" s="124"/>
      <c r="M485" s="124"/>
      <c r="N485" s="1"/>
      <c r="O485" s="124"/>
      <c r="Q485" s="124"/>
      <c r="S485" s="124"/>
      <c r="U485" s="124"/>
    </row>
    <row r="486" spans="1:21" ht="15">
      <c r="A486" s="123"/>
      <c r="B486" s="1"/>
      <c r="C486" s="124"/>
      <c r="D486" s="1"/>
      <c r="E486" s="124"/>
      <c r="F486" s="1"/>
      <c r="G486" s="124"/>
      <c r="H486" s="1"/>
      <c r="I486" s="124"/>
      <c r="K486" s="124"/>
      <c r="M486" s="124"/>
      <c r="N486" s="1"/>
      <c r="O486" s="124"/>
      <c r="Q486" s="124"/>
      <c r="S486" s="124"/>
      <c r="U486" s="124"/>
    </row>
    <row r="487" spans="1:21" ht="15">
      <c r="A487" s="123"/>
      <c r="B487" s="1"/>
      <c r="C487" s="124"/>
      <c r="D487" s="1"/>
      <c r="E487" s="124"/>
      <c r="F487" s="1"/>
      <c r="G487" s="124"/>
      <c r="H487" s="1"/>
      <c r="I487" s="124"/>
      <c r="K487" s="124"/>
      <c r="M487" s="124"/>
      <c r="N487" s="1"/>
      <c r="O487" s="124"/>
      <c r="Q487" s="124"/>
      <c r="S487" s="124"/>
      <c r="U487" s="124"/>
    </row>
    <row r="488" spans="1:21" ht="15">
      <c r="A488" s="123"/>
      <c r="B488" s="1"/>
      <c r="C488" s="124"/>
      <c r="D488" s="1"/>
      <c r="E488" s="124"/>
      <c r="F488" s="1"/>
      <c r="G488" s="124"/>
      <c r="H488" s="1"/>
      <c r="I488" s="124"/>
      <c r="K488" s="124"/>
      <c r="M488" s="124"/>
      <c r="N488" s="1"/>
      <c r="O488" s="124"/>
      <c r="Q488" s="124"/>
      <c r="S488" s="124"/>
      <c r="U488" s="124"/>
    </row>
    <row r="489" spans="1:21" ht="15">
      <c r="A489" s="123"/>
      <c r="B489" s="1"/>
      <c r="C489" s="124"/>
      <c r="D489" s="1"/>
      <c r="E489" s="124"/>
      <c r="F489" s="1"/>
      <c r="G489" s="124"/>
      <c r="H489" s="1"/>
      <c r="I489" s="124"/>
      <c r="K489" s="124"/>
      <c r="M489" s="124"/>
      <c r="N489" s="1"/>
      <c r="O489" s="124"/>
      <c r="Q489" s="124"/>
      <c r="S489" s="124"/>
      <c r="U489" s="124"/>
    </row>
    <row r="490" spans="1:21" ht="15">
      <c r="A490" s="123"/>
      <c r="B490" s="1"/>
      <c r="C490" s="124"/>
      <c r="D490" s="1"/>
      <c r="E490" s="124"/>
      <c r="F490" s="1"/>
      <c r="G490" s="124"/>
      <c r="H490" s="1"/>
      <c r="I490" s="124"/>
      <c r="K490" s="124"/>
      <c r="M490" s="124"/>
      <c r="N490" s="1"/>
      <c r="O490" s="124"/>
      <c r="Q490" s="124"/>
      <c r="S490" s="124"/>
      <c r="U490" s="124"/>
    </row>
    <row r="491" spans="1:21" ht="15">
      <c r="A491" s="123"/>
      <c r="B491" s="1"/>
      <c r="C491" s="124"/>
      <c r="D491" s="1"/>
      <c r="E491" s="124"/>
      <c r="F491" s="1"/>
      <c r="G491" s="124"/>
      <c r="H491" s="1"/>
      <c r="I491" s="124"/>
      <c r="K491" s="124"/>
      <c r="M491" s="124"/>
      <c r="N491" s="1"/>
      <c r="O491" s="124"/>
      <c r="Q491" s="124"/>
      <c r="S491" s="124"/>
      <c r="U491" s="124"/>
    </row>
    <row r="492" spans="1:21" ht="15">
      <c r="A492" s="123"/>
      <c r="B492" s="1"/>
      <c r="C492" s="124"/>
      <c r="D492" s="1"/>
      <c r="E492" s="124"/>
      <c r="F492" s="1"/>
      <c r="G492" s="124"/>
      <c r="H492" s="1"/>
      <c r="I492" s="124"/>
      <c r="K492" s="124"/>
      <c r="M492" s="124"/>
      <c r="N492" s="1"/>
      <c r="O492" s="124"/>
      <c r="Q492" s="124"/>
      <c r="S492" s="124"/>
      <c r="U492" s="124"/>
    </row>
    <row r="493" spans="1:21" ht="15">
      <c r="A493" s="123"/>
      <c r="B493" s="1"/>
      <c r="C493" s="124"/>
      <c r="D493" s="1"/>
      <c r="E493" s="124"/>
      <c r="F493" s="1"/>
      <c r="G493" s="124"/>
      <c r="H493" s="1"/>
      <c r="I493" s="124"/>
      <c r="K493" s="124"/>
      <c r="M493" s="124"/>
      <c r="N493" s="1"/>
      <c r="O493" s="124"/>
      <c r="Q493" s="124"/>
      <c r="S493" s="124"/>
      <c r="U493" s="124"/>
    </row>
    <row r="494" spans="1:21" ht="15">
      <c r="A494" s="123"/>
      <c r="B494" s="1"/>
      <c r="C494" s="124"/>
      <c r="D494" s="1"/>
      <c r="E494" s="124"/>
      <c r="F494" s="1"/>
      <c r="G494" s="124"/>
      <c r="H494" s="1"/>
      <c r="I494" s="124"/>
      <c r="K494" s="124"/>
      <c r="M494" s="124"/>
      <c r="N494" s="1"/>
      <c r="O494" s="124"/>
      <c r="Q494" s="124"/>
      <c r="S494" s="124"/>
      <c r="U494" s="124"/>
    </row>
    <row r="495" spans="1:21" ht="15">
      <c r="A495" s="123"/>
      <c r="B495" s="1"/>
      <c r="C495" s="124"/>
      <c r="D495" s="1"/>
      <c r="E495" s="124"/>
      <c r="F495" s="1"/>
      <c r="G495" s="124"/>
      <c r="H495" s="1"/>
      <c r="I495" s="124"/>
      <c r="K495" s="124"/>
      <c r="M495" s="124"/>
      <c r="N495" s="1"/>
      <c r="O495" s="124"/>
      <c r="Q495" s="124"/>
      <c r="S495" s="124"/>
      <c r="U495" s="124"/>
    </row>
    <row r="496" spans="1:21" ht="15">
      <c r="A496" s="123"/>
      <c r="B496" s="1"/>
      <c r="C496" s="124"/>
      <c r="D496" s="1"/>
      <c r="E496" s="124"/>
      <c r="F496" s="1"/>
      <c r="G496" s="124"/>
      <c r="H496" s="1"/>
      <c r="I496" s="124"/>
      <c r="K496" s="124"/>
      <c r="M496" s="124"/>
      <c r="N496" s="1"/>
      <c r="O496" s="124"/>
      <c r="Q496" s="124"/>
      <c r="S496" s="124"/>
      <c r="U496" s="124"/>
    </row>
    <row r="497" spans="1:21" ht="15">
      <c r="A497" s="123"/>
      <c r="B497" s="1"/>
      <c r="C497" s="124"/>
      <c r="D497" s="1"/>
      <c r="E497" s="124"/>
      <c r="F497" s="1"/>
      <c r="G497" s="124"/>
      <c r="H497" s="1"/>
      <c r="I497" s="124"/>
      <c r="K497" s="124"/>
      <c r="M497" s="124"/>
      <c r="N497" s="1"/>
      <c r="O497" s="124"/>
      <c r="Q497" s="124"/>
      <c r="S497" s="124"/>
      <c r="U497" s="124"/>
    </row>
    <row r="498" spans="1:21" ht="15">
      <c r="A498" s="123"/>
      <c r="B498" s="1"/>
      <c r="C498" s="124"/>
      <c r="D498" s="1"/>
      <c r="E498" s="124"/>
      <c r="F498" s="1"/>
      <c r="G498" s="124"/>
      <c r="H498" s="1"/>
      <c r="I498" s="124"/>
      <c r="K498" s="124"/>
      <c r="M498" s="124"/>
      <c r="N498" s="1"/>
      <c r="O498" s="124"/>
      <c r="Q498" s="124"/>
      <c r="S498" s="124"/>
      <c r="U498" s="124"/>
    </row>
    <row r="499" spans="1:21" ht="15">
      <c r="A499" s="123"/>
      <c r="B499" s="1"/>
      <c r="C499" s="124"/>
      <c r="D499" s="1"/>
      <c r="E499" s="124"/>
      <c r="F499" s="1"/>
      <c r="G499" s="124"/>
      <c r="H499" s="1"/>
      <c r="I499" s="124"/>
      <c r="K499" s="124"/>
      <c r="M499" s="124"/>
      <c r="N499" s="1"/>
      <c r="O499" s="124"/>
      <c r="Q499" s="124"/>
      <c r="S499" s="124"/>
      <c r="U499" s="124"/>
    </row>
    <row r="500" spans="1:21" ht="15">
      <c r="A500" s="123"/>
      <c r="B500" s="1"/>
      <c r="C500" s="124"/>
      <c r="D500" s="1"/>
      <c r="E500" s="124"/>
      <c r="F500" s="1"/>
      <c r="G500" s="124"/>
      <c r="H500" s="1"/>
      <c r="I500" s="124"/>
      <c r="K500" s="124"/>
      <c r="M500" s="124"/>
      <c r="N500" s="1"/>
      <c r="O500" s="124"/>
      <c r="Q500" s="124"/>
      <c r="S500" s="124"/>
      <c r="U500" s="124"/>
    </row>
    <row r="501" spans="1:21" ht="15">
      <c r="A501" s="123"/>
      <c r="B501" s="1"/>
      <c r="C501" s="124"/>
      <c r="D501" s="1"/>
      <c r="E501" s="124"/>
      <c r="F501" s="1"/>
      <c r="G501" s="124"/>
      <c r="H501" s="1"/>
      <c r="I501" s="124"/>
      <c r="K501" s="124"/>
      <c r="M501" s="124"/>
      <c r="N501" s="1"/>
      <c r="O501" s="124"/>
      <c r="Q501" s="124"/>
      <c r="S501" s="124"/>
      <c r="U501" s="124"/>
    </row>
    <row r="502" spans="1:21" ht="15">
      <c r="A502" s="123"/>
      <c r="B502" s="1"/>
      <c r="C502" s="124"/>
      <c r="D502" s="1"/>
      <c r="E502" s="124"/>
      <c r="F502" s="1"/>
      <c r="G502" s="124"/>
      <c r="H502" s="1"/>
      <c r="I502" s="124"/>
      <c r="K502" s="124"/>
      <c r="M502" s="124"/>
      <c r="N502" s="1"/>
      <c r="O502" s="124"/>
      <c r="Q502" s="124"/>
      <c r="S502" s="124"/>
      <c r="U502" s="124"/>
    </row>
    <row r="503" spans="1:21" ht="15">
      <c r="A503" s="123"/>
      <c r="B503" s="1"/>
      <c r="C503" s="124"/>
      <c r="D503" s="1"/>
      <c r="E503" s="124"/>
      <c r="F503" s="1"/>
      <c r="G503" s="124"/>
      <c r="H503" s="1"/>
      <c r="I503" s="124"/>
      <c r="K503" s="124"/>
      <c r="M503" s="124"/>
      <c r="N503" s="1"/>
      <c r="O503" s="124"/>
      <c r="Q503" s="124"/>
      <c r="S503" s="124"/>
      <c r="U503" s="124"/>
    </row>
    <row r="504" spans="1:21" ht="15">
      <c r="A504" s="123"/>
      <c r="B504" s="1"/>
      <c r="C504" s="124"/>
      <c r="D504" s="1"/>
      <c r="E504" s="124"/>
      <c r="F504" s="1"/>
      <c r="G504" s="124"/>
      <c r="H504" s="1"/>
      <c r="I504" s="124"/>
      <c r="K504" s="124"/>
      <c r="M504" s="124"/>
      <c r="N504" s="1"/>
      <c r="O504" s="124"/>
      <c r="Q504" s="124"/>
      <c r="S504" s="124"/>
      <c r="U504" s="124"/>
    </row>
    <row r="505" spans="1:21" ht="15">
      <c r="A505" s="123"/>
      <c r="B505" s="1"/>
      <c r="C505" s="124"/>
      <c r="D505" s="1"/>
      <c r="E505" s="124"/>
      <c r="F505" s="1"/>
      <c r="G505" s="124"/>
      <c r="H505" s="1"/>
      <c r="I505" s="124"/>
      <c r="K505" s="124"/>
      <c r="M505" s="124"/>
      <c r="N505" s="1"/>
      <c r="O505" s="124"/>
      <c r="Q505" s="124"/>
      <c r="S505" s="124"/>
      <c r="U505" s="124"/>
    </row>
    <row r="506" spans="1:21" ht="15">
      <c r="A506" s="123"/>
      <c r="B506" s="1"/>
      <c r="C506" s="124"/>
      <c r="D506" s="1"/>
      <c r="E506" s="124"/>
      <c r="F506" s="1"/>
      <c r="G506" s="124"/>
      <c r="H506" s="1"/>
      <c r="I506" s="124"/>
      <c r="K506" s="124"/>
      <c r="M506" s="124"/>
      <c r="N506" s="1"/>
      <c r="O506" s="124"/>
      <c r="Q506" s="124"/>
      <c r="S506" s="124"/>
      <c r="U506" s="124"/>
    </row>
    <row r="507" spans="1:21" ht="15">
      <c r="A507" s="123"/>
      <c r="B507" s="1"/>
      <c r="C507" s="124"/>
      <c r="D507" s="1"/>
      <c r="E507" s="124"/>
      <c r="F507" s="1"/>
      <c r="G507" s="124"/>
      <c r="H507" s="1"/>
      <c r="I507" s="124"/>
      <c r="K507" s="124"/>
      <c r="M507" s="124"/>
      <c r="N507" s="1"/>
      <c r="O507" s="124"/>
      <c r="Q507" s="124"/>
      <c r="S507" s="124"/>
      <c r="U507" s="124"/>
    </row>
    <row r="508" spans="1:21" ht="15">
      <c r="A508" s="123"/>
      <c r="B508" s="1"/>
      <c r="C508" s="124"/>
      <c r="D508" s="1"/>
      <c r="E508" s="124"/>
      <c r="F508" s="1"/>
      <c r="G508" s="124"/>
      <c r="H508" s="1"/>
      <c r="I508" s="124"/>
      <c r="K508" s="124"/>
      <c r="M508" s="124"/>
      <c r="N508" s="1"/>
      <c r="O508" s="124"/>
      <c r="Q508" s="124"/>
      <c r="S508" s="124"/>
      <c r="U508" s="124"/>
    </row>
    <row r="509" spans="1:21" ht="15">
      <c r="A509" s="123"/>
      <c r="B509" s="1"/>
      <c r="C509" s="124"/>
      <c r="D509" s="1"/>
      <c r="E509" s="124"/>
      <c r="F509" s="1"/>
      <c r="G509" s="124"/>
      <c r="H509" s="1"/>
      <c r="I509" s="124"/>
      <c r="K509" s="124"/>
      <c r="M509" s="124"/>
      <c r="N509" s="1"/>
      <c r="O509" s="124"/>
      <c r="Q509" s="124"/>
      <c r="S509" s="124"/>
      <c r="U509" s="124"/>
    </row>
    <row r="510" spans="1:21" ht="15">
      <c r="A510" s="123"/>
      <c r="B510" s="1"/>
      <c r="C510" s="124"/>
      <c r="D510" s="1"/>
      <c r="E510" s="124"/>
      <c r="F510" s="1"/>
      <c r="G510" s="124"/>
      <c r="H510" s="1"/>
      <c r="I510" s="124"/>
      <c r="K510" s="124"/>
      <c r="M510" s="124"/>
      <c r="N510" s="1"/>
      <c r="O510" s="124"/>
      <c r="Q510" s="124"/>
      <c r="S510" s="124"/>
      <c r="U510" s="124"/>
    </row>
    <row r="511" spans="1:21" ht="15">
      <c r="A511" s="123"/>
      <c r="B511" s="1"/>
      <c r="C511" s="124"/>
      <c r="D511" s="1"/>
      <c r="E511" s="124"/>
      <c r="F511" s="1"/>
      <c r="G511" s="124"/>
      <c r="H511" s="1"/>
      <c r="I511" s="124"/>
      <c r="K511" s="124"/>
      <c r="M511" s="124"/>
      <c r="N511" s="1"/>
      <c r="O511" s="124"/>
      <c r="Q511" s="124"/>
      <c r="S511" s="124"/>
      <c r="U511" s="124"/>
    </row>
    <row r="512" spans="1:21" ht="15">
      <c r="A512" s="123"/>
      <c r="B512" s="1"/>
      <c r="C512" s="124"/>
      <c r="D512" s="1"/>
      <c r="E512" s="124"/>
      <c r="F512" s="1"/>
      <c r="G512" s="124"/>
      <c r="H512" s="1"/>
      <c r="I512" s="124"/>
      <c r="K512" s="124"/>
      <c r="M512" s="124"/>
      <c r="N512" s="1"/>
      <c r="O512" s="124"/>
      <c r="Q512" s="124"/>
      <c r="S512" s="124"/>
      <c r="U512" s="124"/>
    </row>
    <row r="513" spans="1:21" ht="15">
      <c r="A513" s="123"/>
      <c r="B513" s="1"/>
      <c r="C513" s="124"/>
      <c r="D513" s="1"/>
      <c r="E513" s="124"/>
      <c r="F513" s="1"/>
      <c r="G513" s="124"/>
      <c r="H513" s="1"/>
      <c r="I513" s="124"/>
      <c r="K513" s="124"/>
      <c r="M513" s="124"/>
      <c r="N513" s="1"/>
      <c r="O513" s="124"/>
      <c r="Q513" s="124"/>
      <c r="S513" s="124"/>
      <c r="U513" s="124"/>
    </row>
    <row r="514" spans="1:21" ht="15">
      <c r="A514" s="123"/>
      <c r="B514" s="1"/>
      <c r="C514" s="124"/>
      <c r="D514" s="1"/>
      <c r="E514" s="124"/>
      <c r="F514" s="1"/>
      <c r="G514" s="124"/>
      <c r="H514" s="1"/>
      <c r="I514" s="124"/>
      <c r="K514" s="124"/>
      <c r="M514" s="124"/>
      <c r="N514" s="1"/>
      <c r="O514" s="124"/>
      <c r="Q514" s="124"/>
      <c r="S514" s="124"/>
      <c r="U514" s="124"/>
    </row>
    <row r="515" spans="1:21" ht="15">
      <c r="A515" s="123"/>
      <c r="B515" s="1"/>
      <c r="C515" s="124"/>
      <c r="D515" s="1"/>
      <c r="E515" s="124"/>
      <c r="F515" s="1"/>
      <c r="G515" s="124"/>
      <c r="H515" s="1"/>
      <c r="I515" s="124"/>
      <c r="K515" s="124"/>
      <c r="M515" s="124"/>
      <c r="N515" s="1"/>
      <c r="O515" s="124"/>
      <c r="Q515" s="124"/>
      <c r="S515" s="124"/>
      <c r="U515" s="124"/>
    </row>
    <row r="516" spans="1:21" ht="15">
      <c r="A516" s="123"/>
      <c r="B516" s="1"/>
      <c r="C516" s="124"/>
      <c r="D516" s="1"/>
      <c r="E516" s="124"/>
      <c r="F516" s="1"/>
      <c r="G516" s="124"/>
      <c r="H516" s="1"/>
      <c r="I516" s="124"/>
      <c r="K516" s="124"/>
      <c r="M516" s="124"/>
      <c r="N516" s="1"/>
      <c r="O516" s="124"/>
      <c r="Q516" s="124"/>
      <c r="S516" s="124"/>
      <c r="U516" s="124"/>
    </row>
    <row r="517" spans="1:21" ht="15">
      <c r="A517" s="123"/>
      <c r="B517" s="1"/>
      <c r="C517" s="124"/>
      <c r="D517" s="1"/>
      <c r="E517" s="124"/>
      <c r="F517" s="1"/>
      <c r="G517" s="124"/>
      <c r="H517" s="1"/>
      <c r="I517" s="124"/>
      <c r="K517" s="124"/>
      <c r="M517" s="124"/>
      <c r="N517" s="1"/>
      <c r="O517" s="124"/>
      <c r="Q517" s="124"/>
      <c r="S517" s="124"/>
      <c r="U517" s="124"/>
    </row>
    <row r="518" spans="1:21" ht="15">
      <c r="A518" s="123"/>
      <c r="B518" s="1"/>
      <c r="C518" s="124"/>
      <c r="D518" s="1"/>
      <c r="E518" s="124"/>
      <c r="F518" s="1"/>
      <c r="G518" s="124"/>
      <c r="H518" s="1"/>
      <c r="I518" s="124"/>
      <c r="K518" s="124"/>
      <c r="M518" s="124"/>
      <c r="N518" s="1"/>
      <c r="O518" s="124"/>
      <c r="Q518" s="124"/>
      <c r="S518" s="124"/>
      <c r="U518" s="124"/>
    </row>
    <row r="519" spans="1:21" ht="15">
      <c r="A519" s="123"/>
      <c r="B519" s="1"/>
      <c r="C519" s="124"/>
      <c r="D519" s="1"/>
      <c r="E519" s="124"/>
      <c r="F519" s="1"/>
      <c r="G519" s="124"/>
      <c r="H519" s="1"/>
      <c r="I519" s="124"/>
      <c r="K519" s="124"/>
      <c r="M519" s="124"/>
      <c r="N519" s="1"/>
      <c r="O519" s="124"/>
      <c r="Q519" s="124"/>
      <c r="S519" s="124"/>
      <c r="U519" s="124"/>
    </row>
    <row r="520" spans="1:21" ht="15">
      <c r="A520" s="123"/>
      <c r="B520" s="1"/>
      <c r="C520" s="124"/>
      <c r="D520" s="1"/>
      <c r="E520" s="124"/>
      <c r="F520" s="1"/>
      <c r="G520" s="124"/>
      <c r="H520" s="1"/>
      <c r="I520" s="124"/>
      <c r="K520" s="124"/>
      <c r="M520" s="124"/>
      <c r="N520" s="1"/>
      <c r="O520" s="124"/>
      <c r="Q520" s="124"/>
      <c r="S520" s="124"/>
      <c r="U520" s="124"/>
    </row>
    <row r="521" spans="1:21" ht="15">
      <c r="A521" s="123"/>
      <c r="B521" s="1"/>
      <c r="C521" s="124"/>
      <c r="D521" s="1"/>
      <c r="E521" s="124"/>
      <c r="F521" s="1"/>
      <c r="G521" s="124"/>
      <c r="H521" s="1"/>
      <c r="I521" s="124"/>
      <c r="K521" s="124"/>
      <c r="M521" s="124"/>
      <c r="N521" s="1"/>
      <c r="O521" s="124"/>
      <c r="Q521" s="124"/>
      <c r="S521" s="124"/>
      <c r="U521" s="124"/>
    </row>
    <row r="522" spans="1:21" ht="15">
      <c r="A522" s="123"/>
      <c r="B522" s="1"/>
      <c r="C522" s="124"/>
      <c r="D522" s="1"/>
      <c r="E522" s="124"/>
      <c r="F522" s="1"/>
      <c r="G522" s="124"/>
      <c r="H522" s="1"/>
      <c r="I522" s="124"/>
      <c r="K522" s="124"/>
      <c r="M522" s="124"/>
      <c r="N522" s="1"/>
      <c r="O522" s="124"/>
      <c r="Q522" s="124"/>
      <c r="S522" s="124"/>
      <c r="U522" s="124"/>
    </row>
    <row r="523" spans="1:21" ht="15">
      <c r="A523" s="123"/>
      <c r="B523" s="1"/>
      <c r="C523" s="124"/>
      <c r="D523" s="1"/>
      <c r="E523" s="124"/>
      <c r="F523" s="1"/>
      <c r="G523" s="124"/>
      <c r="H523" s="1"/>
      <c r="I523" s="124"/>
      <c r="K523" s="124"/>
      <c r="M523" s="124"/>
      <c r="N523" s="1"/>
      <c r="O523" s="124"/>
      <c r="Q523" s="124"/>
      <c r="S523" s="124"/>
      <c r="U523" s="124"/>
    </row>
    <row r="524" spans="1:21" ht="15">
      <c r="A524" s="123"/>
      <c r="B524" s="1"/>
      <c r="C524" s="124"/>
      <c r="D524" s="1"/>
      <c r="E524" s="124"/>
      <c r="F524" s="1"/>
      <c r="G524" s="124"/>
      <c r="H524" s="1"/>
      <c r="I524" s="124"/>
      <c r="K524" s="124"/>
      <c r="M524" s="124"/>
      <c r="N524" s="1"/>
      <c r="O524" s="124"/>
      <c r="Q524" s="124"/>
      <c r="S524" s="124"/>
      <c r="U524" s="124"/>
    </row>
    <row r="525" spans="1:21" ht="15">
      <c r="A525" s="123"/>
      <c r="B525" s="1"/>
      <c r="C525" s="124"/>
      <c r="D525" s="1"/>
      <c r="E525" s="124"/>
      <c r="F525" s="1"/>
      <c r="G525" s="124"/>
      <c r="H525" s="1"/>
      <c r="I525" s="124"/>
      <c r="K525" s="124"/>
      <c r="M525" s="124"/>
      <c r="N525" s="1"/>
      <c r="O525" s="124"/>
      <c r="Q525" s="124"/>
      <c r="S525" s="124"/>
      <c r="U525" s="124"/>
    </row>
    <row r="526" spans="1:21" ht="15">
      <c r="A526" s="123"/>
      <c r="B526" s="1"/>
      <c r="C526" s="124"/>
      <c r="D526" s="1"/>
      <c r="E526" s="124"/>
      <c r="F526" s="1"/>
      <c r="G526" s="124"/>
      <c r="H526" s="1"/>
      <c r="I526" s="124"/>
      <c r="K526" s="124"/>
      <c r="M526" s="124"/>
      <c r="N526" s="1"/>
      <c r="O526" s="124"/>
      <c r="Q526" s="124"/>
      <c r="S526" s="124"/>
      <c r="U526" s="124"/>
    </row>
    <row r="527" spans="1:21" ht="15">
      <c r="A527" s="123"/>
      <c r="B527" s="1"/>
      <c r="C527" s="124"/>
      <c r="D527" s="1"/>
      <c r="E527" s="124"/>
      <c r="F527" s="1"/>
      <c r="G527" s="124"/>
      <c r="H527" s="1"/>
      <c r="I527" s="124"/>
      <c r="K527" s="124"/>
      <c r="M527" s="124"/>
      <c r="N527" s="1"/>
      <c r="O527" s="124"/>
      <c r="Q527" s="124"/>
      <c r="S527" s="124"/>
      <c r="U527" s="124"/>
    </row>
    <row r="528" spans="1:21" ht="15">
      <c r="A528" s="123"/>
      <c r="B528" s="1"/>
      <c r="C528" s="124"/>
      <c r="D528" s="1"/>
      <c r="E528" s="124"/>
      <c r="F528" s="1"/>
      <c r="G528" s="124"/>
      <c r="H528" s="1"/>
      <c r="I528" s="124"/>
      <c r="K528" s="124"/>
      <c r="M528" s="124"/>
      <c r="N528" s="1"/>
      <c r="O528" s="124"/>
      <c r="Q528" s="124"/>
      <c r="S528" s="124"/>
      <c r="U528" s="124"/>
    </row>
    <row r="529" spans="1:21" ht="15">
      <c r="A529" s="123"/>
      <c r="B529" s="1"/>
      <c r="C529" s="124"/>
      <c r="D529" s="1"/>
      <c r="E529" s="124"/>
      <c r="F529" s="1"/>
      <c r="G529" s="124"/>
      <c r="H529" s="1"/>
      <c r="I529" s="124"/>
      <c r="K529" s="124"/>
      <c r="M529" s="124"/>
      <c r="N529" s="1"/>
      <c r="O529" s="124"/>
      <c r="Q529" s="124"/>
      <c r="S529" s="124"/>
      <c r="U529" s="124"/>
    </row>
    <row r="530" spans="1:21" ht="15">
      <c r="A530" s="123"/>
      <c r="B530" s="1"/>
      <c r="C530" s="124"/>
      <c r="D530" s="1"/>
      <c r="E530" s="124"/>
      <c r="F530" s="1"/>
      <c r="G530" s="124"/>
      <c r="H530" s="1"/>
      <c r="I530" s="124"/>
      <c r="K530" s="124"/>
      <c r="M530" s="124"/>
      <c r="N530" s="1"/>
      <c r="O530" s="124"/>
      <c r="Q530" s="124"/>
      <c r="S530" s="124"/>
      <c r="U530" s="124"/>
    </row>
    <row r="531" spans="1:21" ht="15">
      <c r="A531" s="123"/>
      <c r="B531" s="1"/>
      <c r="C531" s="124"/>
      <c r="D531" s="1"/>
      <c r="E531" s="124"/>
      <c r="F531" s="1"/>
      <c r="G531" s="124"/>
      <c r="H531" s="1"/>
      <c r="I531" s="124"/>
      <c r="K531" s="124"/>
      <c r="M531" s="124"/>
      <c r="N531" s="1"/>
      <c r="O531" s="124"/>
      <c r="Q531" s="124"/>
      <c r="S531" s="124"/>
      <c r="U531" s="124"/>
    </row>
    <row r="532" spans="1:21" ht="15">
      <c r="A532" s="123"/>
      <c r="B532" s="1"/>
      <c r="C532" s="124"/>
      <c r="D532" s="1"/>
      <c r="E532" s="124"/>
      <c r="F532" s="1"/>
      <c r="G532" s="124"/>
      <c r="H532" s="1"/>
      <c r="I532" s="124"/>
      <c r="K532" s="124"/>
      <c r="M532" s="124"/>
      <c r="N532" s="1"/>
      <c r="O532" s="124"/>
      <c r="Q532" s="124"/>
      <c r="S532" s="124"/>
      <c r="U532" s="124"/>
    </row>
    <row r="533" spans="1:21" ht="15">
      <c r="A533" s="123"/>
      <c r="B533" s="1"/>
      <c r="C533" s="124"/>
      <c r="D533" s="1"/>
      <c r="E533" s="124"/>
      <c r="F533" s="1"/>
      <c r="G533" s="124"/>
      <c r="H533" s="1"/>
      <c r="I533" s="124"/>
      <c r="K533" s="124"/>
      <c r="M533" s="124"/>
      <c r="N533" s="1"/>
      <c r="O533" s="124"/>
      <c r="Q533" s="124"/>
      <c r="S533" s="124"/>
      <c r="U533" s="124"/>
    </row>
    <row r="534" spans="1:21" ht="15">
      <c r="A534" s="123"/>
      <c r="B534" s="1"/>
      <c r="C534" s="124"/>
      <c r="D534" s="1"/>
      <c r="E534" s="124"/>
      <c r="F534" s="1"/>
      <c r="G534" s="124"/>
      <c r="H534" s="1"/>
      <c r="I534" s="124"/>
      <c r="K534" s="124"/>
      <c r="M534" s="124"/>
      <c r="N534" s="1"/>
      <c r="O534" s="124"/>
      <c r="Q534" s="124"/>
      <c r="S534" s="124"/>
      <c r="U534" s="124"/>
    </row>
    <row r="535" spans="1:21" ht="15">
      <c r="A535" s="123"/>
      <c r="B535" s="1"/>
      <c r="C535" s="124"/>
      <c r="D535" s="1"/>
      <c r="E535" s="124"/>
      <c r="F535" s="1"/>
      <c r="G535" s="124"/>
      <c r="H535" s="1"/>
      <c r="I535" s="124"/>
      <c r="K535" s="124"/>
      <c r="M535" s="124"/>
      <c r="N535" s="1"/>
      <c r="O535" s="124"/>
      <c r="Q535" s="124"/>
      <c r="S535" s="124"/>
      <c r="U535" s="124"/>
    </row>
    <row r="536" spans="1:21" ht="15">
      <c r="A536" s="123"/>
      <c r="B536" s="1"/>
      <c r="C536" s="124"/>
      <c r="D536" s="1"/>
      <c r="E536" s="124"/>
      <c r="F536" s="1"/>
      <c r="G536" s="124"/>
      <c r="H536" s="1"/>
      <c r="I536" s="124"/>
      <c r="K536" s="124"/>
      <c r="M536" s="124"/>
      <c r="N536" s="1"/>
      <c r="O536" s="124"/>
      <c r="Q536" s="124"/>
      <c r="S536" s="124"/>
      <c r="U536" s="124"/>
    </row>
    <row r="537" spans="1:21" ht="15">
      <c r="A537" s="123"/>
      <c r="B537" s="1"/>
      <c r="C537" s="124"/>
      <c r="D537" s="1"/>
      <c r="E537" s="124"/>
      <c r="F537" s="1"/>
      <c r="G537" s="124"/>
      <c r="H537" s="1"/>
      <c r="I537" s="124"/>
      <c r="K537" s="124"/>
      <c r="M537" s="124"/>
      <c r="N537" s="1"/>
      <c r="O537" s="124"/>
      <c r="Q537" s="124"/>
      <c r="S537" s="124"/>
      <c r="U537" s="124"/>
    </row>
    <row r="538" spans="1:21" ht="15">
      <c r="A538" s="123"/>
      <c r="B538" s="1"/>
      <c r="C538" s="124"/>
      <c r="D538" s="1"/>
      <c r="E538" s="124"/>
      <c r="F538" s="1"/>
      <c r="G538" s="124"/>
      <c r="H538" s="1"/>
      <c r="I538" s="124"/>
      <c r="K538" s="124"/>
      <c r="M538" s="124"/>
      <c r="N538" s="1"/>
      <c r="O538" s="124"/>
      <c r="Q538" s="124"/>
      <c r="S538" s="124"/>
      <c r="U538" s="124"/>
    </row>
    <row r="539" spans="1:21" ht="15">
      <c r="A539" s="123"/>
      <c r="B539" s="1"/>
      <c r="C539" s="124"/>
      <c r="D539" s="1"/>
      <c r="E539" s="124"/>
      <c r="F539" s="1"/>
      <c r="G539" s="124"/>
      <c r="H539" s="1"/>
      <c r="I539" s="124"/>
      <c r="K539" s="124"/>
      <c r="M539" s="124"/>
      <c r="N539" s="1"/>
      <c r="O539" s="124"/>
      <c r="Q539" s="124"/>
      <c r="S539" s="124"/>
      <c r="U539" s="124"/>
    </row>
    <row r="540" spans="1:21" ht="15">
      <c r="A540" s="123"/>
      <c r="B540" s="1"/>
      <c r="C540" s="124"/>
      <c r="D540" s="1"/>
      <c r="E540" s="124"/>
      <c r="F540" s="1"/>
      <c r="G540" s="124"/>
      <c r="H540" s="1"/>
      <c r="I540" s="124"/>
      <c r="K540" s="124"/>
      <c r="M540" s="124"/>
      <c r="N540" s="1"/>
      <c r="O540" s="124"/>
      <c r="Q540" s="124"/>
      <c r="S540" s="124"/>
      <c r="U540" s="124"/>
    </row>
    <row r="541" spans="1:21" ht="15">
      <c r="A541" s="123"/>
      <c r="B541" s="1"/>
      <c r="C541" s="124"/>
      <c r="D541" s="1"/>
      <c r="E541" s="124"/>
      <c r="F541" s="1"/>
      <c r="G541" s="124"/>
      <c r="H541" s="1"/>
      <c r="I541" s="124"/>
      <c r="K541" s="124"/>
      <c r="M541" s="124"/>
      <c r="N541" s="1"/>
      <c r="O541" s="124"/>
      <c r="Q541" s="124"/>
      <c r="S541" s="124"/>
      <c r="U541" s="124"/>
    </row>
    <row r="542" spans="1:21" ht="15">
      <c r="A542" s="123"/>
      <c r="B542" s="1"/>
      <c r="C542" s="124"/>
      <c r="D542" s="1"/>
      <c r="E542" s="124"/>
      <c r="F542" s="1"/>
      <c r="G542" s="124"/>
      <c r="H542" s="1"/>
      <c r="I542" s="124"/>
      <c r="K542" s="124"/>
      <c r="M542" s="124"/>
      <c r="N542" s="1"/>
      <c r="O542" s="124"/>
      <c r="Q542" s="124"/>
      <c r="S542" s="124"/>
      <c r="U542" s="124"/>
    </row>
    <row r="543" spans="1:21" ht="15">
      <c r="A543" s="123"/>
      <c r="B543" s="1"/>
      <c r="C543" s="124"/>
      <c r="D543" s="1"/>
      <c r="E543" s="124"/>
      <c r="F543" s="1"/>
      <c r="G543" s="124"/>
      <c r="H543" s="1"/>
      <c r="I543" s="124"/>
      <c r="K543" s="124"/>
      <c r="M543" s="124"/>
      <c r="N543" s="1"/>
      <c r="O543" s="124"/>
      <c r="Q543" s="124"/>
      <c r="S543" s="124"/>
      <c r="U543" s="124"/>
    </row>
    <row r="544" spans="1:21" ht="15">
      <c r="A544" s="123"/>
      <c r="B544" s="1"/>
      <c r="C544" s="124"/>
      <c r="D544" s="1"/>
      <c r="E544" s="124"/>
      <c r="F544" s="1"/>
      <c r="G544" s="124"/>
      <c r="H544" s="1"/>
      <c r="I544" s="124"/>
      <c r="K544" s="124"/>
      <c r="M544" s="124"/>
      <c r="N544" s="1"/>
      <c r="O544" s="124"/>
      <c r="Q544" s="124"/>
      <c r="S544" s="124"/>
      <c r="U544" s="124"/>
    </row>
    <row r="545" spans="1:21" ht="15">
      <c r="A545" s="123"/>
      <c r="B545" s="1"/>
      <c r="C545" s="124"/>
      <c r="D545" s="1"/>
      <c r="E545" s="124"/>
      <c r="F545" s="1"/>
      <c r="G545" s="124"/>
      <c r="H545" s="1"/>
      <c r="I545" s="124"/>
      <c r="K545" s="124"/>
      <c r="M545" s="124"/>
      <c r="N545" s="1"/>
      <c r="O545" s="124"/>
      <c r="Q545" s="124"/>
      <c r="S545" s="124"/>
      <c r="U545" s="124"/>
    </row>
    <row r="546" spans="1:21" ht="15">
      <c r="A546" s="123"/>
      <c r="B546" s="1"/>
      <c r="C546" s="124"/>
      <c r="D546" s="1"/>
      <c r="E546" s="124"/>
      <c r="F546" s="1"/>
      <c r="G546" s="124"/>
      <c r="H546" s="1"/>
      <c r="I546" s="124"/>
      <c r="K546" s="124"/>
      <c r="M546" s="124"/>
      <c r="N546" s="1"/>
      <c r="O546" s="124"/>
      <c r="Q546" s="124"/>
      <c r="S546" s="124"/>
      <c r="U546" s="124"/>
    </row>
    <row r="547" spans="1:21" ht="15">
      <c r="A547" s="123"/>
      <c r="B547" s="1"/>
      <c r="C547" s="124"/>
      <c r="D547" s="1"/>
      <c r="E547" s="124"/>
      <c r="F547" s="1"/>
      <c r="G547" s="124"/>
      <c r="H547" s="1"/>
      <c r="I547" s="124"/>
      <c r="K547" s="124"/>
      <c r="M547" s="124"/>
      <c r="N547" s="1"/>
      <c r="O547" s="124"/>
      <c r="Q547" s="124"/>
      <c r="S547" s="124"/>
      <c r="U547" s="124"/>
    </row>
    <row r="548" spans="1:21" ht="15">
      <c r="A548" s="123"/>
      <c r="B548" s="1"/>
      <c r="C548" s="124"/>
      <c r="D548" s="1"/>
      <c r="E548" s="124"/>
      <c r="F548" s="1"/>
      <c r="G548" s="124"/>
      <c r="H548" s="1"/>
      <c r="I548" s="124"/>
      <c r="K548" s="124"/>
      <c r="M548" s="124"/>
      <c r="N548" s="1"/>
      <c r="O548" s="124"/>
      <c r="Q548" s="124"/>
      <c r="S548" s="124"/>
      <c r="U548" s="124"/>
    </row>
    <row r="549" spans="1:21" ht="15">
      <c r="A549" s="123"/>
      <c r="B549" s="1"/>
      <c r="C549" s="124"/>
      <c r="D549" s="1"/>
      <c r="E549" s="124"/>
      <c r="F549" s="1"/>
      <c r="G549" s="124"/>
      <c r="H549" s="1"/>
      <c r="I549" s="124"/>
      <c r="K549" s="124"/>
      <c r="M549" s="124"/>
      <c r="N549" s="1"/>
      <c r="O549" s="124"/>
      <c r="Q549" s="124"/>
      <c r="S549" s="124"/>
      <c r="U549" s="124"/>
    </row>
    <row r="550" spans="1:21" ht="15">
      <c r="A550" s="123"/>
      <c r="B550" s="1"/>
      <c r="C550" s="124"/>
      <c r="D550" s="1"/>
      <c r="E550" s="124"/>
      <c r="F550" s="1"/>
      <c r="G550" s="124"/>
      <c r="H550" s="1"/>
      <c r="I550" s="124"/>
      <c r="K550" s="124"/>
      <c r="M550" s="124"/>
      <c r="N550" s="1"/>
      <c r="O550" s="124"/>
      <c r="Q550" s="124"/>
      <c r="S550" s="124"/>
      <c r="U550" s="124"/>
    </row>
    <row r="551" spans="1:21" ht="15">
      <c r="A551" s="123"/>
      <c r="B551" s="1"/>
      <c r="C551" s="124"/>
      <c r="D551" s="1"/>
      <c r="E551" s="124"/>
      <c r="F551" s="1"/>
      <c r="G551" s="124"/>
      <c r="H551" s="1"/>
      <c r="I551" s="124"/>
      <c r="K551" s="124"/>
      <c r="M551" s="124"/>
      <c r="N551" s="1"/>
      <c r="O551" s="124"/>
      <c r="Q551" s="124"/>
      <c r="S551" s="124"/>
      <c r="U551" s="124"/>
    </row>
    <row r="552" spans="1:21" ht="15">
      <c r="A552" s="123"/>
      <c r="B552" s="1"/>
      <c r="C552" s="124"/>
      <c r="D552" s="1"/>
      <c r="E552" s="124"/>
      <c r="F552" s="1"/>
      <c r="G552" s="124"/>
      <c r="H552" s="1"/>
      <c r="I552" s="124"/>
      <c r="K552" s="124"/>
      <c r="M552" s="124"/>
      <c r="N552" s="1"/>
      <c r="O552" s="124"/>
      <c r="Q552" s="124"/>
      <c r="S552" s="124"/>
      <c r="U552" s="124"/>
    </row>
    <row r="553" spans="1:21" ht="15">
      <c r="A553" s="123"/>
      <c r="B553" s="1"/>
      <c r="C553" s="124"/>
      <c r="D553" s="1"/>
      <c r="E553" s="124"/>
      <c r="F553" s="1"/>
      <c r="G553" s="124"/>
      <c r="H553" s="1"/>
      <c r="I553" s="124"/>
      <c r="K553" s="124"/>
      <c r="M553" s="124"/>
      <c r="N553" s="1"/>
      <c r="O553" s="124"/>
      <c r="Q553" s="124"/>
      <c r="S553" s="124"/>
      <c r="U553" s="124"/>
    </row>
    <row r="554" spans="1:21" ht="15">
      <c r="A554" s="123"/>
      <c r="B554" s="1"/>
      <c r="C554" s="124"/>
      <c r="D554" s="1"/>
      <c r="E554" s="124"/>
      <c r="F554" s="1"/>
      <c r="G554" s="124"/>
      <c r="H554" s="1"/>
      <c r="I554" s="124"/>
      <c r="K554" s="124"/>
      <c r="M554" s="124"/>
      <c r="N554" s="1"/>
      <c r="O554" s="124"/>
      <c r="Q554" s="124"/>
      <c r="S554" s="124"/>
      <c r="U554" s="124"/>
    </row>
    <row r="555" spans="1:21" ht="15">
      <c r="A555" s="123"/>
      <c r="B555" s="1"/>
      <c r="C555" s="124"/>
      <c r="D555" s="1"/>
      <c r="E555" s="124"/>
      <c r="F555" s="1"/>
      <c r="G555" s="124"/>
      <c r="H555" s="1"/>
      <c r="I555" s="124"/>
      <c r="K555" s="124"/>
      <c r="M555" s="124"/>
      <c r="N555" s="1"/>
      <c r="O555" s="124"/>
      <c r="Q555" s="124"/>
      <c r="S555" s="124"/>
      <c r="U555" s="124"/>
    </row>
    <row r="556" spans="1:21" ht="15">
      <c r="A556" s="123"/>
      <c r="B556" s="1"/>
      <c r="C556" s="124"/>
      <c r="D556" s="1"/>
      <c r="E556" s="124"/>
      <c r="F556" s="1"/>
      <c r="G556" s="124"/>
      <c r="H556" s="1"/>
      <c r="I556" s="124"/>
      <c r="K556" s="124"/>
      <c r="M556" s="124"/>
      <c r="N556" s="1"/>
      <c r="O556" s="124"/>
      <c r="Q556" s="124"/>
      <c r="S556" s="124"/>
      <c r="U556" s="124"/>
    </row>
    <row r="557" spans="1:21" ht="15">
      <c r="A557" s="123"/>
      <c r="B557" s="1"/>
      <c r="C557" s="124"/>
      <c r="D557" s="1"/>
      <c r="E557" s="124"/>
      <c r="F557" s="1"/>
      <c r="G557" s="124"/>
      <c r="H557" s="1"/>
      <c r="I557" s="124"/>
      <c r="K557" s="124"/>
      <c r="M557" s="124"/>
      <c r="N557" s="1"/>
      <c r="O557" s="124"/>
      <c r="Q557" s="124"/>
      <c r="S557" s="124"/>
      <c r="U557" s="124"/>
    </row>
    <row r="558" spans="1:21" ht="15">
      <c r="A558" s="123"/>
      <c r="B558" s="1"/>
      <c r="C558" s="124"/>
      <c r="D558" s="1"/>
      <c r="E558" s="124"/>
      <c r="F558" s="1"/>
      <c r="G558" s="124"/>
      <c r="H558" s="1"/>
      <c r="I558" s="124"/>
      <c r="K558" s="124"/>
      <c r="M558" s="124"/>
      <c r="N558" s="1"/>
      <c r="O558" s="124"/>
      <c r="Q558" s="124"/>
      <c r="S558" s="124"/>
      <c r="U558" s="124"/>
    </row>
    <row r="559" spans="1:21" ht="15">
      <c r="A559" s="123"/>
      <c r="B559" s="1"/>
      <c r="C559" s="124"/>
      <c r="D559" s="1"/>
      <c r="E559" s="124"/>
      <c r="F559" s="1"/>
      <c r="G559" s="124"/>
      <c r="H559" s="1"/>
      <c r="I559" s="124"/>
      <c r="K559" s="124"/>
      <c r="M559" s="124"/>
      <c r="N559" s="1"/>
      <c r="O559" s="124"/>
      <c r="Q559" s="124"/>
      <c r="S559" s="124"/>
      <c r="U559" s="124"/>
    </row>
    <row r="560" spans="1:21" ht="15">
      <c r="A560" s="123"/>
      <c r="B560" s="1"/>
      <c r="C560" s="124"/>
      <c r="D560" s="1"/>
      <c r="E560" s="124"/>
      <c r="F560" s="1"/>
      <c r="G560" s="124"/>
      <c r="H560" s="1"/>
      <c r="I560" s="124"/>
      <c r="K560" s="124"/>
      <c r="M560" s="124"/>
      <c r="N560" s="1"/>
      <c r="O560" s="124"/>
      <c r="Q560" s="124"/>
      <c r="S560" s="124"/>
      <c r="U560" s="124"/>
    </row>
    <row r="561" spans="1:21" ht="15">
      <c r="A561" s="123"/>
      <c r="B561" s="1"/>
      <c r="C561" s="124"/>
      <c r="D561" s="1"/>
      <c r="E561" s="124"/>
      <c r="F561" s="1"/>
      <c r="G561" s="124"/>
      <c r="H561" s="1"/>
      <c r="I561" s="124"/>
      <c r="K561" s="124"/>
      <c r="M561" s="124"/>
      <c r="N561" s="1"/>
      <c r="O561" s="124"/>
      <c r="Q561" s="124"/>
      <c r="S561" s="124"/>
      <c r="U561" s="124"/>
    </row>
    <row r="562" spans="1:21" ht="15">
      <c r="A562" s="123"/>
      <c r="B562" s="1"/>
      <c r="C562" s="124"/>
      <c r="D562" s="1"/>
      <c r="E562" s="124"/>
      <c r="F562" s="1"/>
      <c r="G562" s="124"/>
      <c r="H562" s="1"/>
      <c r="I562" s="124"/>
      <c r="K562" s="124"/>
      <c r="M562" s="124"/>
      <c r="N562" s="1"/>
      <c r="O562" s="124"/>
      <c r="Q562" s="124"/>
      <c r="S562" s="124"/>
      <c r="U562" s="124"/>
    </row>
    <row r="563" spans="1:21" ht="15">
      <c r="A563" s="123"/>
      <c r="B563" s="1"/>
      <c r="C563" s="124"/>
      <c r="D563" s="1"/>
      <c r="E563" s="124"/>
      <c r="F563" s="1"/>
      <c r="G563" s="124"/>
      <c r="H563" s="1"/>
      <c r="I563" s="124"/>
      <c r="K563" s="124"/>
      <c r="M563" s="124"/>
      <c r="N563" s="1"/>
      <c r="O563" s="124"/>
      <c r="Q563" s="124"/>
      <c r="S563" s="124"/>
      <c r="U563" s="124"/>
    </row>
    <row r="564" spans="1:21" ht="15">
      <c r="A564" s="123"/>
      <c r="B564" s="1"/>
      <c r="C564" s="124"/>
      <c r="D564" s="1"/>
      <c r="E564" s="124"/>
      <c r="F564" s="1"/>
      <c r="G564" s="124"/>
      <c r="H564" s="1"/>
      <c r="I564" s="124"/>
      <c r="K564" s="124"/>
      <c r="M564" s="124"/>
      <c r="N564" s="1"/>
      <c r="O564" s="124"/>
      <c r="Q564" s="124"/>
      <c r="S564" s="124"/>
      <c r="U564" s="124"/>
    </row>
    <row r="565" spans="1:21" ht="15">
      <c r="A565" s="123"/>
      <c r="B565" s="1"/>
      <c r="C565" s="124"/>
      <c r="D565" s="1"/>
      <c r="E565" s="124"/>
      <c r="F565" s="1"/>
      <c r="G565" s="124"/>
      <c r="H565" s="1"/>
      <c r="I565" s="124"/>
      <c r="K565" s="124"/>
      <c r="M565" s="124"/>
      <c r="N565" s="1"/>
      <c r="O565" s="124"/>
      <c r="Q565" s="124"/>
      <c r="S565" s="124"/>
      <c r="U565" s="124"/>
    </row>
    <row r="566" spans="1:21" ht="15">
      <c r="A566" s="123"/>
      <c r="B566" s="1"/>
      <c r="C566" s="124"/>
      <c r="D566" s="1"/>
      <c r="E566" s="124"/>
      <c r="F566" s="1"/>
      <c r="G566" s="124"/>
      <c r="H566" s="1"/>
      <c r="I566" s="124"/>
      <c r="K566" s="124"/>
      <c r="M566" s="124"/>
      <c r="N566" s="1"/>
      <c r="O566" s="124"/>
      <c r="Q566" s="124"/>
      <c r="S566" s="124"/>
      <c r="U566" s="124"/>
    </row>
    <row r="567" spans="1:21" ht="15">
      <c r="A567" s="123"/>
      <c r="B567" s="1"/>
      <c r="C567" s="124"/>
      <c r="D567" s="1"/>
      <c r="E567" s="124"/>
      <c r="F567" s="1"/>
      <c r="G567" s="124"/>
      <c r="H567" s="1"/>
      <c r="I567" s="124"/>
      <c r="K567" s="124"/>
      <c r="M567" s="124"/>
      <c r="N567" s="1"/>
      <c r="O567" s="124"/>
      <c r="Q567" s="124"/>
      <c r="S567" s="124"/>
      <c r="U567" s="124"/>
    </row>
    <row r="568" spans="1:21" ht="15">
      <c r="A568" s="123"/>
      <c r="B568" s="1"/>
      <c r="C568" s="124"/>
      <c r="D568" s="1"/>
      <c r="E568" s="124"/>
      <c r="F568" s="1"/>
      <c r="G568" s="124"/>
      <c r="H568" s="1"/>
      <c r="I568" s="124"/>
      <c r="K568" s="124"/>
      <c r="M568" s="124"/>
      <c r="N568" s="1"/>
      <c r="O568" s="124"/>
      <c r="Q568" s="124"/>
      <c r="S568" s="124"/>
      <c r="U568" s="124"/>
    </row>
    <row r="569" spans="1:21" ht="15">
      <c r="A569" s="123"/>
      <c r="B569" s="1"/>
      <c r="C569" s="124"/>
      <c r="D569" s="1"/>
      <c r="E569" s="124"/>
      <c r="F569" s="1"/>
      <c r="G569" s="124"/>
      <c r="H569" s="1"/>
      <c r="I569" s="124"/>
      <c r="K569" s="124"/>
      <c r="M569" s="124"/>
      <c r="N569" s="1"/>
      <c r="O569" s="124"/>
      <c r="Q569" s="124"/>
      <c r="S569" s="124"/>
      <c r="U569" s="124"/>
    </row>
    <row r="570" spans="1:21" ht="15">
      <c r="A570" s="123"/>
      <c r="B570" s="1"/>
      <c r="C570" s="124"/>
      <c r="D570" s="1"/>
      <c r="E570" s="124"/>
      <c r="F570" s="1"/>
      <c r="G570" s="124"/>
      <c r="H570" s="1"/>
      <c r="I570" s="124"/>
      <c r="K570" s="124"/>
      <c r="M570" s="124"/>
      <c r="N570" s="1"/>
      <c r="O570" s="124"/>
      <c r="Q570" s="124"/>
      <c r="S570" s="124"/>
      <c r="U570" s="124"/>
    </row>
    <row r="571" spans="1:21" ht="15">
      <c r="A571" s="123"/>
      <c r="B571" s="1"/>
      <c r="C571" s="124"/>
      <c r="D571" s="1"/>
      <c r="E571" s="124"/>
      <c r="F571" s="1"/>
      <c r="G571" s="124"/>
      <c r="H571" s="1"/>
      <c r="I571" s="124"/>
      <c r="K571" s="124"/>
      <c r="M571" s="124"/>
      <c r="N571" s="1"/>
      <c r="O571" s="124"/>
      <c r="Q571" s="124"/>
      <c r="S571" s="124"/>
      <c r="U571" s="124"/>
    </row>
    <row r="572" spans="1:21" ht="15">
      <c r="A572" s="123"/>
      <c r="B572" s="1"/>
      <c r="C572" s="124"/>
      <c r="D572" s="1"/>
      <c r="E572" s="124"/>
      <c r="F572" s="1"/>
      <c r="G572" s="124"/>
      <c r="H572" s="1"/>
      <c r="I572" s="124"/>
      <c r="K572" s="124"/>
      <c r="M572" s="124"/>
      <c r="N572" s="1"/>
      <c r="O572" s="124"/>
      <c r="Q572" s="124"/>
      <c r="S572" s="124"/>
      <c r="U572" s="124"/>
    </row>
    <row r="573" spans="1:21" ht="15">
      <c r="A573" s="123"/>
      <c r="B573" s="1"/>
      <c r="C573" s="124"/>
      <c r="D573" s="1"/>
      <c r="E573" s="124"/>
      <c r="F573" s="1"/>
      <c r="G573" s="124"/>
      <c r="H573" s="1"/>
      <c r="I573" s="124"/>
      <c r="K573" s="124"/>
      <c r="M573" s="124"/>
      <c r="N573" s="1"/>
      <c r="O573" s="124"/>
      <c r="Q573" s="124"/>
      <c r="S573" s="124"/>
      <c r="U573" s="124"/>
    </row>
    <row r="574" spans="1:21" ht="15">
      <c r="A574" s="123"/>
      <c r="B574" s="1"/>
      <c r="C574" s="124"/>
      <c r="D574" s="1"/>
      <c r="E574" s="124"/>
      <c r="F574" s="1"/>
      <c r="G574" s="124"/>
      <c r="H574" s="1"/>
      <c r="I574" s="124"/>
      <c r="K574" s="124"/>
      <c r="M574" s="124"/>
      <c r="N574" s="1"/>
      <c r="O574" s="124"/>
      <c r="Q574" s="124"/>
      <c r="S574" s="124"/>
      <c r="U574" s="124"/>
    </row>
    <row r="575" spans="1:21" ht="15">
      <c r="A575" s="123"/>
      <c r="B575" s="1"/>
      <c r="C575" s="124"/>
      <c r="D575" s="1"/>
      <c r="E575" s="124"/>
      <c r="F575" s="1"/>
      <c r="G575" s="124"/>
      <c r="H575" s="1"/>
      <c r="I575" s="124"/>
      <c r="K575" s="124"/>
      <c r="M575" s="124"/>
      <c r="N575" s="1"/>
      <c r="O575" s="124"/>
      <c r="Q575" s="124"/>
      <c r="S575" s="124"/>
      <c r="U575" s="124"/>
    </row>
    <row r="576" spans="1:21" ht="15">
      <c r="A576" s="123"/>
      <c r="B576" s="1"/>
      <c r="C576" s="124"/>
      <c r="D576" s="1"/>
      <c r="E576" s="124"/>
      <c r="F576" s="1"/>
      <c r="G576" s="124"/>
      <c r="H576" s="1"/>
      <c r="I576" s="124"/>
      <c r="K576" s="124"/>
      <c r="M576" s="124"/>
      <c r="N576" s="1"/>
      <c r="O576" s="124"/>
      <c r="Q576" s="124"/>
      <c r="S576" s="124"/>
      <c r="U576" s="124"/>
    </row>
    <row r="577" spans="1:21" ht="15">
      <c r="A577" s="123"/>
      <c r="B577" s="1"/>
      <c r="C577" s="124"/>
      <c r="D577" s="1"/>
      <c r="E577" s="124"/>
      <c r="F577" s="1"/>
      <c r="G577" s="124"/>
      <c r="H577" s="1"/>
      <c r="I577" s="124"/>
      <c r="K577" s="124"/>
      <c r="M577" s="124"/>
      <c r="N577" s="1"/>
      <c r="O577" s="124"/>
      <c r="Q577" s="124"/>
      <c r="S577" s="124"/>
      <c r="U577" s="124"/>
    </row>
    <row r="578" spans="1:21" ht="15">
      <c r="A578" s="123"/>
      <c r="B578" s="1"/>
      <c r="C578" s="124"/>
      <c r="D578" s="1"/>
      <c r="E578" s="124"/>
      <c r="F578" s="1"/>
      <c r="G578" s="124"/>
      <c r="H578" s="1"/>
      <c r="I578" s="124"/>
      <c r="K578" s="124"/>
      <c r="M578" s="124"/>
      <c r="N578" s="1"/>
      <c r="O578" s="124"/>
      <c r="Q578" s="124"/>
      <c r="S578" s="124"/>
      <c r="U578" s="124"/>
    </row>
    <row r="579" spans="1:21" ht="15">
      <c r="A579" s="123"/>
      <c r="B579" s="1"/>
      <c r="C579" s="124"/>
      <c r="D579" s="1"/>
      <c r="E579" s="124"/>
      <c r="F579" s="1"/>
      <c r="G579" s="124"/>
      <c r="H579" s="1"/>
      <c r="I579" s="124"/>
      <c r="K579" s="124"/>
      <c r="M579" s="124"/>
      <c r="N579" s="1"/>
      <c r="O579" s="124"/>
      <c r="Q579" s="124"/>
      <c r="S579" s="124"/>
      <c r="U579" s="124"/>
    </row>
    <row r="580" spans="1:21" ht="15">
      <c r="A580" s="123"/>
      <c r="B580" s="1"/>
      <c r="C580" s="124"/>
      <c r="D580" s="1"/>
      <c r="E580" s="124"/>
      <c r="F580" s="1"/>
      <c r="G580" s="124"/>
      <c r="H580" s="1"/>
      <c r="I580" s="124"/>
      <c r="K580" s="124"/>
      <c r="M580" s="124"/>
      <c r="N580" s="1"/>
      <c r="O580" s="124"/>
      <c r="Q580" s="124"/>
      <c r="S580" s="124"/>
      <c r="U580" s="124"/>
    </row>
    <row r="581" spans="1:21" ht="15">
      <c r="A581" s="123"/>
      <c r="B581" s="1"/>
      <c r="C581" s="124"/>
      <c r="D581" s="1"/>
      <c r="E581" s="124"/>
      <c r="F581" s="1"/>
      <c r="G581" s="124"/>
      <c r="H581" s="1"/>
      <c r="I581" s="124"/>
      <c r="K581" s="124"/>
      <c r="M581" s="124"/>
      <c r="N581" s="1"/>
      <c r="O581" s="124"/>
      <c r="Q581" s="124"/>
      <c r="S581" s="124"/>
      <c r="U581" s="124"/>
    </row>
    <row r="582" spans="1:21" ht="15">
      <c r="A582" s="123"/>
      <c r="B582" s="1"/>
      <c r="C582" s="124"/>
      <c r="D582" s="1"/>
      <c r="E582" s="124"/>
      <c r="F582" s="1"/>
      <c r="G582" s="124"/>
      <c r="H582" s="1"/>
      <c r="I582" s="124"/>
      <c r="K582" s="124"/>
      <c r="M582" s="124"/>
      <c r="N582" s="1"/>
      <c r="O582" s="124"/>
      <c r="Q582" s="124"/>
      <c r="S582" s="124"/>
      <c r="U582" s="124"/>
    </row>
    <row r="583" spans="1:21" ht="15">
      <c r="A583" s="123"/>
      <c r="B583" s="1"/>
      <c r="C583" s="124"/>
      <c r="D583" s="1"/>
      <c r="E583" s="124"/>
      <c r="F583" s="1"/>
      <c r="G583" s="124"/>
      <c r="H583" s="1"/>
      <c r="I583" s="124"/>
      <c r="K583" s="124"/>
      <c r="M583" s="124"/>
      <c r="N583" s="1"/>
      <c r="O583" s="124"/>
      <c r="Q583" s="124"/>
      <c r="S583" s="124"/>
      <c r="U583" s="124"/>
    </row>
    <row r="584" spans="1:21" ht="15">
      <c r="A584" s="123"/>
      <c r="B584" s="1"/>
      <c r="C584" s="124"/>
      <c r="D584" s="1"/>
      <c r="E584" s="124"/>
      <c r="F584" s="1"/>
      <c r="G584" s="124"/>
      <c r="H584" s="1"/>
      <c r="I584" s="124"/>
      <c r="K584" s="124"/>
      <c r="M584" s="124"/>
      <c r="N584" s="1"/>
      <c r="O584" s="124"/>
      <c r="Q584" s="124"/>
      <c r="S584" s="124"/>
      <c r="U584" s="124"/>
    </row>
    <row r="585" spans="1:21" ht="15">
      <c r="A585" s="123"/>
      <c r="B585" s="1"/>
      <c r="C585" s="124"/>
      <c r="D585" s="1"/>
      <c r="E585" s="124"/>
      <c r="F585" s="1"/>
      <c r="G585" s="124"/>
      <c r="H585" s="1"/>
      <c r="I585" s="124"/>
      <c r="K585" s="124"/>
      <c r="M585" s="124"/>
      <c r="N585" s="1"/>
      <c r="O585" s="124"/>
      <c r="Q585" s="124"/>
      <c r="S585" s="124"/>
      <c r="U585" s="124"/>
    </row>
    <row r="586" spans="1:21" ht="15">
      <c r="A586" s="123"/>
      <c r="B586" s="1"/>
      <c r="C586" s="124"/>
      <c r="D586" s="1"/>
      <c r="E586" s="124"/>
      <c r="F586" s="1"/>
      <c r="G586" s="124"/>
      <c r="H586" s="1"/>
      <c r="I586" s="124"/>
      <c r="K586" s="124"/>
      <c r="M586" s="124"/>
      <c r="N586" s="1"/>
      <c r="O586" s="124"/>
      <c r="Q586" s="124"/>
      <c r="S586" s="124"/>
      <c r="U586" s="124"/>
    </row>
    <row r="587" spans="1:21" ht="15">
      <c r="A587" s="123"/>
      <c r="B587" s="1"/>
      <c r="C587" s="124"/>
      <c r="D587" s="1"/>
      <c r="E587" s="124"/>
      <c r="F587" s="1"/>
      <c r="G587" s="124"/>
      <c r="H587" s="1"/>
      <c r="I587" s="124"/>
      <c r="K587" s="124"/>
      <c r="M587" s="124"/>
      <c r="N587" s="1"/>
      <c r="O587" s="124"/>
      <c r="Q587" s="124"/>
      <c r="S587" s="124"/>
      <c r="U587" s="124"/>
    </row>
    <row r="588" spans="1:21" ht="15">
      <c r="A588" s="123"/>
      <c r="B588" s="1"/>
      <c r="C588" s="124"/>
      <c r="D588" s="1"/>
      <c r="E588" s="124"/>
      <c r="F588" s="1"/>
      <c r="G588" s="124"/>
      <c r="H588" s="1"/>
      <c r="I588" s="124"/>
      <c r="K588" s="124"/>
      <c r="M588" s="124"/>
      <c r="N588" s="1"/>
      <c r="O588" s="124"/>
      <c r="Q588" s="124"/>
      <c r="S588" s="124"/>
      <c r="U588" s="124"/>
    </row>
    <row r="589" spans="1:21" ht="15">
      <c r="A589" s="123"/>
      <c r="B589" s="1"/>
      <c r="C589" s="124"/>
      <c r="D589" s="1"/>
      <c r="E589" s="124"/>
      <c r="F589" s="1"/>
      <c r="G589" s="124"/>
      <c r="H589" s="1"/>
      <c r="I589" s="124"/>
      <c r="K589" s="124"/>
      <c r="M589" s="124"/>
      <c r="N589" s="1"/>
      <c r="O589" s="124"/>
      <c r="Q589" s="124"/>
      <c r="S589" s="124"/>
      <c r="U589" s="124"/>
    </row>
    <row r="590" spans="1:21" ht="15">
      <c r="A590" s="123"/>
      <c r="B590" s="1"/>
      <c r="C590" s="124"/>
      <c r="D590" s="1"/>
      <c r="E590" s="124"/>
      <c r="F590" s="1"/>
      <c r="G590" s="124"/>
      <c r="H590" s="1"/>
      <c r="I590" s="124"/>
      <c r="K590" s="124"/>
      <c r="M590" s="124"/>
      <c r="N590" s="1"/>
      <c r="O590" s="124"/>
      <c r="Q590" s="124"/>
      <c r="S590" s="124"/>
      <c r="U590" s="124"/>
    </row>
    <row r="591" spans="1:21" ht="15">
      <c r="A591" s="123"/>
      <c r="B591" s="1"/>
      <c r="C591" s="124"/>
      <c r="D591" s="1"/>
      <c r="E591" s="124"/>
      <c r="F591" s="1"/>
      <c r="G591" s="124"/>
      <c r="H591" s="1"/>
      <c r="I591" s="124"/>
      <c r="K591" s="124"/>
      <c r="M591" s="124"/>
      <c r="N591" s="1"/>
      <c r="O591" s="124"/>
      <c r="Q591" s="124"/>
      <c r="S591" s="124"/>
      <c r="U591" s="124"/>
    </row>
    <row r="592" spans="1:21" ht="15">
      <c r="A592" s="123"/>
      <c r="B592" s="1"/>
      <c r="C592" s="124"/>
      <c r="D592" s="1"/>
      <c r="E592" s="124"/>
      <c r="F592" s="1"/>
      <c r="G592" s="124"/>
      <c r="H592" s="1"/>
      <c r="I592" s="124"/>
      <c r="K592" s="124"/>
      <c r="M592" s="124"/>
      <c r="N592" s="1"/>
      <c r="O592" s="124"/>
      <c r="Q592" s="124"/>
      <c r="S592" s="124"/>
      <c r="U592" s="124"/>
    </row>
    <row r="593" spans="1:21" ht="15">
      <c r="A593" s="123"/>
      <c r="B593" s="1"/>
      <c r="C593" s="124"/>
      <c r="D593" s="1"/>
      <c r="E593" s="124"/>
      <c r="F593" s="1"/>
      <c r="G593" s="124"/>
      <c r="H593" s="1"/>
      <c r="I593" s="124"/>
      <c r="K593" s="124"/>
      <c r="M593" s="124"/>
      <c r="N593" s="1"/>
      <c r="O593" s="124"/>
      <c r="Q593" s="124"/>
      <c r="S593" s="124"/>
      <c r="U593" s="124"/>
    </row>
    <row r="594" spans="1:21" ht="15">
      <c r="A594" s="123"/>
      <c r="B594" s="1"/>
      <c r="C594" s="124"/>
      <c r="D594" s="1"/>
      <c r="E594" s="124"/>
      <c r="F594" s="1"/>
      <c r="G594" s="124"/>
      <c r="H594" s="1"/>
      <c r="I594" s="124"/>
      <c r="K594" s="124"/>
      <c r="M594" s="124"/>
      <c r="N594" s="1"/>
      <c r="O594" s="124"/>
      <c r="Q594" s="124"/>
      <c r="S594" s="124"/>
      <c r="U594" s="124"/>
    </row>
    <row r="595" spans="1:21" ht="15">
      <c r="A595" s="123"/>
      <c r="B595" s="1"/>
      <c r="C595" s="124"/>
      <c r="D595" s="1"/>
      <c r="E595" s="124"/>
      <c r="F595" s="1"/>
      <c r="G595" s="124"/>
      <c r="H595" s="1"/>
      <c r="I595" s="124"/>
      <c r="K595" s="124"/>
      <c r="M595" s="124"/>
      <c r="N595" s="1"/>
      <c r="O595" s="124"/>
      <c r="Q595" s="124"/>
      <c r="S595" s="124"/>
      <c r="U595" s="124"/>
    </row>
    <row r="596" spans="1:21" ht="15">
      <c r="A596" s="123"/>
      <c r="B596" s="1"/>
      <c r="C596" s="124"/>
      <c r="D596" s="1"/>
      <c r="E596" s="124"/>
      <c r="F596" s="1"/>
      <c r="G596" s="124"/>
      <c r="H596" s="1"/>
      <c r="I596" s="124"/>
      <c r="K596" s="124"/>
      <c r="M596" s="124"/>
      <c r="N596" s="1"/>
      <c r="O596" s="124"/>
      <c r="Q596" s="124"/>
      <c r="S596" s="124"/>
      <c r="U596" s="124"/>
    </row>
    <row r="597" spans="1:21" ht="15">
      <c r="A597" s="123"/>
      <c r="B597" s="1"/>
      <c r="C597" s="124"/>
      <c r="D597" s="1"/>
      <c r="E597" s="124"/>
      <c r="F597" s="1"/>
      <c r="G597" s="124"/>
      <c r="H597" s="1"/>
      <c r="I597" s="124"/>
      <c r="K597" s="124"/>
      <c r="M597" s="124"/>
      <c r="N597" s="1"/>
      <c r="O597" s="124"/>
      <c r="Q597" s="124"/>
      <c r="S597" s="124"/>
      <c r="U597" s="124"/>
    </row>
    <row r="598" spans="1:21" ht="15">
      <c r="A598" s="123"/>
      <c r="B598" s="1"/>
      <c r="C598" s="124"/>
      <c r="D598" s="1"/>
      <c r="E598" s="124"/>
      <c r="F598" s="1"/>
      <c r="G598" s="124"/>
      <c r="H598" s="1"/>
      <c r="I598" s="124"/>
      <c r="K598" s="124"/>
      <c r="M598" s="124"/>
      <c r="N598" s="1"/>
      <c r="O598" s="124"/>
      <c r="Q598" s="124"/>
      <c r="S598" s="124"/>
      <c r="U598" s="124"/>
    </row>
    <row r="599" spans="1:21" ht="15">
      <c r="A599" s="123"/>
      <c r="B599" s="1"/>
      <c r="C599" s="124"/>
      <c r="D599" s="1"/>
      <c r="E599" s="124"/>
      <c r="F599" s="1"/>
      <c r="G599" s="124"/>
      <c r="H599" s="1"/>
      <c r="I599" s="124"/>
      <c r="K599" s="124"/>
      <c r="M599" s="124"/>
      <c r="N599" s="1"/>
      <c r="O599" s="124"/>
      <c r="Q599" s="124"/>
      <c r="S599" s="124"/>
      <c r="U599" s="124"/>
    </row>
    <row r="600" spans="1:21" ht="15">
      <c r="A600" s="123"/>
      <c r="B600" s="1"/>
      <c r="C600" s="124"/>
      <c r="D600" s="1"/>
      <c r="E600" s="124"/>
      <c r="F600" s="1"/>
      <c r="G600" s="124"/>
      <c r="H600" s="1"/>
      <c r="I600" s="124"/>
      <c r="K600" s="124"/>
      <c r="M600" s="124"/>
      <c r="N600" s="1"/>
      <c r="O600" s="124"/>
      <c r="Q600" s="124"/>
      <c r="S600" s="124"/>
      <c r="U600" s="124"/>
    </row>
    <row r="601" spans="1:21" ht="15">
      <c r="A601" s="123"/>
      <c r="B601" s="1"/>
      <c r="C601" s="124"/>
      <c r="D601" s="1"/>
      <c r="E601" s="124"/>
      <c r="F601" s="1"/>
      <c r="G601" s="124"/>
      <c r="H601" s="1"/>
      <c r="I601" s="124"/>
      <c r="K601" s="124"/>
      <c r="M601" s="124"/>
      <c r="N601" s="1"/>
      <c r="O601" s="124"/>
      <c r="Q601" s="124"/>
      <c r="S601" s="124"/>
      <c r="U601" s="124"/>
    </row>
    <row r="602" spans="1:21" ht="15">
      <c r="A602" s="123"/>
      <c r="B602" s="1"/>
      <c r="C602" s="124"/>
      <c r="D602" s="1"/>
      <c r="E602" s="124"/>
      <c r="F602" s="1"/>
      <c r="G602" s="124"/>
      <c r="H602" s="1"/>
      <c r="I602" s="124"/>
      <c r="K602" s="124"/>
      <c r="M602" s="124"/>
      <c r="N602" s="1"/>
      <c r="O602" s="124"/>
      <c r="Q602" s="124"/>
      <c r="S602" s="124"/>
      <c r="U602" s="124"/>
    </row>
    <row r="603" spans="1:21" ht="15">
      <c r="A603" s="123"/>
      <c r="B603" s="1"/>
      <c r="C603" s="124"/>
      <c r="D603" s="1"/>
      <c r="E603" s="124"/>
      <c r="F603" s="1"/>
      <c r="G603" s="124"/>
      <c r="H603" s="1"/>
      <c r="I603" s="124"/>
      <c r="K603" s="124"/>
      <c r="M603" s="124"/>
      <c r="N603" s="1"/>
      <c r="O603" s="124"/>
      <c r="Q603" s="124"/>
      <c r="S603" s="124"/>
      <c r="U603" s="124"/>
    </row>
    <row r="604" spans="1:21" ht="15">
      <c r="A604" s="123"/>
      <c r="B604" s="1"/>
      <c r="C604" s="124"/>
      <c r="D604" s="1"/>
      <c r="E604" s="124"/>
      <c r="F604" s="1"/>
      <c r="G604" s="124"/>
      <c r="H604" s="1"/>
      <c r="I604" s="124"/>
      <c r="K604" s="124"/>
      <c r="M604" s="124"/>
      <c r="N604" s="1"/>
      <c r="O604" s="124"/>
      <c r="Q604" s="124"/>
      <c r="S604" s="124"/>
      <c r="U604" s="124"/>
    </row>
    <row r="605" spans="1:21" ht="15">
      <c r="A605" s="123"/>
      <c r="B605" s="1"/>
      <c r="C605" s="124"/>
      <c r="D605" s="1"/>
      <c r="E605" s="124"/>
      <c r="F605" s="1"/>
      <c r="G605" s="124"/>
      <c r="H605" s="1"/>
      <c r="I605" s="124"/>
      <c r="K605" s="124"/>
      <c r="M605" s="124"/>
      <c r="N605" s="1"/>
      <c r="O605" s="124"/>
      <c r="Q605" s="124"/>
      <c r="S605" s="124"/>
      <c r="U605" s="124"/>
    </row>
    <row r="606" spans="1:21" ht="15">
      <c r="A606" s="123"/>
      <c r="B606" s="1"/>
      <c r="C606" s="124"/>
      <c r="D606" s="1"/>
      <c r="E606" s="124"/>
      <c r="F606" s="1"/>
      <c r="G606" s="124"/>
      <c r="H606" s="1"/>
      <c r="I606" s="124"/>
      <c r="K606" s="124"/>
      <c r="M606" s="124"/>
      <c r="N606" s="1"/>
      <c r="O606" s="124"/>
      <c r="Q606" s="124"/>
      <c r="S606" s="124"/>
      <c r="U606" s="124"/>
    </row>
    <row r="607" spans="1:21" ht="15">
      <c r="A607" s="123"/>
      <c r="B607" s="1"/>
      <c r="C607" s="124"/>
      <c r="D607" s="1"/>
      <c r="E607" s="124"/>
      <c r="F607" s="1"/>
      <c r="G607" s="124"/>
      <c r="H607" s="1"/>
      <c r="I607" s="124"/>
      <c r="K607" s="124"/>
      <c r="M607" s="124"/>
      <c r="N607" s="1"/>
      <c r="O607" s="124"/>
      <c r="Q607" s="124"/>
      <c r="S607" s="124"/>
      <c r="U607" s="124"/>
    </row>
    <row r="608" spans="1:21" ht="15">
      <c r="A608" s="123"/>
      <c r="B608" s="1"/>
      <c r="C608" s="124"/>
      <c r="D608" s="1"/>
      <c r="E608" s="124"/>
      <c r="F608" s="1"/>
      <c r="G608" s="124"/>
      <c r="H608" s="1"/>
      <c r="I608" s="124"/>
      <c r="K608" s="124"/>
      <c r="M608" s="124"/>
      <c r="N608" s="1"/>
      <c r="O608" s="124"/>
      <c r="Q608" s="124"/>
      <c r="S608" s="124"/>
      <c r="U608" s="124"/>
    </row>
    <row r="609" spans="1:21" ht="15">
      <c r="A609" s="123"/>
      <c r="B609" s="1"/>
      <c r="C609" s="124"/>
      <c r="D609" s="1"/>
      <c r="E609" s="124"/>
      <c r="F609" s="1"/>
      <c r="G609" s="124"/>
      <c r="H609" s="1"/>
      <c r="I609" s="124"/>
      <c r="K609" s="124"/>
      <c r="M609" s="124"/>
      <c r="N609" s="1"/>
      <c r="O609" s="124"/>
      <c r="Q609" s="124"/>
      <c r="S609" s="124"/>
      <c r="U609" s="124"/>
    </row>
    <row r="610" spans="1:21" ht="15">
      <c r="A610" s="123"/>
      <c r="B610" s="1"/>
      <c r="C610" s="124"/>
      <c r="D610" s="1"/>
      <c r="E610" s="124"/>
      <c r="F610" s="1"/>
      <c r="G610" s="124"/>
      <c r="H610" s="1"/>
      <c r="I610" s="124"/>
      <c r="K610" s="124"/>
      <c r="M610" s="124"/>
      <c r="N610" s="1"/>
      <c r="O610" s="124"/>
      <c r="Q610" s="124"/>
      <c r="S610" s="124"/>
      <c r="U610" s="124"/>
    </row>
    <row r="611" spans="1:21" ht="15">
      <c r="A611" s="123"/>
      <c r="B611" s="1"/>
      <c r="C611" s="124"/>
      <c r="D611" s="1"/>
      <c r="E611" s="124"/>
      <c r="F611" s="1"/>
      <c r="G611" s="124"/>
      <c r="H611" s="1"/>
      <c r="I611" s="124"/>
      <c r="K611" s="124"/>
      <c r="M611" s="124"/>
      <c r="N611" s="1"/>
      <c r="O611" s="124"/>
      <c r="Q611" s="124"/>
      <c r="S611" s="124"/>
      <c r="U611" s="124"/>
    </row>
    <row r="612" spans="1:21" ht="15">
      <c r="A612" s="123"/>
      <c r="B612" s="1"/>
      <c r="C612" s="124"/>
      <c r="D612" s="1"/>
      <c r="E612" s="124"/>
      <c r="F612" s="1"/>
      <c r="G612" s="124"/>
      <c r="H612" s="1"/>
      <c r="I612" s="124"/>
      <c r="K612" s="124"/>
      <c r="M612" s="124"/>
      <c r="N612" s="1"/>
      <c r="O612" s="124"/>
      <c r="Q612" s="124"/>
      <c r="S612" s="124"/>
      <c r="U612" s="124"/>
    </row>
    <row r="613" spans="1:21" ht="15">
      <c r="A613" s="123"/>
      <c r="B613" s="1"/>
      <c r="C613" s="124"/>
      <c r="D613" s="1"/>
      <c r="E613" s="124"/>
      <c r="F613" s="1"/>
      <c r="G613" s="124"/>
      <c r="H613" s="1"/>
      <c r="I613" s="124"/>
      <c r="K613" s="124"/>
      <c r="M613" s="124"/>
      <c r="N613" s="1"/>
      <c r="O613" s="124"/>
      <c r="Q613" s="124"/>
      <c r="S613" s="124"/>
      <c r="U613" s="124"/>
    </row>
    <row r="614" spans="1:21" ht="15">
      <c r="A614" s="123"/>
      <c r="B614" s="1"/>
      <c r="C614" s="124"/>
      <c r="D614" s="1"/>
      <c r="E614" s="124"/>
      <c r="F614" s="1"/>
      <c r="G614" s="124"/>
      <c r="H614" s="1"/>
      <c r="I614" s="124"/>
      <c r="K614" s="124"/>
      <c r="M614" s="124"/>
      <c r="N614" s="1"/>
      <c r="O614" s="124"/>
      <c r="Q614" s="124"/>
      <c r="S614" s="124"/>
      <c r="U614" s="124"/>
    </row>
    <row r="615" spans="1:21" ht="15">
      <c r="A615" s="123"/>
      <c r="B615" s="1"/>
      <c r="C615" s="124"/>
      <c r="D615" s="1"/>
      <c r="E615" s="124"/>
      <c r="F615" s="1"/>
      <c r="G615" s="124"/>
      <c r="H615" s="1"/>
      <c r="I615" s="124"/>
      <c r="K615" s="124"/>
      <c r="M615" s="124"/>
      <c r="N615" s="1"/>
      <c r="O615" s="124"/>
      <c r="Q615" s="124"/>
      <c r="S615" s="124"/>
      <c r="U615" s="124"/>
    </row>
    <row r="616" spans="1:21" ht="15">
      <c r="A616" s="123"/>
      <c r="B616" s="1"/>
      <c r="C616" s="124"/>
      <c r="D616" s="1"/>
      <c r="E616" s="124"/>
      <c r="F616" s="1"/>
      <c r="G616" s="124"/>
      <c r="H616" s="1"/>
      <c r="I616" s="124"/>
      <c r="K616" s="124"/>
      <c r="M616" s="124"/>
      <c r="N616" s="1"/>
      <c r="O616" s="124"/>
      <c r="Q616" s="124"/>
      <c r="S616" s="124"/>
      <c r="U616" s="124"/>
    </row>
    <row r="617" spans="1:21" ht="15">
      <c r="A617" s="123"/>
      <c r="B617" s="1"/>
      <c r="C617" s="124"/>
      <c r="D617" s="1"/>
      <c r="E617" s="124"/>
      <c r="F617" s="1"/>
      <c r="G617" s="124"/>
      <c r="H617" s="1"/>
      <c r="I617" s="124"/>
      <c r="K617" s="124"/>
      <c r="M617" s="124"/>
      <c r="N617" s="1"/>
      <c r="O617" s="124"/>
      <c r="Q617" s="124"/>
      <c r="S617" s="124"/>
      <c r="U617" s="124"/>
    </row>
    <row r="618" spans="1:21" ht="15">
      <c r="A618" s="123"/>
      <c r="B618" s="1"/>
      <c r="C618" s="124"/>
      <c r="D618" s="1"/>
      <c r="E618" s="124"/>
      <c r="F618" s="1"/>
      <c r="G618" s="124"/>
      <c r="H618" s="1"/>
      <c r="I618" s="124"/>
      <c r="K618" s="124"/>
      <c r="M618" s="124"/>
      <c r="N618" s="1"/>
      <c r="O618" s="124"/>
      <c r="Q618" s="124"/>
      <c r="S618" s="124"/>
      <c r="U618" s="124"/>
    </row>
    <row r="619" spans="1:21" ht="15">
      <c r="A619" s="123"/>
      <c r="B619" s="1"/>
      <c r="C619" s="124"/>
      <c r="D619" s="1"/>
      <c r="E619" s="124"/>
      <c r="F619" s="1"/>
      <c r="G619" s="124"/>
      <c r="H619" s="1"/>
      <c r="I619" s="124"/>
      <c r="K619" s="124"/>
      <c r="M619" s="124"/>
      <c r="N619" s="1"/>
      <c r="O619" s="124"/>
      <c r="Q619" s="124"/>
      <c r="S619" s="124"/>
      <c r="U619" s="124"/>
    </row>
    <row r="620" spans="1:21" ht="15">
      <c r="A620" s="123"/>
      <c r="B620" s="1"/>
      <c r="C620" s="124"/>
      <c r="D620" s="1"/>
      <c r="E620" s="124"/>
      <c r="F620" s="1"/>
      <c r="G620" s="124"/>
      <c r="H620" s="1"/>
      <c r="I620" s="124"/>
      <c r="K620" s="124"/>
      <c r="M620" s="124"/>
      <c r="N620" s="1"/>
      <c r="O620" s="124"/>
      <c r="Q620" s="124"/>
      <c r="S620" s="124"/>
      <c r="U620" s="124"/>
    </row>
    <row r="621" spans="1:21" ht="15">
      <c r="A621" s="123"/>
      <c r="B621" s="1"/>
      <c r="C621" s="124"/>
      <c r="D621" s="1"/>
      <c r="E621" s="124"/>
      <c r="F621" s="1"/>
      <c r="G621" s="124"/>
      <c r="H621" s="1"/>
      <c r="I621" s="124"/>
      <c r="K621" s="124"/>
      <c r="M621" s="124"/>
      <c r="N621" s="1"/>
      <c r="O621" s="124"/>
      <c r="Q621" s="124"/>
      <c r="S621" s="124"/>
      <c r="U621" s="124"/>
    </row>
    <row r="622" spans="1:21" ht="15">
      <c r="A622" s="123"/>
      <c r="B622" s="1"/>
      <c r="C622" s="124"/>
      <c r="D622" s="1"/>
      <c r="E622" s="124"/>
      <c r="F622" s="1"/>
      <c r="G622" s="124"/>
      <c r="H622" s="1"/>
      <c r="I622" s="124"/>
      <c r="K622" s="124"/>
      <c r="M622" s="124"/>
      <c r="N622" s="1"/>
      <c r="O622" s="124"/>
      <c r="Q622" s="124"/>
      <c r="S622" s="124"/>
      <c r="U622" s="124"/>
    </row>
    <row r="623" spans="1:21" ht="15">
      <c r="A623" s="123"/>
      <c r="B623" s="1"/>
      <c r="C623" s="124"/>
      <c r="D623" s="1"/>
      <c r="E623" s="124"/>
      <c r="F623" s="1"/>
      <c r="G623" s="124"/>
      <c r="H623" s="1"/>
      <c r="I623" s="124"/>
      <c r="K623" s="124"/>
      <c r="M623" s="124"/>
      <c r="N623" s="1"/>
      <c r="O623" s="124"/>
      <c r="Q623" s="124"/>
      <c r="S623" s="124"/>
      <c r="U623" s="124"/>
    </row>
    <row r="624" spans="1:21" ht="15">
      <c r="A624" s="123"/>
      <c r="B624" s="1"/>
      <c r="C624" s="124"/>
      <c r="D624" s="1"/>
      <c r="E624" s="124"/>
      <c r="F624" s="1"/>
      <c r="G624" s="124"/>
      <c r="H624" s="1"/>
      <c r="I624" s="124"/>
      <c r="K624" s="124"/>
      <c r="M624" s="124"/>
      <c r="N624" s="1"/>
      <c r="O624" s="124"/>
      <c r="Q624" s="124"/>
      <c r="S624" s="124"/>
      <c r="U624" s="124"/>
    </row>
    <row r="625" spans="1:21" ht="15">
      <c r="A625" s="123"/>
      <c r="B625" s="1"/>
      <c r="C625" s="124"/>
      <c r="D625" s="1"/>
      <c r="E625" s="124"/>
      <c r="F625" s="1"/>
      <c r="G625" s="124"/>
      <c r="H625" s="1"/>
      <c r="I625" s="124"/>
      <c r="K625" s="124"/>
      <c r="M625" s="124"/>
      <c r="N625" s="1"/>
      <c r="O625" s="124"/>
      <c r="Q625" s="124"/>
      <c r="S625" s="124"/>
      <c r="U625" s="124"/>
    </row>
    <row r="626" spans="1:21" ht="15">
      <c r="A626" s="123"/>
      <c r="B626" s="1"/>
      <c r="C626" s="124"/>
      <c r="D626" s="1"/>
      <c r="E626" s="124"/>
      <c r="F626" s="1"/>
      <c r="G626" s="124"/>
      <c r="H626" s="1"/>
      <c r="I626" s="124"/>
      <c r="K626" s="124"/>
      <c r="M626" s="124"/>
      <c r="N626" s="1"/>
      <c r="O626" s="124"/>
      <c r="Q626" s="124"/>
      <c r="S626" s="124"/>
      <c r="U626" s="124"/>
    </row>
    <row r="627" spans="1:21" ht="15">
      <c r="A627" s="123"/>
      <c r="B627" s="1"/>
      <c r="C627" s="124"/>
      <c r="D627" s="1"/>
      <c r="E627" s="124"/>
      <c r="F627" s="1"/>
      <c r="G627" s="124"/>
      <c r="H627" s="1"/>
      <c r="I627" s="124"/>
      <c r="K627" s="124"/>
      <c r="M627" s="124"/>
      <c r="N627" s="1"/>
      <c r="O627" s="124"/>
      <c r="Q627" s="124"/>
      <c r="S627" s="124"/>
      <c r="U627" s="124"/>
    </row>
    <row r="628" spans="1:21" ht="15">
      <c r="A628" s="123"/>
      <c r="B628" s="1"/>
      <c r="C628" s="124"/>
      <c r="D628" s="1"/>
      <c r="E628" s="124"/>
      <c r="F628" s="1"/>
      <c r="G628" s="124"/>
      <c r="H628" s="1"/>
      <c r="I628" s="124"/>
      <c r="K628" s="124"/>
      <c r="M628" s="124"/>
      <c r="N628" s="1"/>
      <c r="O628" s="124"/>
      <c r="Q628" s="124"/>
      <c r="S628" s="124"/>
      <c r="U628" s="124"/>
    </row>
    <row r="629" spans="1:21" ht="15">
      <c r="A629" s="123"/>
      <c r="B629" s="1"/>
      <c r="C629" s="124"/>
      <c r="D629" s="1"/>
      <c r="E629" s="124"/>
      <c r="F629" s="1"/>
      <c r="G629" s="124"/>
      <c r="H629" s="1"/>
      <c r="I629" s="124"/>
      <c r="K629" s="124"/>
      <c r="M629" s="124"/>
      <c r="N629" s="1"/>
      <c r="O629" s="124"/>
      <c r="Q629" s="124"/>
      <c r="S629" s="124"/>
      <c r="U629" s="124"/>
    </row>
    <row r="630" spans="1:21" ht="15">
      <c r="A630" s="123"/>
      <c r="B630" s="1"/>
      <c r="C630" s="124"/>
      <c r="D630" s="1"/>
      <c r="E630" s="124"/>
      <c r="F630" s="1"/>
      <c r="G630" s="124"/>
      <c r="H630" s="1"/>
      <c r="I630" s="124"/>
      <c r="K630" s="124"/>
      <c r="M630" s="124"/>
      <c r="N630" s="1"/>
      <c r="O630" s="124"/>
      <c r="Q630" s="124"/>
      <c r="S630" s="124"/>
      <c r="U630" s="124"/>
    </row>
    <row r="631" spans="1:21" ht="15">
      <c r="A631" s="123"/>
      <c r="B631" s="1"/>
      <c r="C631" s="124"/>
      <c r="D631" s="1"/>
      <c r="E631" s="124"/>
      <c r="F631" s="1"/>
      <c r="G631" s="124"/>
      <c r="H631" s="1"/>
      <c r="I631" s="124"/>
      <c r="K631" s="124"/>
      <c r="M631" s="124"/>
      <c r="N631" s="1"/>
      <c r="O631" s="124"/>
      <c r="Q631" s="124"/>
      <c r="S631" s="124"/>
      <c r="U631" s="124"/>
    </row>
    <row r="632" spans="1:21" ht="15">
      <c r="A632" s="123"/>
      <c r="B632" s="1"/>
      <c r="C632" s="124"/>
      <c r="D632" s="1"/>
      <c r="E632" s="124"/>
      <c r="F632" s="1"/>
      <c r="G632" s="124"/>
      <c r="H632" s="1"/>
      <c r="I632" s="124"/>
      <c r="K632" s="124"/>
      <c r="M632" s="124"/>
      <c r="N632" s="1"/>
      <c r="O632" s="124"/>
      <c r="Q632" s="124"/>
      <c r="S632" s="124"/>
      <c r="U632" s="124"/>
    </row>
    <row r="633" spans="1:21" ht="15">
      <c r="A633" s="123"/>
      <c r="B633" s="1"/>
      <c r="C633" s="124"/>
      <c r="D633" s="1"/>
      <c r="E633" s="124"/>
      <c r="F633" s="1"/>
      <c r="G633" s="124"/>
      <c r="H633" s="1"/>
      <c r="I633" s="124"/>
      <c r="K633" s="124"/>
      <c r="M633" s="124"/>
      <c r="N633" s="1"/>
      <c r="O633" s="124"/>
      <c r="Q633" s="124"/>
      <c r="S633" s="124"/>
      <c r="U633" s="124"/>
    </row>
    <row r="634" spans="1:21" ht="15">
      <c r="A634" s="123"/>
      <c r="B634" s="1"/>
      <c r="C634" s="124"/>
      <c r="D634" s="1"/>
      <c r="E634" s="124"/>
      <c r="F634" s="1"/>
      <c r="G634" s="124"/>
      <c r="H634" s="1"/>
      <c r="I634" s="124"/>
      <c r="K634" s="124"/>
      <c r="M634" s="124"/>
      <c r="N634" s="1"/>
      <c r="O634" s="124"/>
      <c r="Q634" s="124"/>
      <c r="S634" s="124"/>
      <c r="U634" s="124"/>
    </row>
    <row r="635" spans="1:21" ht="15">
      <c r="A635" s="123"/>
      <c r="B635" s="1"/>
      <c r="C635" s="124"/>
      <c r="D635" s="1"/>
      <c r="E635" s="124"/>
      <c r="F635" s="1"/>
      <c r="G635" s="124"/>
      <c r="H635" s="1"/>
      <c r="I635" s="124"/>
      <c r="K635" s="124"/>
      <c r="M635" s="124"/>
      <c r="N635" s="1"/>
      <c r="O635" s="124"/>
      <c r="Q635" s="124"/>
      <c r="S635" s="124"/>
      <c r="U635" s="124"/>
    </row>
    <row r="636" spans="1:21" ht="15">
      <c r="A636" s="123"/>
      <c r="B636" s="1"/>
      <c r="C636" s="124"/>
      <c r="D636" s="1"/>
      <c r="E636" s="124"/>
      <c r="F636" s="1"/>
      <c r="G636" s="124"/>
      <c r="H636" s="1"/>
      <c r="I636" s="124"/>
      <c r="K636" s="124"/>
      <c r="M636" s="124"/>
      <c r="N636" s="1"/>
      <c r="O636" s="124"/>
      <c r="Q636" s="124"/>
      <c r="S636" s="124"/>
      <c r="U636" s="124"/>
    </row>
    <row r="637" spans="1:21" ht="15">
      <c r="A637" s="123"/>
      <c r="B637" s="1"/>
      <c r="C637" s="124"/>
      <c r="D637" s="1"/>
      <c r="E637" s="124"/>
      <c r="F637" s="1"/>
      <c r="G637" s="124"/>
      <c r="H637" s="1"/>
      <c r="I637" s="124"/>
      <c r="K637" s="124"/>
      <c r="M637" s="124"/>
      <c r="N637" s="1"/>
      <c r="O637" s="124"/>
      <c r="Q637" s="124"/>
      <c r="S637" s="124"/>
      <c r="U637" s="124"/>
    </row>
    <row r="638" spans="1:21" ht="15">
      <c r="A638" s="123"/>
      <c r="B638" s="1"/>
      <c r="C638" s="124"/>
      <c r="D638" s="1"/>
      <c r="E638" s="124"/>
      <c r="F638" s="1"/>
      <c r="G638" s="124"/>
      <c r="H638" s="1"/>
      <c r="I638" s="124"/>
      <c r="K638" s="124"/>
      <c r="M638" s="124"/>
      <c r="N638" s="1"/>
      <c r="O638" s="124"/>
      <c r="Q638" s="124"/>
      <c r="S638" s="124"/>
      <c r="U638" s="124"/>
    </row>
    <row r="639" spans="1:21" ht="15">
      <c r="A639" s="123"/>
      <c r="B639" s="1"/>
      <c r="C639" s="124"/>
      <c r="D639" s="1"/>
      <c r="E639" s="124"/>
      <c r="F639" s="1"/>
      <c r="G639" s="124"/>
      <c r="H639" s="1"/>
      <c r="I639" s="124"/>
      <c r="K639" s="124"/>
      <c r="M639" s="124"/>
      <c r="N639" s="1"/>
      <c r="O639" s="124"/>
      <c r="Q639" s="124"/>
      <c r="S639" s="124"/>
      <c r="U639" s="124"/>
    </row>
    <row r="640" spans="1:21" ht="15">
      <c r="A640" s="123"/>
      <c r="B640" s="1"/>
      <c r="C640" s="124"/>
      <c r="D640" s="1"/>
      <c r="E640" s="124"/>
      <c r="F640" s="1"/>
      <c r="G640" s="124"/>
      <c r="H640" s="1"/>
      <c r="I640" s="124"/>
      <c r="K640" s="124"/>
      <c r="M640" s="124"/>
      <c r="N640" s="1"/>
      <c r="O640" s="124"/>
      <c r="Q640" s="124"/>
      <c r="S640" s="124"/>
      <c r="U640" s="124"/>
    </row>
    <row r="641" spans="1:21" ht="15">
      <c r="A641" s="123"/>
      <c r="B641" s="1"/>
      <c r="C641" s="124"/>
      <c r="D641" s="1"/>
      <c r="E641" s="124"/>
      <c r="F641" s="1"/>
      <c r="G641" s="124"/>
      <c r="H641" s="1"/>
      <c r="I641" s="124"/>
      <c r="K641" s="124"/>
      <c r="M641" s="124"/>
      <c r="N641" s="1"/>
      <c r="O641" s="124"/>
      <c r="Q641" s="124"/>
      <c r="S641" s="124"/>
      <c r="U641" s="124"/>
    </row>
    <row r="642" spans="1:21" ht="15">
      <c r="A642" s="123"/>
      <c r="B642" s="1"/>
      <c r="C642" s="124"/>
      <c r="D642" s="1"/>
      <c r="E642" s="124"/>
      <c r="F642" s="1"/>
      <c r="G642" s="124"/>
      <c r="H642" s="1"/>
      <c r="I642" s="124"/>
      <c r="K642" s="124"/>
      <c r="M642" s="124"/>
      <c r="N642" s="1"/>
      <c r="O642" s="124"/>
      <c r="Q642" s="124"/>
      <c r="S642" s="124"/>
      <c r="U642" s="124"/>
    </row>
    <row r="643" spans="1:21" ht="15">
      <c r="A643" s="123"/>
      <c r="B643" s="1"/>
      <c r="C643" s="124"/>
      <c r="D643" s="1"/>
      <c r="E643" s="124"/>
      <c r="F643" s="1"/>
      <c r="G643" s="124"/>
      <c r="H643" s="1"/>
      <c r="I643" s="124"/>
      <c r="K643" s="124"/>
      <c r="M643" s="124"/>
      <c r="N643" s="1"/>
      <c r="O643" s="124"/>
      <c r="Q643" s="124"/>
      <c r="S643" s="124"/>
      <c r="U643" s="124"/>
    </row>
    <row r="644" spans="1:21" ht="15">
      <c r="A644" s="123"/>
      <c r="B644" s="1"/>
      <c r="C644" s="124"/>
      <c r="D644" s="1"/>
      <c r="E644" s="124"/>
      <c r="F644" s="1"/>
      <c r="G644" s="124"/>
      <c r="H644" s="1"/>
      <c r="I644" s="124"/>
      <c r="K644" s="124"/>
      <c r="M644" s="124"/>
      <c r="N644" s="1"/>
      <c r="O644" s="124"/>
      <c r="Q644" s="124"/>
      <c r="S644" s="124"/>
      <c r="U644" s="124"/>
    </row>
    <row r="645" spans="1:21" ht="15">
      <c r="A645" s="123"/>
      <c r="B645" s="1"/>
      <c r="C645" s="124"/>
      <c r="D645" s="1"/>
      <c r="E645" s="124"/>
      <c r="F645" s="1"/>
      <c r="G645" s="124"/>
      <c r="H645" s="1"/>
      <c r="I645" s="124"/>
      <c r="K645" s="124"/>
      <c r="M645" s="124"/>
      <c r="N645" s="1"/>
      <c r="O645" s="124"/>
      <c r="Q645" s="124"/>
      <c r="S645" s="124"/>
      <c r="U645" s="124"/>
    </row>
    <row r="646" spans="1:21" ht="15">
      <c r="A646" s="123"/>
      <c r="B646" s="1"/>
      <c r="C646" s="124"/>
      <c r="D646" s="1"/>
      <c r="E646" s="124"/>
      <c r="F646" s="1"/>
      <c r="G646" s="124"/>
      <c r="H646" s="1"/>
      <c r="I646" s="124"/>
      <c r="K646" s="124"/>
      <c r="M646" s="124"/>
      <c r="N646" s="1"/>
      <c r="O646" s="124"/>
      <c r="Q646" s="124"/>
      <c r="S646" s="124"/>
      <c r="U646" s="124"/>
    </row>
    <row r="647" spans="1:21" ht="15">
      <c r="A647" s="123"/>
      <c r="B647" s="1"/>
      <c r="C647" s="124"/>
      <c r="D647" s="1"/>
      <c r="E647" s="124"/>
      <c r="F647" s="1"/>
      <c r="G647" s="124"/>
      <c r="H647" s="1"/>
      <c r="I647" s="124"/>
      <c r="K647" s="124"/>
      <c r="M647" s="124"/>
      <c r="N647" s="1"/>
      <c r="O647" s="124"/>
      <c r="Q647" s="124"/>
      <c r="S647" s="124"/>
      <c r="U647" s="124"/>
    </row>
    <row r="648" spans="1:21" ht="15">
      <c r="A648" s="123"/>
      <c r="B648" s="1"/>
      <c r="C648" s="124"/>
      <c r="D648" s="1"/>
      <c r="E648" s="124"/>
      <c r="F648" s="1"/>
      <c r="G648" s="124"/>
      <c r="H648" s="1"/>
      <c r="I648" s="124"/>
      <c r="K648" s="124"/>
      <c r="M648" s="124"/>
      <c r="N648" s="1"/>
      <c r="O648" s="124"/>
      <c r="Q648" s="124"/>
      <c r="S648" s="124"/>
      <c r="U648" s="124"/>
    </row>
    <row r="649" spans="1:21" ht="15">
      <c r="A649" s="123"/>
      <c r="B649" s="1"/>
      <c r="C649" s="124"/>
      <c r="D649" s="1"/>
      <c r="E649" s="124"/>
      <c r="F649" s="1"/>
      <c r="G649" s="124"/>
      <c r="H649" s="1"/>
      <c r="I649" s="124"/>
      <c r="K649" s="124"/>
      <c r="M649" s="124"/>
      <c r="N649" s="1"/>
      <c r="O649" s="124"/>
      <c r="Q649" s="124"/>
      <c r="S649" s="124"/>
      <c r="U649" s="124"/>
    </row>
    <row r="650" spans="1:21" ht="15">
      <c r="A650" s="123"/>
      <c r="B650" s="1"/>
      <c r="C650" s="124"/>
      <c r="D650" s="1"/>
      <c r="E650" s="124"/>
      <c r="F650" s="1"/>
      <c r="G650" s="124"/>
      <c r="H650" s="1"/>
      <c r="I650" s="124"/>
      <c r="K650" s="124"/>
      <c r="M650" s="124"/>
      <c r="N650" s="1"/>
      <c r="O650" s="124"/>
      <c r="Q650" s="124"/>
      <c r="S650" s="124"/>
      <c r="U650" s="124"/>
    </row>
    <row r="651" spans="1:21" ht="15">
      <c r="A651" s="123"/>
      <c r="B651" s="1"/>
      <c r="C651" s="124"/>
      <c r="D651" s="1"/>
      <c r="E651" s="124"/>
      <c r="F651" s="1"/>
      <c r="G651" s="124"/>
      <c r="H651" s="1"/>
      <c r="I651" s="124"/>
      <c r="K651" s="124"/>
      <c r="M651" s="124"/>
      <c r="N651" s="1"/>
      <c r="O651" s="124"/>
      <c r="Q651" s="124"/>
      <c r="S651" s="124"/>
      <c r="U651" s="124"/>
    </row>
    <row r="652" spans="1:21" ht="15">
      <c r="A652" s="123"/>
      <c r="B652" s="1"/>
      <c r="C652" s="124"/>
      <c r="D652" s="1"/>
      <c r="E652" s="124"/>
      <c r="F652" s="1"/>
      <c r="G652" s="124"/>
      <c r="H652" s="1"/>
      <c r="I652" s="124"/>
      <c r="K652" s="124"/>
      <c r="M652" s="124"/>
      <c r="N652" s="1"/>
      <c r="O652" s="124"/>
      <c r="Q652" s="124"/>
      <c r="S652" s="124"/>
      <c r="U652" s="124"/>
    </row>
    <row r="653" spans="1:21" ht="15">
      <c r="A653" s="123"/>
      <c r="B653" s="1"/>
      <c r="C653" s="124"/>
      <c r="D653" s="1"/>
      <c r="E653" s="124"/>
      <c r="F653" s="1"/>
      <c r="G653" s="124"/>
      <c r="H653" s="1"/>
      <c r="I653" s="124"/>
      <c r="K653" s="124"/>
      <c r="M653" s="124"/>
      <c r="N653" s="1"/>
      <c r="O653" s="124"/>
      <c r="Q653" s="124"/>
      <c r="S653" s="124"/>
      <c r="U653" s="124"/>
    </row>
    <row r="654" spans="1:21" ht="15">
      <c r="A654" s="123"/>
      <c r="B654" s="1"/>
      <c r="C654" s="124"/>
      <c r="D654" s="1"/>
      <c r="E654" s="124"/>
      <c r="F654" s="1"/>
      <c r="G654" s="124"/>
      <c r="H654" s="1"/>
      <c r="I654" s="124"/>
      <c r="K654" s="124"/>
      <c r="M654" s="124"/>
      <c r="N654" s="1"/>
      <c r="O654" s="124"/>
      <c r="Q654" s="124"/>
      <c r="S654" s="124"/>
      <c r="U654" s="124"/>
    </row>
    <row r="655" spans="1:21" ht="15">
      <c r="A655" s="123"/>
      <c r="B655" s="1"/>
      <c r="C655" s="124"/>
      <c r="D655" s="1"/>
      <c r="E655" s="124"/>
      <c r="F655" s="1"/>
      <c r="G655" s="124"/>
      <c r="H655" s="1"/>
      <c r="I655" s="124"/>
      <c r="K655" s="124"/>
      <c r="M655" s="124"/>
      <c r="N655" s="1"/>
      <c r="O655" s="124"/>
      <c r="Q655" s="124"/>
      <c r="S655" s="124"/>
      <c r="U655" s="124"/>
    </row>
    <row r="656" spans="1:21" ht="15">
      <c r="A656" s="123"/>
      <c r="B656" s="1"/>
      <c r="C656" s="124"/>
      <c r="D656" s="1"/>
      <c r="E656" s="124"/>
      <c r="F656" s="1"/>
      <c r="G656" s="124"/>
      <c r="H656" s="1"/>
      <c r="I656" s="124"/>
      <c r="K656" s="124"/>
      <c r="M656" s="124"/>
      <c r="N656" s="1"/>
      <c r="O656" s="124"/>
      <c r="Q656" s="124"/>
      <c r="S656" s="124"/>
      <c r="U656" s="124"/>
    </row>
    <row r="657" spans="1:21" ht="15">
      <c r="A657" s="123"/>
      <c r="B657" s="1"/>
      <c r="C657" s="124"/>
      <c r="D657" s="1"/>
      <c r="E657" s="124"/>
      <c r="F657" s="1"/>
      <c r="G657" s="124"/>
      <c r="H657" s="1"/>
      <c r="I657" s="124"/>
      <c r="K657" s="124"/>
      <c r="M657" s="124"/>
      <c r="N657" s="1"/>
      <c r="O657" s="124"/>
      <c r="Q657" s="124"/>
      <c r="S657" s="124"/>
      <c r="U657" s="124"/>
    </row>
    <row r="658" spans="1:21" ht="15">
      <c r="A658" s="123"/>
      <c r="B658" s="1"/>
      <c r="C658" s="124"/>
      <c r="D658" s="1"/>
      <c r="E658" s="124"/>
      <c r="F658" s="1"/>
      <c r="G658" s="124"/>
      <c r="H658" s="1"/>
      <c r="I658" s="124"/>
      <c r="K658" s="124"/>
      <c r="M658" s="124"/>
      <c r="N658" s="1"/>
      <c r="O658" s="124"/>
      <c r="Q658" s="124"/>
      <c r="S658" s="124"/>
      <c r="U658" s="124"/>
    </row>
    <row r="659" spans="1:21" ht="15">
      <c r="A659" s="123"/>
      <c r="B659" s="1"/>
      <c r="C659" s="124"/>
      <c r="D659" s="1"/>
      <c r="E659" s="124"/>
      <c r="F659" s="1"/>
      <c r="G659" s="124"/>
      <c r="H659" s="1"/>
      <c r="I659" s="124"/>
      <c r="K659" s="124"/>
      <c r="M659" s="124"/>
      <c r="N659" s="1"/>
      <c r="O659" s="124"/>
      <c r="Q659" s="124"/>
      <c r="S659" s="124"/>
      <c r="U659" s="124"/>
    </row>
    <row r="660" spans="1:21" ht="15">
      <c r="A660" s="123"/>
      <c r="B660" s="1"/>
      <c r="C660" s="124"/>
      <c r="D660" s="1"/>
      <c r="E660" s="124"/>
      <c r="F660" s="1"/>
      <c r="G660" s="124"/>
      <c r="H660" s="1"/>
      <c r="I660" s="124"/>
      <c r="K660" s="124"/>
      <c r="M660" s="124"/>
      <c r="N660" s="1"/>
      <c r="O660" s="124"/>
      <c r="Q660" s="124"/>
      <c r="S660" s="124"/>
      <c r="U660" s="124"/>
    </row>
    <row r="661" spans="1:21" ht="15">
      <c r="A661" s="123"/>
      <c r="B661" s="1"/>
      <c r="C661" s="124"/>
      <c r="D661" s="1"/>
      <c r="E661" s="124"/>
      <c r="F661" s="1"/>
      <c r="G661" s="124"/>
      <c r="H661" s="1"/>
      <c r="I661" s="124"/>
      <c r="K661" s="124"/>
      <c r="M661" s="124"/>
      <c r="N661" s="1"/>
      <c r="O661" s="124"/>
      <c r="Q661" s="124"/>
      <c r="S661" s="124"/>
      <c r="U661" s="124"/>
    </row>
    <row r="662" spans="1:21" ht="15">
      <c r="A662" s="123"/>
      <c r="B662" s="1"/>
      <c r="C662" s="124"/>
      <c r="D662" s="1"/>
      <c r="E662" s="124"/>
      <c r="F662" s="1"/>
      <c r="G662" s="124"/>
      <c r="H662" s="1"/>
      <c r="I662" s="124"/>
      <c r="K662" s="124"/>
      <c r="M662" s="124"/>
      <c r="N662" s="1"/>
      <c r="O662" s="124"/>
      <c r="Q662" s="124"/>
      <c r="S662" s="124"/>
      <c r="U662" s="124"/>
    </row>
    <row r="663" spans="1:21" ht="15">
      <c r="A663" s="123"/>
      <c r="B663" s="1"/>
      <c r="C663" s="124"/>
      <c r="D663" s="1"/>
      <c r="E663" s="124"/>
      <c r="F663" s="1"/>
      <c r="G663" s="124"/>
      <c r="H663" s="1"/>
      <c r="I663" s="124"/>
      <c r="K663" s="124"/>
      <c r="M663" s="124"/>
      <c r="N663" s="1"/>
      <c r="O663" s="124"/>
      <c r="Q663" s="124"/>
      <c r="S663" s="124"/>
      <c r="U663" s="124"/>
    </row>
    <row r="664" spans="1:21" ht="15">
      <c r="A664" s="123"/>
      <c r="B664" s="1"/>
      <c r="C664" s="124"/>
      <c r="D664" s="1"/>
      <c r="E664" s="124"/>
      <c r="F664" s="1"/>
      <c r="G664" s="124"/>
      <c r="H664" s="1"/>
      <c r="I664" s="124"/>
      <c r="K664" s="124"/>
      <c r="M664" s="124"/>
      <c r="N664" s="1"/>
      <c r="O664" s="124"/>
      <c r="Q664" s="124"/>
      <c r="S664" s="124"/>
      <c r="U664" s="124"/>
    </row>
    <row r="665" spans="1:21" ht="15">
      <c r="A665" s="123"/>
      <c r="B665" s="1"/>
      <c r="C665" s="124"/>
      <c r="D665" s="1"/>
      <c r="E665" s="124"/>
      <c r="F665" s="1"/>
      <c r="G665" s="124"/>
      <c r="H665" s="1"/>
      <c r="I665" s="124"/>
      <c r="K665" s="124"/>
      <c r="M665" s="124"/>
      <c r="N665" s="1"/>
      <c r="O665" s="124"/>
      <c r="Q665" s="124"/>
      <c r="S665" s="124"/>
      <c r="U665" s="124"/>
    </row>
    <row r="666" spans="1:21" ht="15">
      <c r="A666" s="123"/>
      <c r="B666" s="1"/>
      <c r="C666" s="124"/>
      <c r="D666" s="1"/>
      <c r="E666" s="124"/>
      <c r="F666" s="1"/>
      <c r="G666" s="124"/>
      <c r="H666" s="1"/>
      <c r="I666" s="124"/>
      <c r="K666" s="124"/>
      <c r="M666" s="124"/>
      <c r="N666" s="1"/>
      <c r="O666" s="124"/>
      <c r="Q666" s="124"/>
      <c r="S666" s="124"/>
      <c r="U666" s="124"/>
    </row>
    <row r="667" spans="1:21" ht="15">
      <c r="A667" s="123"/>
      <c r="B667" s="1"/>
      <c r="C667" s="124"/>
      <c r="D667" s="1"/>
      <c r="E667" s="124"/>
      <c r="F667" s="1"/>
      <c r="G667" s="124"/>
      <c r="H667" s="1"/>
      <c r="I667" s="124"/>
      <c r="K667" s="124"/>
      <c r="M667" s="124"/>
      <c r="N667" s="1"/>
      <c r="O667" s="124"/>
      <c r="Q667" s="124"/>
      <c r="S667" s="124"/>
      <c r="U667" s="124"/>
    </row>
    <row r="668" spans="1:21" ht="15">
      <c r="A668" s="123"/>
      <c r="B668" s="1"/>
      <c r="C668" s="124"/>
      <c r="D668" s="1"/>
      <c r="E668" s="124"/>
      <c r="F668" s="1"/>
      <c r="G668" s="124"/>
      <c r="H668" s="1"/>
      <c r="I668" s="124"/>
      <c r="K668" s="124"/>
      <c r="M668" s="124"/>
      <c r="N668" s="1"/>
      <c r="O668" s="124"/>
      <c r="Q668" s="124"/>
      <c r="S668" s="124"/>
      <c r="U668" s="124"/>
    </row>
    <row r="669" spans="1:21" ht="15">
      <c r="A669" s="123"/>
      <c r="B669" s="1"/>
      <c r="C669" s="124"/>
      <c r="D669" s="1"/>
      <c r="E669" s="124"/>
      <c r="F669" s="1"/>
      <c r="G669" s="124"/>
      <c r="H669" s="1"/>
      <c r="I669" s="124"/>
      <c r="K669" s="124"/>
      <c r="M669" s="124"/>
      <c r="N669" s="1"/>
      <c r="O669" s="124"/>
      <c r="Q669" s="124"/>
      <c r="S669" s="124"/>
      <c r="U669" s="124"/>
    </row>
    <row r="670" spans="1:21" ht="15">
      <c r="A670" s="123"/>
      <c r="B670" s="1"/>
      <c r="C670" s="124"/>
      <c r="D670" s="1"/>
      <c r="E670" s="124"/>
      <c r="F670" s="1"/>
      <c r="G670" s="124"/>
      <c r="H670" s="1"/>
      <c r="I670" s="124"/>
      <c r="K670" s="124"/>
      <c r="M670" s="124"/>
      <c r="N670" s="1"/>
      <c r="O670" s="124"/>
      <c r="Q670" s="124"/>
      <c r="S670" s="124"/>
      <c r="U670" s="124"/>
    </row>
    <row r="671" spans="1:21" ht="15">
      <c r="A671" s="123"/>
      <c r="B671" s="1"/>
      <c r="C671" s="124"/>
      <c r="D671" s="1"/>
      <c r="E671" s="124"/>
      <c r="F671" s="1"/>
      <c r="G671" s="124"/>
      <c r="H671" s="1"/>
      <c r="I671" s="124"/>
      <c r="K671" s="124"/>
      <c r="M671" s="124"/>
      <c r="N671" s="1"/>
      <c r="O671" s="124"/>
      <c r="Q671" s="124"/>
      <c r="S671" s="124"/>
      <c r="U671" s="124"/>
    </row>
    <row r="672" spans="1:21" ht="15">
      <c r="A672" s="123"/>
      <c r="B672" s="1"/>
      <c r="C672" s="124"/>
      <c r="D672" s="1"/>
      <c r="E672" s="124"/>
      <c r="F672" s="1"/>
      <c r="G672" s="124"/>
      <c r="H672" s="1"/>
      <c r="I672" s="124"/>
      <c r="K672" s="124"/>
      <c r="M672" s="124"/>
      <c r="N672" s="1"/>
      <c r="O672" s="124"/>
      <c r="Q672" s="124"/>
      <c r="S672" s="124"/>
      <c r="U672" s="124"/>
    </row>
    <row r="673" spans="1:21" ht="15">
      <c r="A673" s="123"/>
      <c r="B673" s="1"/>
      <c r="C673" s="124"/>
      <c r="D673" s="1"/>
      <c r="E673" s="124"/>
      <c r="F673" s="1"/>
      <c r="G673" s="124"/>
      <c r="H673" s="1"/>
      <c r="I673" s="124"/>
      <c r="K673" s="124"/>
      <c r="M673" s="124"/>
      <c r="N673" s="1"/>
      <c r="O673" s="124"/>
      <c r="Q673" s="124"/>
      <c r="S673" s="124"/>
      <c r="U673" s="124"/>
    </row>
    <row r="674" spans="1:21" ht="15">
      <c r="A674" s="123"/>
      <c r="B674" s="1"/>
      <c r="C674" s="124"/>
      <c r="D674" s="1"/>
      <c r="E674" s="124"/>
      <c r="F674" s="1"/>
      <c r="G674" s="124"/>
      <c r="H674" s="1"/>
      <c r="I674" s="124"/>
      <c r="K674" s="124"/>
      <c r="M674" s="124"/>
      <c r="N674" s="1"/>
      <c r="O674" s="124"/>
      <c r="Q674" s="124"/>
      <c r="S674" s="124"/>
      <c r="U674" s="124"/>
    </row>
    <row r="675" spans="1:21" ht="15">
      <c r="A675" s="123"/>
      <c r="B675" s="1"/>
      <c r="C675" s="124"/>
      <c r="D675" s="1"/>
      <c r="E675" s="124"/>
      <c r="F675" s="1"/>
      <c r="G675" s="124"/>
      <c r="H675" s="1"/>
      <c r="I675" s="124"/>
      <c r="K675" s="124"/>
      <c r="M675" s="124"/>
      <c r="N675" s="1"/>
      <c r="O675" s="124"/>
      <c r="Q675" s="124"/>
      <c r="S675" s="124"/>
      <c r="U675" s="124"/>
    </row>
    <row r="676" spans="1:21" ht="15">
      <c r="A676" s="123"/>
      <c r="B676" s="1"/>
      <c r="C676" s="124"/>
      <c r="D676" s="1"/>
      <c r="E676" s="124"/>
      <c r="F676" s="1"/>
      <c r="G676" s="124"/>
      <c r="H676" s="1"/>
      <c r="I676" s="124"/>
      <c r="K676" s="124"/>
      <c r="M676" s="124"/>
      <c r="N676" s="1"/>
      <c r="O676" s="124"/>
      <c r="Q676" s="124"/>
      <c r="S676" s="124"/>
      <c r="U676" s="124"/>
    </row>
    <row r="677" spans="1:21" ht="15">
      <c r="A677" s="123"/>
      <c r="B677" s="1"/>
      <c r="C677" s="124"/>
      <c r="D677" s="1"/>
      <c r="E677" s="124"/>
      <c r="F677" s="1"/>
      <c r="G677" s="124"/>
      <c r="H677" s="1"/>
      <c r="I677" s="124"/>
      <c r="K677" s="124"/>
      <c r="M677" s="124"/>
      <c r="N677" s="1"/>
      <c r="O677" s="124"/>
      <c r="Q677" s="124"/>
      <c r="S677" s="124"/>
      <c r="U677" s="124"/>
    </row>
    <row r="678" spans="1:21" ht="15">
      <c r="A678" s="123"/>
      <c r="B678" s="1"/>
      <c r="C678" s="124"/>
      <c r="D678" s="1"/>
      <c r="E678" s="124"/>
      <c r="F678" s="1"/>
      <c r="G678" s="124"/>
      <c r="H678" s="1"/>
      <c r="I678" s="124"/>
      <c r="K678" s="124"/>
      <c r="M678" s="124"/>
      <c r="N678" s="1"/>
      <c r="O678" s="124"/>
      <c r="Q678" s="124"/>
      <c r="S678" s="124"/>
      <c r="U678" s="124"/>
    </row>
    <row r="679" spans="1:21" ht="15">
      <c r="A679" s="123"/>
      <c r="B679" s="1"/>
      <c r="C679" s="124"/>
      <c r="D679" s="1"/>
      <c r="E679" s="124"/>
      <c r="F679" s="1"/>
      <c r="G679" s="124"/>
      <c r="H679" s="1"/>
      <c r="I679" s="124"/>
      <c r="K679" s="124"/>
      <c r="M679" s="124"/>
      <c r="N679" s="1"/>
      <c r="O679" s="124"/>
      <c r="Q679" s="124"/>
      <c r="S679" s="124"/>
      <c r="U679" s="124"/>
    </row>
    <row r="680" spans="1:21" ht="15">
      <c r="A680" s="123"/>
      <c r="B680" s="1"/>
      <c r="C680" s="124"/>
      <c r="D680" s="1"/>
      <c r="E680" s="124"/>
      <c r="F680" s="1"/>
      <c r="G680" s="124"/>
      <c r="H680" s="1"/>
      <c r="I680" s="124"/>
      <c r="K680" s="124"/>
      <c r="M680" s="124"/>
      <c r="N680" s="1"/>
      <c r="O680" s="124"/>
      <c r="Q680" s="124"/>
      <c r="S680" s="124"/>
      <c r="U680" s="124"/>
    </row>
    <row r="681" spans="1:21" ht="15">
      <c r="A681" s="123"/>
      <c r="B681" s="1"/>
      <c r="C681" s="124"/>
      <c r="D681" s="1"/>
      <c r="E681" s="124"/>
      <c r="F681" s="1"/>
      <c r="G681" s="124"/>
      <c r="H681" s="1"/>
      <c r="I681" s="124"/>
      <c r="K681" s="124"/>
      <c r="M681" s="124"/>
      <c r="N681" s="1"/>
      <c r="O681" s="124"/>
      <c r="Q681" s="124"/>
      <c r="S681" s="124"/>
      <c r="U681" s="124"/>
    </row>
    <row r="682" spans="1:21" ht="15">
      <c r="A682" s="123"/>
      <c r="B682" s="1"/>
      <c r="C682" s="124"/>
      <c r="D682" s="1"/>
      <c r="E682" s="124"/>
      <c r="F682" s="1"/>
      <c r="G682" s="124"/>
      <c r="H682" s="1"/>
      <c r="I682" s="124"/>
      <c r="K682" s="124"/>
      <c r="M682" s="124"/>
      <c r="N682" s="1"/>
      <c r="O682" s="124"/>
      <c r="Q682" s="124"/>
      <c r="S682" s="124"/>
      <c r="U682" s="124"/>
    </row>
    <row r="683" spans="1:21" ht="15">
      <c r="A683" s="123"/>
      <c r="B683" s="1"/>
      <c r="C683" s="124"/>
      <c r="D683" s="1"/>
      <c r="E683" s="124"/>
      <c r="F683" s="1"/>
      <c r="G683" s="124"/>
      <c r="H683" s="1"/>
      <c r="I683" s="124"/>
      <c r="K683" s="124"/>
      <c r="M683" s="124"/>
      <c r="N683" s="1"/>
      <c r="O683" s="124"/>
      <c r="Q683" s="124"/>
      <c r="S683" s="124"/>
      <c r="U683" s="124"/>
    </row>
    <row r="684" spans="1:21" ht="15">
      <c r="A684" s="123"/>
      <c r="B684" s="1"/>
      <c r="C684" s="124"/>
      <c r="D684" s="1"/>
      <c r="E684" s="124"/>
      <c r="F684" s="1"/>
      <c r="G684" s="124"/>
      <c r="H684" s="1"/>
      <c r="I684" s="124"/>
      <c r="K684" s="124"/>
      <c r="M684" s="124"/>
      <c r="N684" s="1"/>
      <c r="O684" s="124"/>
      <c r="Q684" s="124"/>
      <c r="S684" s="124"/>
      <c r="U684" s="124"/>
    </row>
    <row r="685" spans="1:21" ht="15">
      <c r="A685" s="123"/>
      <c r="B685" s="1"/>
      <c r="C685" s="124"/>
      <c r="D685" s="1"/>
      <c r="E685" s="124"/>
      <c r="F685" s="1"/>
      <c r="G685" s="124"/>
      <c r="H685" s="1"/>
      <c r="I685" s="124"/>
      <c r="K685" s="124"/>
      <c r="M685" s="124"/>
      <c r="N685" s="1"/>
      <c r="O685" s="124"/>
      <c r="Q685" s="124"/>
      <c r="S685" s="124"/>
      <c r="U685" s="124"/>
    </row>
    <row r="686" spans="1:21" ht="15">
      <c r="A686" s="123"/>
      <c r="B686" s="1"/>
      <c r="C686" s="124"/>
      <c r="D686" s="1"/>
      <c r="E686" s="124"/>
      <c r="F686" s="1"/>
      <c r="G686" s="124"/>
      <c r="H686" s="1"/>
      <c r="I686" s="124"/>
      <c r="K686" s="124"/>
      <c r="M686" s="124"/>
      <c r="N686" s="1"/>
      <c r="O686" s="124"/>
      <c r="Q686" s="124"/>
      <c r="S686" s="124"/>
      <c r="U686" s="124"/>
    </row>
    <row r="687" spans="1:21" ht="15">
      <c r="A687" s="123"/>
      <c r="B687" s="1"/>
      <c r="C687" s="124"/>
      <c r="D687" s="1"/>
      <c r="E687" s="124"/>
      <c r="F687" s="1"/>
      <c r="G687" s="124"/>
      <c r="H687" s="1"/>
      <c r="I687" s="124"/>
      <c r="K687" s="124"/>
      <c r="M687" s="124"/>
      <c r="N687" s="1"/>
      <c r="O687" s="124"/>
      <c r="Q687" s="124"/>
      <c r="S687" s="124"/>
      <c r="U687" s="124"/>
    </row>
    <row r="688" spans="1:21" ht="15">
      <c r="A688" s="123"/>
      <c r="B688" s="1"/>
      <c r="C688" s="124"/>
      <c r="D688" s="1"/>
      <c r="E688" s="124"/>
      <c r="F688" s="1"/>
      <c r="G688" s="124"/>
      <c r="H688" s="1"/>
      <c r="I688" s="124"/>
      <c r="K688" s="124"/>
      <c r="M688" s="124"/>
      <c r="N688" s="1"/>
      <c r="O688" s="124"/>
      <c r="Q688" s="124"/>
      <c r="S688" s="124"/>
      <c r="U688" s="124"/>
    </row>
    <row r="689" spans="1:21" ht="15">
      <c r="A689" s="123"/>
      <c r="B689" s="1"/>
      <c r="C689" s="124"/>
      <c r="D689" s="1"/>
      <c r="E689" s="124"/>
      <c r="F689" s="1"/>
      <c r="G689" s="124"/>
      <c r="H689" s="1"/>
      <c r="I689" s="124"/>
      <c r="K689" s="124"/>
      <c r="M689" s="124"/>
      <c r="N689" s="1"/>
      <c r="O689" s="124"/>
      <c r="Q689" s="124"/>
      <c r="S689" s="124"/>
      <c r="U689" s="124"/>
    </row>
    <row r="690" spans="1:21" ht="15">
      <c r="A690" s="123"/>
      <c r="B690" s="1"/>
      <c r="C690" s="124"/>
      <c r="D690" s="1"/>
      <c r="E690" s="124"/>
      <c r="F690" s="1"/>
      <c r="G690" s="124"/>
      <c r="H690" s="1"/>
      <c r="I690" s="124"/>
      <c r="K690" s="124"/>
      <c r="M690" s="124"/>
      <c r="N690" s="1"/>
      <c r="O690" s="124"/>
      <c r="Q690" s="124"/>
      <c r="S690" s="124"/>
      <c r="U690" s="124"/>
    </row>
    <row r="691" spans="1:21" ht="15">
      <c r="A691" s="123"/>
      <c r="B691" s="1"/>
      <c r="C691" s="124"/>
      <c r="D691" s="1"/>
      <c r="E691" s="124"/>
      <c r="F691" s="1"/>
      <c r="G691" s="124"/>
      <c r="H691" s="1"/>
      <c r="I691" s="124"/>
      <c r="K691" s="124"/>
      <c r="M691" s="124"/>
      <c r="N691" s="1"/>
      <c r="O691" s="124"/>
      <c r="Q691" s="124"/>
      <c r="S691" s="124"/>
      <c r="U691" s="124"/>
    </row>
    <row r="692" spans="1:21" ht="15">
      <c r="A692" s="123"/>
      <c r="B692" s="1"/>
      <c r="C692" s="124"/>
      <c r="D692" s="1"/>
      <c r="E692" s="124"/>
      <c r="F692" s="1"/>
      <c r="G692" s="124"/>
      <c r="H692" s="1"/>
      <c r="I692" s="124"/>
      <c r="K692" s="124"/>
      <c r="M692" s="124"/>
      <c r="N692" s="1"/>
      <c r="O692" s="124"/>
      <c r="Q692" s="124"/>
      <c r="S692" s="124"/>
      <c r="U692" s="124"/>
    </row>
    <row r="693" spans="1:21" ht="15">
      <c r="A693" s="123"/>
      <c r="B693" s="1"/>
      <c r="C693" s="124"/>
      <c r="D693" s="1"/>
      <c r="E693" s="124"/>
      <c r="F693" s="1"/>
      <c r="G693" s="124"/>
      <c r="H693" s="1"/>
      <c r="I693" s="124"/>
      <c r="K693" s="124"/>
      <c r="M693" s="124"/>
      <c r="N693" s="1"/>
      <c r="O693" s="124"/>
      <c r="Q693" s="124"/>
      <c r="S693" s="124"/>
      <c r="U693" s="124"/>
    </row>
    <row r="694" spans="1:21" ht="15">
      <c r="A694" s="123"/>
      <c r="B694" s="1"/>
      <c r="C694" s="124"/>
      <c r="D694" s="1"/>
      <c r="E694" s="124"/>
      <c r="F694" s="1"/>
      <c r="G694" s="124"/>
      <c r="H694" s="1"/>
      <c r="I694" s="124"/>
      <c r="K694" s="124"/>
      <c r="M694" s="124"/>
      <c r="N694" s="1"/>
      <c r="O694" s="124"/>
      <c r="Q694" s="124"/>
      <c r="S694" s="124"/>
      <c r="U694" s="124"/>
    </row>
    <row r="695" spans="1:21" ht="15">
      <c r="A695" s="123"/>
      <c r="B695" s="1"/>
      <c r="C695" s="124"/>
      <c r="D695" s="1"/>
      <c r="E695" s="124"/>
      <c r="F695" s="1"/>
      <c r="G695" s="124"/>
      <c r="H695" s="1"/>
      <c r="I695" s="124"/>
      <c r="K695" s="124"/>
      <c r="M695" s="124"/>
      <c r="N695" s="1"/>
      <c r="O695" s="124"/>
      <c r="Q695" s="124"/>
      <c r="S695" s="124"/>
      <c r="U695" s="124"/>
    </row>
    <row r="696" spans="1:21" ht="15">
      <c r="A696" s="123"/>
      <c r="B696" s="1"/>
      <c r="C696" s="124"/>
      <c r="D696" s="1"/>
      <c r="E696" s="124"/>
      <c r="F696" s="1"/>
      <c r="G696" s="124"/>
      <c r="H696" s="1"/>
      <c r="I696" s="124"/>
      <c r="K696" s="124"/>
      <c r="M696" s="124"/>
      <c r="N696" s="1"/>
      <c r="O696" s="124"/>
      <c r="Q696" s="124"/>
      <c r="S696" s="124"/>
      <c r="U696" s="124"/>
    </row>
    <row r="697" spans="1:21" ht="15">
      <c r="A697" s="123"/>
      <c r="B697" s="1"/>
      <c r="C697" s="124"/>
      <c r="D697" s="1"/>
      <c r="E697" s="124"/>
      <c r="F697" s="1"/>
      <c r="G697" s="124"/>
      <c r="H697" s="1"/>
      <c r="I697" s="124"/>
      <c r="K697" s="124"/>
      <c r="M697" s="124"/>
      <c r="N697" s="1"/>
      <c r="O697" s="124"/>
      <c r="Q697" s="124"/>
      <c r="S697" s="124"/>
      <c r="U697" s="124"/>
    </row>
    <row r="698" spans="1:21" ht="15">
      <c r="A698" s="123"/>
      <c r="B698" s="1"/>
      <c r="C698" s="124"/>
      <c r="D698" s="1"/>
      <c r="E698" s="124"/>
      <c r="F698" s="1"/>
      <c r="G698" s="124"/>
      <c r="H698" s="1"/>
      <c r="I698" s="124"/>
      <c r="K698" s="124"/>
      <c r="M698" s="124"/>
      <c r="N698" s="1"/>
      <c r="O698" s="124"/>
      <c r="Q698" s="124"/>
      <c r="S698" s="124"/>
      <c r="U698" s="124"/>
    </row>
    <row r="699" spans="1:21" ht="15">
      <c r="A699" s="123"/>
      <c r="B699" s="1"/>
      <c r="C699" s="124"/>
      <c r="D699" s="1"/>
      <c r="E699" s="124"/>
      <c r="F699" s="1"/>
      <c r="G699" s="124"/>
      <c r="H699" s="1"/>
      <c r="I699" s="124"/>
      <c r="K699" s="124"/>
      <c r="M699" s="124"/>
      <c r="N699" s="1"/>
      <c r="O699" s="124"/>
      <c r="Q699" s="124"/>
      <c r="S699" s="124"/>
      <c r="U699" s="124"/>
    </row>
    <row r="700" spans="1:21" ht="15">
      <c r="A700" s="123"/>
      <c r="B700" s="1"/>
      <c r="C700" s="124"/>
      <c r="D700" s="1"/>
      <c r="E700" s="124"/>
      <c r="F700" s="1"/>
      <c r="G700" s="124"/>
      <c r="H700" s="1"/>
      <c r="I700" s="124"/>
      <c r="K700" s="124"/>
      <c r="M700" s="124"/>
      <c r="N700" s="1"/>
      <c r="O700" s="124"/>
      <c r="Q700" s="124"/>
      <c r="S700" s="124"/>
      <c r="U700" s="124"/>
    </row>
    <row r="701" spans="1:21" ht="15">
      <c r="A701" s="123"/>
      <c r="B701" s="1"/>
      <c r="C701" s="124"/>
      <c r="D701" s="1"/>
      <c r="E701" s="124"/>
      <c r="F701" s="1"/>
      <c r="G701" s="124"/>
      <c r="H701" s="1"/>
      <c r="I701" s="124"/>
      <c r="K701" s="124"/>
      <c r="M701" s="124"/>
      <c r="N701" s="1"/>
      <c r="O701" s="124"/>
      <c r="Q701" s="124"/>
      <c r="S701" s="124"/>
      <c r="U701" s="124"/>
    </row>
    <row r="702" spans="1:21" ht="15">
      <c r="A702" s="123"/>
      <c r="B702" s="1"/>
      <c r="C702" s="124"/>
      <c r="D702" s="1"/>
      <c r="E702" s="124"/>
      <c r="F702" s="1"/>
      <c r="G702" s="124"/>
      <c r="H702" s="1"/>
      <c r="I702" s="124"/>
      <c r="K702" s="124"/>
      <c r="M702" s="124"/>
      <c r="N702" s="1"/>
      <c r="O702" s="124"/>
      <c r="Q702" s="124"/>
      <c r="S702" s="124"/>
      <c r="U702" s="124"/>
    </row>
    <row r="703" spans="1:21" ht="15">
      <c r="A703" s="123"/>
      <c r="B703" s="1"/>
      <c r="C703" s="124"/>
      <c r="D703" s="1"/>
      <c r="E703" s="124"/>
      <c r="F703" s="1"/>
      <c r="G703" s="124"/>
      <c r="H703" s="1"/>
      <c r="I703" s="124"/>
      <c r="K703" s="124"/>
      <c r="M703" s="124"/>
      <c r="N703" s="1"/>
      <c r="O703" s="124"/>
      <c r="Q703" s="124"/>
      <c r="S703" s="124"/>
      <c r="U703" s="124"/>
    </row>
    <row r="704" spans="1:21" ht="15">
      <c r="A704" s="123"/>
      <c r="B704" s="1"/>
      <c r="C704" s="124"/>
      <c r="D704" s="1"/>
      <c r="E704" s="124"/>
      <c r="F704" s="1"/>
      <c r="G704" s="124"/>
      <c r="H704" s="1"/>
      <c r="I704" s="124"/>
      <c r="K704" s="124"/>
      <c r="M704" s="124"/>
      <c r="N704" s="1"/>
      <c r="O704" s="124"/>
      <c r="Q704" s="124"/>
      <c r="S704" s="124"/>
      <c r="U704" s="124"/>
    </row>
    <row r="705" spans="1:21" ht="15">
      <c r="A705" s="123"/>
      <c r="B705" s="1"/>
      <c r="C705" s="124"/>
      <c r="D705" s="1"/>
      <c r="E705" s="124"/>
      <c r="F705" s="1"/>
      <c r="G705" s="124"/>
      <c r="H705" s="1"/>
      <c r="I705" s="124"/>
      <c r="K705" s="124"/>
      <c r="M705" s="124"/>
      <c r="N705" s="1"/>
      <c r="O705" s="124"/>
      <c r="Q705" s="124"/>
      <c r="S705" s="124"/>
      <c r="U705" s="124"/>
    </row>
    <row r="706" spans="1:21" ht="15">
      <c r="A706" s="123"/>
      <c r="B706" s="1"/>
      <c r="C706" s="124"/>
      <c r="D706" s="1"/>
      <c r="E706" s="124"/>
      <c r="F706" s="1"/>
      <c r="G706" s="124"/>
      <c r="H706" s="1"/>
      <c r="I706" s="124"/>
      <c r="K706" s="124"/>
      <c r="M706" s="124"/>
      <c r="N706" s="1"/>
      <c r="O706" s="124"/>
      <c r="Q706" s="124"/>
      <c r="S706" s="124"/>
      <c r="U706" s="124"/>
    </row>
    <row r="707" spans="1:21" ht="15">
      <c r="A707" s="123"/>
      <c r="B707" s="1"/>
      <c r="C707" s="124"/>
      <c r="D707" s="1"/>
      <c r="E707" s="124"/>
      <c r="F707" s="1"/>
      <c r="G707" s="124"/>
      <c r="H707" s="1"/>
      <c r="I707" s="124"/>
      <c r="K707" s="124"/>
      <c r="M707" s="124"/>
      <c r="N707" s="1"/>
      <c r="O707" s="124"/>
      <c r="Q707" s="124"/>
      <c r="S707" s="124"/>
      <c r="U707" s="124"/>
    </row>
    <row r="708" spans="1:21" ht="15">
      <c r="A708" s="123"/>
      <c r="B708" s="1"/>
      <c r="C708" s="124"/>
      <c r="D708" s="1"/>
      <c r="E708" s="124"/>
      <c r="F708" s="1"/>
      <c r="G708" s="124"/>
      <c r="H708" s="1"/>
      <c r="I708" s="124"/>
      <c r="K708" s="124"/>
      <c r="M708" s="124"/>
      <c r="N708" s="1"/>
      <c r="O708" s="124"/>
      <c r="Q708" s="124"/>
      <c r="S708" s="124"/>
      <c r="U708" s="124"/>
    </row>
    <row r="709" spans="1:21" ht="15">
      <c r="A709" s="123"/>
      <c r="B709" s="1"/>
      <c r="C709" s="124"/>
      <c r="D709" s="1"/>
      <c r="E709" s="124"/>
      <c r="F709" s="1"/>
      <c r="G709" s="124"/>
      <c r="H709" s="1"/>
      <c r="I709" s="124"/>
      <c r="K709" s="124"/>
      <c r="M709" s="124"/>
      <c r="N709" s="1"/>
      <c r="O709" s="124"/>
      <c r="Q709" s="124"/>
      <c r="S709" s="124"/>
      <c r="U709" s="124"/>
    </row>
    <row r="710" spans="1:21" ht="15">
      <c r="A710" s="123"/>
      <c r="B710" s="1"/>
      <c r="C710" s="124"/>
      <c r="D710" s="1"/>
      <c r="E710" s="124"/>
      <c r="F710" s="1"/>
      <c r="G710" s="124"/>
      <c r="H710" s="1"/>
      <c r="I710" s="124"/>
      <c r="K710" s="124"/>
      <c r="M710" s="124"/>
      <c r="N710" s="1"/>
      <c r="O710" s="124"/>
      <c r="Q710" s="124"/>
      <c r="S710" s="124"/>
      <c r="U710" s="124"/>
    </row>
    <row r="711" spans="1:21" ht="15">
      <c r="A711" s="123"/>
      <c r="B711" s="1"/>
      <c r="C711" s="124"/>
      <c r="D711" s="1"/>
      <c r="E711" s="124"/>
      <c r="F711" s="1"/>
      <c r="G711" s="124"/>
      <c r="H711" s="1"/>
      <c r="I711" s="124"/>
      <c r="K711" s="124"/>
      <c r="M711" s="124"/>
      <c r="N711" s="1"/>
      <c r="O711" s="124"/>
      <c r="Q711" s="124"/>
      <c r="S711" s="124"/>
      <c r="U711" s="124"/>
    </row>
    <row r="712" spans="1:21" ht="15">
      <c r="A712" s="123"/>
      <c r="B712" s="1"/>
      <c r="C712" s="124"/>
      <c r="D712" s="1"/>
      <c r="E712" s="124"/>
      <c r="F712" s="1"/>
      <c r="G712" s="124"/>
      <c r="H712" s="1"/>
      <c r="I712" s="124"/>
      <c r="K712" s="124"/>
      <c r="M712" s="124"/>
      <c r="N712" s="1"/>
      <c r="O712" s="124"/>
      <c r="Q712" s="124"/>
      <c r="S712" s="124"/>
      <c r="U712" s="124"/>
    </row>
    <row r="713" spans="1:21" ht="15">
      <c r="A713" s="123"/>
      <c r="B713" s="1"/>
      <c r="C713" s="124"/>
      <c r="D713" s="1"/>
      <c r="E713" s="124"/>
      <c r="F713" s="1"/>
      <c r="G713" s="124"/>
      <c r="H713" s="1"/>
      <c r="I713" s="124"/>
      <c r="K713" s="124"/>
      <c r="M713" s="124"/>
      <c r="N713" s="1"/>
      <c r="O713" s="124"/>
      <c r="Q713" s="124"/>
      <c r="S713" s="124"/>
      <c r="U713" s="124"/>
    </row>
    <row r="714" spans="1:21" ht="15">
      <c r="A714" s="123"/>
      <c r="B714" s="1"/>
      <c r="C714" s="124"/>
      <c r="D714" s="1"/>
      <c r="E714" s="124"/>
      <c r="F714" s="1"/>
      <c r="G714" s="124"/>
      <c r="H714" s="1"/>
      <c r="I714" s="124"/>
      <c r="K714" s="124"/>
      <c r="M714" s="124"/>
      <c r="N714" s="1"/>
      <c r="O714" s="124"/>
      <c r="Q714" s="124"/>
      <c r="S714" s="124"/>
      <c r="U714" s="124"/>
    </row>
    <row r="715" spans="1:21" ht="15">
      <c r="A715" s="123"/>
      <c r="B715" s="1"/>
      <c r="C715" s="124"/>
      <c r="D715" s="1"/>
      <c r="E715" s="124"/>
      <c r="F715" s="1"/>
      <c r="G715" s="124"/>
      <c r="H715" s="1"/>
      <c r="I715" s="124"/>
      <c r="K715" s="124"/>
      <c r="M715" s="124"/>
      <c r="N715" s="1"/>
      <c r="O715" s="124"/>
      <c r="Q715" s="124"/>
      <c r="S715" s="124"/>
      <c r="U715" s="124"/>
    </row>
    <row r="716" spans="1:21" ht="15">
      <c r="A716" s="123"/>
      <c r="B716" s="1"/>
      <c r="C716" s="124"/>
      <c r="D716" s="1"/>
      <c r="E716" s="124"/>
      <c r="F716" s="1"/>
      <c r="G716" s="124"/>
      <c r="H716" s="1"/>
      <c r="I716" s="124"/>
      <c r="K716" s="124"/>
      <c r="M716" s="124"/>
      <c r="N716" s="1"/>
      <c r="O716" s="124"/>
      <c r="Q716" s="124"/>
      <c r="S716" s="124"/>
      <c r="U716" s="124"/>
    </row>
    <row r="717" spans="1:21" ht="15">
      <c r="A717" s="123"/>
      <c r="B717" s="1"/>
      <c r="C717" s="124"/>
      <c r="D717" s="1"/>
      <c r="E717" s="124"/>
      <c r="F717" s="1"/>
      <c r="G717" s="124"/>
      <c r="H717" s="1"/>
      <c r="I717" s="124"/>
      <c r="K717" s="124"/>
      <c r="M717" s="124"/>
      <c r="N717" s="1"/>
      <c r="O717" s="124"/>
      <c r="Q717" s="124"/>
      <c r="S717" s="124"/>
      <c r="U717" s="124"/>
    </row>
    <row r="718" spans="1:21" ht="15">
      <c r="A718" s="123"/>
      <c r="B718" s="1"/>
      <c r="C718" s="124"/>
      <c r="D718" s="1"/>
      <c r="E718" s="124"/>
      <c r="F718" s="1"/>
      <c r="G718" s="124"/>
      <c r="H718" s="1"/>
      <c r="I718" s="124"/>
      <c r="K718" s="124"/>
      <c r="M718" s="124"/>
      <c r="N718" s="1"/>
      <c r="O718" s="124"/>
      <c r="Q718" s="124"/>
      <c r="S718" s="124"/>
      <c r="U718" s="124"/>
    </row>
    <row r="719" spans="1:21" ht="15">
      <c r="A719" s="123"/>
      <c r="B719" s="1"/>
      <c r="C719" s="124"/>
      <c r="D719" s="1"/>
      <c r="E719" s="124"/>
      <c r="F719" s="1"/>
      <c r="G719" s="124"/>
      <c r="H719" s="1"/>
      <c r="I719" s="124"/>
      <c r="K719" s="124"/>
      <c r="M719" s="124"/>
      <c r="N719" s="1"/>
      <c r="O719" s="124"/>
      <c r="Q719" s="124"/>
      <c r="S719" s="124"/>
      <c r="U719" s="124"/>
    </row>
    <row r="720" spans="1:21" ht="15">
      <c r="A720" s="123"/>
      <c r="B720" s="1"/>
      <c r="C720" s="124"/>
      <c r="D720" s="1"/>
      <c r="E720" s="124"/>
      <c r="F720" s="1"/>
      <c r="G720" s="124"/>
      <c r="H720" s="1"/>
      <c r="I720" s="124"/>
      <c r="K720" s="124"/>
      <c r="M720" s="124"/>
      <c r="N720" s="1"/>
      <c r="O720" s="124"/>
      <c r="Q720" s="124"/>
      <c r="S720" s="124"/>
      <c r="U720" s="124"/>
    </row>
    <row r="721" spans="1:21" ht="15">
      <c r="A721" s="123"/>
      <c r="B721" s="1"/>
      <c r="C721" s="124"/>
      <c r="D721" s="1"/>
      <c r="E721" s="124"/>
      <c r="F721" s="1"/>
      <c r="G721" s="124"/>
      <c r="H721" s="1"/>
      <c r="I721" s="124"/>
      <c r="K721" s="124"/>
      <c r="M721" s="124"/>
      <c r="N721" s="1"/>
      <c r="O721" s="124"/>
      <c r="Q721" s="124"/>
      <c r="S721" s="124"/>
      <c r="U721" s="124"/>
    </row>
    <row r="722" spans="1:21" ht="15">
      <c r="A722" s="123"/>
      <c r="B722" s="1"/>
      <c r="C722" s="124"/>
      <c r="D722" s="1"/>
      <c r="E722" s="124"/>
      <c r="F722" s="1"/>
      <c r="G722" s="124"/>
      <c r="H722" s="1"/>
      <c r="I722" s="124"/>
      <c r="K722" s="124"/>
      <c r="M722" s="124"/>
      <c r="N722" s="1"/>
      <c r="O722" s="124"/>
      <c r="Q722" s="124"/>
      <c r="S722" s="124"/>
      <c r="U722" s="124"/>
    </row>
    <row r="723" spans="1:21" ht="15">
      <c r="A723" s="123"/>
      <c r="B723" s="1"/>
      <c r="C723" s="124"/>
      <c r="D723" s="1"/>
      <c r="E723" s="124"/>
      <c r="F723" s="1"/>
      <c r="G723" s="124"/>
      <c r="H723" s="1"/>
      <c r="I723" s="124"/>
      <c r="K723" s="124"/>
      <c r="M723" s="124"/>
      <c r="N723" s="1"/>
      <c r="O723" s="124"/>
      <c r="Q723" s="124"/>
      <c r="S723" s="124"/>
      <c r="U723" s="124"/>
    </row>
    <row r="724" spans="1:21" ht="15">
      <c r="A724" s="123"/>
      <c r="B724" s="1"/>
      <c r="C724" s="124"/>
      <c r="D724" s="1"/>
      <c r="E724" s="124"/>
      <c r="F724" s="1"/>
      <c r="G724" s="124"/>
      <c r="H724" s="1"/>
      <c r="I724" s="124"/>
      <c r="K724" s="124"/>
      <c r="M724" s="124"/>
      <c r="N724" s="1"/>
      <c r="O724" s="124"/>
      <c r="Q724" s="124"/>
      <c r="S724" s="124"/>
      <c r="U724" s="124"/>
    </row>
    <row r="725" spans="1:21" ht="15">
      <c r="A725" s="123"/>
      <c r="B725" s="1"/>
      <c r="C725" s="124"/>
      <c r="D725" s="1"/>
      <c r="E725" s="124"/>
      <c r="F725" s="1"/>
      <c r="G725" s="124"/>
      <c r="H725" s="1"/>
      <c r="I725" s="124"/>
      <c r="K725" s="124"/>
      <c r="M725" s="124"/>
      <c r="N725" s="1"/>
      <c r="O725" s="124"/>
      <c r="Q725" s="124"/>
      <c r="S725" s="124"/>
      <c r="U725" s="124"/>
    </row>
    <row r="726" spans="1:21" ht="15">
      <c r="A726" s="123"/>
      <c r="B726" s="1"/>
      <c r="C726" s="124"/>
      <c r="D726" s="1"/>
      <c r="E726" s="124"/>
      <c r="F726" s="1"/>
      <c r="G726" s="124"/>
      <c r="H726" s="1"/>
      <c r="I726" s="124"/>
      <c r="K726" s="124"/>
      <c r="M726" s="124"/>
      <c r="N726" s="1"/>
      <c r="O726" s="124"/>
      <c r="Q726" s="124"/>
      <c r="S726" s="124"/>
      <c r="U726" s="124"/>
    </row>
    <row r="727" spans="1:21" ht="15">
      <c r="A727" s="123"/>
      <c r="B727" s="1"/>
      <c r="C727" s="124"/>
      <c r="D727" s="1"/>
      <c r="E727" s="124"/>
      <c r="F727" s="1"/>
      <c r="G727" s="124"/>
      <c r="H727" s="1"/>
      <c r="I727" s="124"/>
      <c r="K727" s="124"/>
      <c r="M727" s="124"/>
      <c r="N727" s="1"/>
      <c r="O727" s="124"/>
      <c r="Q727" s="124"/>
      <c r="S727" s="124"/>
      <c r="U727" s="124"/>
    </row>
    <row r="728" spans="1:21" ht="15">
      <c r="A728" s="123"/>
      <c r="B728" s="1"/>
      <c r="C728" s="124"/>
      <c r="D728" s="1"/>
      <c r="E728" s="124"/>
      <c r="F728" s="1"/>
      <c r="G728" s="124"/>
      <c r="H728" s="1"/>
      <c r="I728" s="124"/>
      <c r="K728" s="124"/>
      <c r="M728" s="124"/>
      <c r="N728" s="1"/>
      <c r="O728" s="124"/>
      <c r="Q728" s="124"/>
      <c r="S728" s="124"/>
      <c r="U728" s="124"/>
    </row>
    <row r="729" spans="1:21" ht="15">
      <c r="A729" s="123"/>
      <c r="B729" s="1"/>
      <c r="C729" s="124"/>
      <c r="D729" s="1"/>
      <c r="E729" s="124"/>
      <c r="F729" s="1"/>
      <c r="G729" s="124"/>
      <c r="H729" s="1"/>
      <c r="I729" s="124"/>
      <c r="K729" s="124"/>
      <c r="M729" s="124"/>
      <c r="N729" s="1"/>
      <c r="O729" s="124"/>
      <c r="Q729" s="124"/>
      <c r="S729" s="124"/>
      <c r="U729" s="124"/>
    </row>
    <row r="730" spans="1:21" ht="15">
      <c r="A730" s="123"/>
      <c r="B730" s="1"/>
      <c r="C730" s="124"/>
      <c r="D730" s="1"/>
      <c r="E730" s="124"/>
      <c r="F730" s="1"/>
      <c r="G730" s="124"/>
      <c r="H730" s="1"/>
      <c r="I730" s="124"/>
      <c r="K730" s="124"/>
      <c r="M730" s="124"/>
      <c r="N730" s="1"/>
      <c r="O730" s="124"/>
      <c r="Q730" s="124"/>
      <c r="S730" s="124"/>
      <c r="U730" s="124"/>
    </row>
    <row r="731" spans="1:21" ht="15">
      <c r="A731" s="123"/>
      <c r="B731" s="1"/>
      <c r="C731" s="124"/>
      <c r="D731" s="1"/>
      <c r="E731" s="124"/>
      <c r="F731" s="1"/>
      <c r="G731" s="124"/>
      <c r="H731" s="1"/>
      <c r="I731" s="124"/>
      <c r="K731" s="124"/>
      <c r="M731" s="124"/>
      <c r="N731" s="1"/>
      <c r="O731" s="124"/>
      <c r="Q731" s="124"/>
      <c r="S731" s="124"/>
      <c r="U731" s="124"/>
    </row>
    <row r="732" spans="1:21" ht="15">
      <c r="A732" s="123"/>
      <c r="B732" s="1"/>
      <c r="C732" s="124"/>
      <c r="D732" s="1"/>
      <c r="E732" s="124"/>
      <c r="F732" s="1"/>
      <c r="G732" s="124"/>
      <c r="H732" s="1"/>
      <c r="I732" s="124"/>
      <c r="K732" s="124"/>
      <c r="M732" s="124"/>
      <c r="N732" s="1"/>
      <c r="O732" s="124"/>
      <c r="Q732" s="124"/>
      <c r="S732" s="124"/>
      <c r="U732" s="124"/>
    </row>
    <row r="733" spans="1:21" ht="15">
      <c r="A733" s="123"/>
      <c r="B733" s="1"/>
      <c r="C733" s="124"/>
      <c r="D733" s="1"/>
      <c r="E733" s="124"/>
      <c r="F733" s="1"/>
      <c r="G733" s="124"/>
      <c r="H733" s="1"/>
      <c r="I733" s="124"/>
      <c r="K733" s="124"/>
      <c r="M733" s="124"/>
      <c r="N733" s="1"/>
      <c r="O733" s="124"/>
      <c r="Q733" s="124"/>
      <c r="S733" s="124"/>
      <c r="U733" s="124"/>
    </row>
    <row r="734" spans="1:21" ht="15">
      <c r="A734" s="123"/>
      <c r="B734" s="1"/>
      <c r="C734" s="124"/>
      <c r="D734" s="1"/>
      <c r="E734" s="124"/>
      <c r="F734" s="1"/>
      <c r="G734" s="124"/>
      <c r="H734" s="1"/>
      <c r="I734" s="124"/>
      <c r="K734" s="124"/>
      <c r="M734" s="124"/>
      <c r="N734" s="1"/>
      <c r="O734" s="124"/>
      <c r="Q734" s="124"/>
      <c r="S734" s="124"/>
      <c r="U734" s="124"/>
    </row>
    <row r="735" spans="1:21" ht="15">
      <c r="A735" s="123"/>
      <c r="B735" s="1"/>
      <c r="C735" s="124"/>
      <c r="D735" s="1"/>
      <c r="E735" s="124"/>
      <c r="F735" s="1"/>
      <c r="G735" s="124"/>
      <c r="H735" s="1"/>
      <c r="I735" s="124"/>
      <c r="K735" s="124"/>
      <c r="M735" s="124"/>
      <c r="N735" s="1"/>
      <c r="O735" s="124"/>
      <c r="Q735" s="124"/>
      <c r="S735" s="124"/>
      <c r="U735" s="124"/>
    </row>
    <row r="736" spans="1:21" ht="15">
      <c r="A736" s="123"/>
      <c r="B736" s="1"/>
      <c r="C736" s="124"/>
      <c r="D736" s="1"/>
      <c r="E736" s="124"/>
      <c r="F736" s="1"/>
      <c r="G736" s="124"/>
      <c r="H736" s="1"/>
      <c r="I736" s="124"/>
      <c r="K736" s="124"/>
      <c r="M736" s="124"/>
      <c r="N736" s="1"/>
      <c r="O736" s="124"/>
      <c r="Q736" s="124"/>
      <c r="S736" s="124"/>
      <c r="U736" s="124"/>
    </row>
    <row r="737" spans="1:21" ht="15">
      <c r="A737" s="123"/>
      <c r="B737" s="1"/>
      <c r="C737" s="124"/>
      <c r="D737" s="1"/>
      <c r="E737" s="124"/>
      <c r="F737" s="1"/>
      <c r="G737" s="124"/>
      <c r="H737" s="1"/>
      <c r="I737" s="124"/>
      <c r="K737" s="124"/>
      <c r="M737" s="124"/>
      <c r="N737" s="1"/>
      <c r="O737" s="124"/>
      <c r="Q737" s="124"/>
      <c r="S737" s="124"/>
      <c r="U737" s="124"/>
    </row>
    <row r="738" spans="1:21" ht="15">
      <c r="A738" s="123"/>
      <c r="B738" s="1"/>
      <c r="C738" s="124"/>
      <c r="D738" s="1"/>
      <c r="E738" s="124"/>
      <c r="F738" s="1"/>
      <c r="G738" s="124"/>
      <c r="H738" s="1"/>
      <c r="I738" s="124"/>
      <c r="K738" s="124"/>
      <c r="M738" s="124"/>
      <c r="N738" s="1"/>
      <c r="O738" s="124"/>
      <c r="Q738" s="124"/>
      <c r="S738" s="124"/>
      <c r="U738" s="124"/>
    </row>
    <row r="739" spans="1:21" ht="15">
      <c r="A739" s="123"/>
      <c r="B739" s="1"/>
      <c r="C739" s="124"/>
      <c r="D739" s="1"/>
      <c r="E739" s="124"/>
      <c r="F739" s="1"/>
      <c r="G739" s="124"/>
      <c r="H739" s="1"/>
      <c r="I739" s="124"/>
      <c r="K739" s="124"/>
      <c r="M739" s="124"/>
      <c r="N739" s="1"/>
      <c r="O739" s="124"/>
      <c r="Q739" s="124"/>
      <c r="S739" s="124"/>
      <c r="U739" s="124"/>
    </row>
    <row r="740" spans="1:21" ht="15">
      <c r="A740" s="123"/>
      <c r="B740" s="1"/>
      <c r="C740" s="124"/>
      <c r="D740" s="1"/>
      <c r="E740" s="124"/>
      <c r="F740" s="1"/>
      <c r="G740" s="124"/>
      <c r="H740" s="1"/>
      <c r="I740" s="124"/>
      <c r="K740" s="124"/>
      <c r="M740" s="124"/>
      <c r="N740" s="1"/>
      <c r="O740" s="124"/>
      <c r="Q740" s="124"/>
      <c r="S740" s="124"/>
      <c r="U740" s="124"/>
    </row>
    <row r="741" spans="1:21" ht="15">
      <c r="A741" s="123"/>
      <c r="B741" s="1"/>
      <c r="C741" s="124"/>
      <c r="D741" s="1"/>
      <c r="E741" s="124"/>
      <c r="F741" s="1"/>
      <c r="G741" s="124"/>
      <c r="H741" s="1"/>
      <c r="I741" s="124"/>
      <c r="K741" s="124"/>
      <c r="M741" s="124"/>
      <c r="N741" s="1"/>
      <c r="O741" s="124"/>
      <c r="Q741" s="124"/>
      <c r="S741" s="124"/>
      <c r="U741" s="124"/>
    </row>
    <row r="742" spans="1:21" ht="15">
      <c r="A742" s="123"/>
      <c r="B742" s="1"/>
      <c r="C742" s="124"/>
      <c r="D742" s="1"/>
      <c r="E742" s="124"/>
      <c r="F742" s="1"/>
      <c r="G742" s="124"/>
      <c r="H742" s="1"/>
      <c r="I742" s="124"/>
      <c r="K742" s="124"/>
      <c r="M742" s="124"/>
      <c r="N742" s="1"/>
      <c r="O742" s="124"/>
      <c r="Q742" s="124"/>
      <c r="S742" s="124"/>
      <c r="U742" s="124"/>
    </row>
    <row r="743" spans="1:21" ht="15">
      <c r="A743" s="123"/>
      <c r="B743" s="1"/>
      <c r="C743" s="124"/>
      <c r="D743" s="1"/>
      <c r="E743" s="124"/>
      <c r="F743" s="1"/>
      <c r="G743" s="124"/>
      <c r="H743" s="1"/>
      <c r="I743" s="124"/>
      <c r="K743" s="124"/>
      <c r="M743" s="124"/>
      <c r="N743" s="1"/>
      <c r="O743" s="124"/>
      <c r="Q743" s="124"/>
      <c r="S743" s="124"/>
      <c r="U743" s="124"/>
    </row>
    <row r="744" spans="1:21" ht="15">
      <c r="A744" s="123"/>
      <c r="B744" s="1"/>
      <c r="C744" s="124"/>
      <c r="D744" s="1"/>
      <c r="E744" s="124"/>
      <c r="F744" s="1"/>
      <c r="G744" s="124"/>
      <c r="H744" s="1"/>
      <c r="I744" s="124"/>
      <c r="K744" s="124"/>
      <c r="M744" s="124"/>
      <c r="N744" s="1"/>
      <c r="O744" s="124"/>
      <c r="Q744" s="124"/>
      <c r="S744" s="124"/>
      <c r="U744" s="124"/>
    </row>
    <row r="745" spans="1:21" ht="15">
      <c r="A745" s="123"/>
      <c r="B745" s="1"/>
      <c r="C745" s="124"/>
      <c r="D745" s="1"/>
      <c r="E745" s="124"/>
      <c r="F745" s="1"/>
      <c r="G745" s="124"/>
      <c r="H745" s="1"/>
      <c r="I745" s="124"/>
      <c r="K745" s="124"/>
      <c r="M745" s="124"/>
      <c r="N745" s="1"/>
      <c r="O745" s="124"/>
      <c r="Q745" s="124"/>
      <c r="S745" s="124"/>
      <c r="U745" s="124"/>
    </row>
    <row r="746" spans="1:21" ht="15">
      <c r="A746" s="123"/>
      <c r="B746" s="1"/>
      <c r="C746" s="124"/>
      <c r="D746" s="1"/>
      <c r="E746" s="124"/>
      <c r="F746" s="1"/>
      <c r="G746" s="124"/>
      <c r="H746" s="1"/>
      <c r="I746" s="124"/>
      <c r="K746" s="124"/>
      <c r="M746" s="124"/>
      <c r="N746" s="1"/>
      <c r="O746" s="124"/>
      <c r="Q746" s="124"/>
      <c r="S746" s="124"/>
      <c r="U746" s="124"/>
    </row>
    <row r="747" spans="1:21" ht="15">
      <c r="A747" s="123"/>
      <c r="B747" s="1"/>
      <c r="C747" s="124"/>
      <c r="D747" s="1"/>
      <c r="E747" s="124"/>
      <c r="F747" s="1"/>
      <c r="G747" s="124"/>
      <c r="H747" s="1"/>
      <c r="I747" s="124"/>
      <c r="K747" s="124"/>
      <c r="M747" s="124"/>
      <c r="N747" s="1"/>
      <c r="O747" s="124"/>
      <c r="Q747" s="124"/>
      <c r="S747" s="124"/>
      <c r="U747" s="124"/>
    </row>
    <row r="748" spans="1:21" ht="15">
      <c r="A748" s="123"/>
      <c r="B748" s="1"/>
      <c r="C748" s="124"/>
      <c r="D748" s="1"/>
      <c r="E748" s="124"/>
      <c r="F748" s="1"/>
      <c r="G748" s="124"/>
      <c r="H748" s="1"/>
      <c r="I748" s="124"/>
      <c r="K748" s="124"/>
      <c r="M748" s="124"/>
      <c r="N748" s="1"/>
      <c r="O748" s="124"/>
      <c r="Q748" s="124"/>
      <c r="S748" s="124"/>
      <c r="U748" s="124"/>
    </row>
    <row r="749" spans="1:21" ht="15">
      <c r="A749" s="123"/>
      <c r="B749" s="1"/>
      <c r="C749" s="124"/>
      <c r="D749" s="1"/>
      <c r="E749" s="124"/>
      <c r="F749" s="1"/>
      <c r="G749" s="124"/>
      <c r="H749" s="1"/>
      <c r="I749" s="124"/>
      <c r="K749" s="124"/>
      <c r="M749" s="124"/>
      <c r="N749" s="1"/>
      <c r="O749" s="124"/>
      <c r="Q749" s="124"/>
      <c r="S749" s="124"/>
      <c r="U749" s="124"/>
    </row>
    <row r="750" spans="1:21" ht="15">
      <c r="A750" s="123"/>
      <c r="B750" s="1"/>
      <c r="C750" s="124"/>
      <c r="D750" s="1"/>
      <c r="E750" s="124"/>
      <c r="F750" s="1"/>
      <c r="G750" s="124"/>
      <c r="H750" s="1"/>
      <c r="I750" s="124"/>
      <c r="K750" s="124"/>
      <c r="M750" s="124"/>
      <c r="N750" s="1"/>
      <c r="O750" s="124"/>
      <c r="Q750" s="124"/>
      <c r="S750" s="124"/>
      <c r="U750" s="124"/>
    </row>
    <row r="751" spans="1:21" ht="15">
      <c r="A751" s="123"/>
      <c r="B751" s="1"/>
      <c r="C751" s="124"/>
      <c r="D751" s="1"/>
      <c r="E751" s="124"/>
      <c r="F751" s="1"/>
      <c r="G751" s="124"/>
      <c r="H751" s="1"/>
      <c r="I751" s="124"/>
      <c r="K751" s="124"/>
      <c r="M751" s="124"/>
      <c r="N751" s="1"/>
      <c r="O751" s="124"/>
      <c r="Q751" s="124"/>
      <c r="S751" s="124"/>
      <c r="U751" s="124"/>
    </row>
    <row r="752" spans="1:21" ht="15">
      <c r="A752" s="123"/>
      <c r="B752" s="1"/>
      <c r="C752" s="124"/>
      <c r="D752" s="1"/>
      <c r="E752" s="124"/>
      <c r="F752" s="1"/>
      <c r="G752" s="124"/>
      <c r="H752" s="1"/>
      <c r="I752" s="124"/>
      <c r="K752" s="124"/>
      <c r="M752" s="124"/>
      <c r="N752" s="1"/>
      <c r="O752" s="124"/>
      <c r="Q752" s="124"/>
      <c r="S752" s="124"/>
      <c r="U752" s="124"/>
    </row>
    <row r="753" spans="1:21" ht="15">
      <c r="A753" s="123"/>
      <c r="B753" s="1"/>
      <c r="C753" s="124"/>
      <c r="D753" s="1"/>
      <c r="E753" s="124"/>
      <c r="F753" s="1"/>
      <c r="G753" s="124"/>
      <c r="H753" s="1"/>
      <c r="I753" s="124"/>
      <c r="K753" s="124"/>
      <c r="M753" s="124"/>
      <c r="N753" s="1"/>
      <c r="O753" s="124"/>
      <c r="Q753" s="124"/>
      <c r="S753" s="124"/>
      <c r="U753" s="124"/>
    </row>
    <row r="754" spans="1:21" ht="15">
      <c r="A754" s="123"/>
      <c r="B754" s="1"/>
      <c r="C754" s="124"/>
      <c r="D754" s="1"/>
      <c r="E754" s="124"/>
      <c r="F754" s="1"/>
      <c r="G754" s="124"/>
      <c r="H754" s="1"/>
      <c r="I754" s="124"/>
      <c r="K754" s="124"/>
      <c r="M754" s="124"/>
      <c r="N754" s="1"/>
      <c r="O754" s="124"/>
      <c r="Q754" s="124"/>
      <c r="S754" s="124"/>
      <c r="U754" s="124"/>
    </row>
    <row r="755" spans="1:21" ht="15">
      <c r="A755" s="123"/>
      <c r="B755" s="1"/>
      <c r="C755" s="124"/>
      <c r="D755" s="1"/>
      <c r="E755" s="124"/>
      <c r="F755" s="1"/>
      <c r="G755" s="124"/>
      <c r="H755" s="1"/>
      <c r="I755" s="124"/>
      <c r="K755" s="124"/>
      <c r="M755" s="124"/>
      <c r="N755" s="1"/>
      <c r="O755" s="124"/>
      <c r="Q755" s="124"/>
      <c r="S755" s="124"/>
      <c r="U755" s="124"/>
    </row>
    <row r="756" spans="1:21" ht="15">
      <c r="A756" s="123"/>
      <c r="B756" s="1"/>
      <c r="C756" s="124"/>
      <c r="D756" s="1"/>
      <c r="E756" s="124"/>
      <c r="F756" s="1"/>
      <c r="G756" s="124"/>
      <c r="H756" s="1"/>
      <c r="I756" s="124"/>
      <c r="K756" s="124"/>
      <c r="M756" s="124"/>
      <c r="N756" s="1"/>
      <c r="O756" s="124"/>
      <c r="Q756" s="124"/>
      <c r="S756" s="124"/>
      <c r="U756" s="124"/>
    </row>
    <row r="757" spans="1:21" ht="15">
      <c r="A757" s="123"/>
      <c r="B757" s="1"/>
      <c r="C757" s="124"/>
      <c r="D757" s="1"/>
      <c r="E757" s="124"/>
      <c r="F757" s="1"/>
      <c r="G757" s="124"/>
      <c r="H757" s="1"/>
      <c r="I757" s="124"/>
      <c r="K757" s="124"/>
      <c r="M757" s="124"/>
      <c r="N757" s="1"/>
      <c r="O757" s="124"/>
      <c r="Q757" s="124"/>
      <c r="S757" s="124"/>
      <c r="U757" s="124"/>
    </row>
    <row r="758" spans="1:21" ht="15">
      <c r="A758" s="123"/>
      <c r="B758" s="1"/>
      <c r="C758" s="124"/>
      <c r="D758" s="1"/>
      <c r="E758" s="124"/>
      <c r="F758" s="1"/>
      <c r="G758" s="124"/>
      <c r="H758" s="1"/>
      <c r="I758" s="124"/>
      <c r="K758" s="124"/>
      <c r="M758" s="124"/>
      <c r="N758" s="1"/>
      <c r="O758" s="124"/>
      <c r="Q758" s="124"/>
      <c r="S758" s="124"/>
      <c r="U758" s="124"/>
    </row>
    <row r="759" spans="1:21" ht="15">
      <c r="A759" s="123"/>
      <c r="B759" s="1"/>
      <c r="C759" s="124"/>
      <c r="D759" s="1"/>
      <c r="E759" s="124"/>
      <c r="F759" s="1"/>
      <c r="G759" s="124"/>
      <c r="H759" s="1"/>
      <c r="I759" s="124"/>
      <c r="K759" s="124"/>
      <c r="M759" s="124"/>
      <c r="N759" s="1"/>
      <c r="O759" s="124"/>
      <c r="Q759" s="124"/>
      <c r="S759" s="124"/>
      <c r="U759" s="124"/>
    </row>
    <row r="760" spans="1:21" ht="15">
      <c r="A760" s="123"/>
      <c r="B760" s="1"/>
      <c r="C760" s="124"/>
      <c r="D760" s="1"/>
      <c r="E760" s="124"/>
      <c r="F760" s="1"/>
      <c r="G760" s="124"/>
      <c r="H760" s="1"/>
      <c r="I760" s="124"/>
      <c r="K760" s="124"/>
      <c r="M760" s="124"/>
      <c r="N760" s="1"/>
      <c r="O760" s="124"/>
      <c r="Q760" s="124"/>
      <c r="S760" s="124"/>
      <c r="U760" s="124"/>
    </row>
    <row r="761" spans="1:21" ht="15">
      <c r="A761" s="123"/>
      <c r="B761" s="1"/>
      <c r="C761" s="124"/>
      <c r="D761" s="1"/>
      <c r="E761" s="124"/>
      <c r="F761" s="1"/>
      <c r="G761" s="124"/>
      <c r="H761" s="1"/>
      <c r="I761" s="124"/>
      <c r="K761" s="124"/>
      <c r="M761" s="124"/>
      <c r="N761" s="1"/>
      <c r="O761" s="124"/>
      <c r="Q761" s="124"/>
      <c r="S761" s="124"/>
      <c r="U761" s="124"/>
    </row>
    <row r="762" spans="1:21" ht="15">
      <c r="A762" s="123"/>
      <c r="B762" s="1"/>
      <c r="C762" s="124"/>
      <c r="D762" s="1"/>
      <c r="E762" s="124"/>
      <c r="F762" s="1"/>
      <c r="G762" s="124"/>
      <c r="H762" s="1"/>
      <c r="I762" s="124"/>
      <c r="K762" s="124"/>
      <c r="M762" s="124"/>
      <c r="N762" s="1"/>
      <c r="O762" s="124"/>
      <c r="Q762" s="124"/>
      <c r="S762" s="124"/>
      <c r="U762" s="124"/>
    </row>
    <row r="763" spans="1:21" ht="15">
      <c r="A763" s="123"/>
      <c r="B763" s="1"/>
      <c r="C763" s="124"/>
      <c r="D763" s="1"/>
      <c r="E763" s="124"/>
      <c r="F763" s="1"/>
      <c r="G763" s="124"/>
      <c r="H763" s="1"/>
      <c r="I763" s="124"/>
      <c r="K763" s="124"/>
      <c r="M763" s="124"/>
      <c r="N763" s="1"/>
      <c r="O763" s="124"/>
      <c r="Q763" s="124"/>
      <c r="S763" s="124"/>
      <c r="U763" s="124"/>
    </row>
    <row r="764" spans="1:21" ht="15">
      <c r="A764" s="123"/>
      <c r="B764" s="1"/>
      <c r="C764" s="124"/>
      <c r="D764" s="1"/>
      <c r="E764" s="124"/>
      <c r="F764" s="1"/>
      <c r="G764" s="124"/>
      <c r="H764" s="1"/>
      <c r="I764" s="124"/>
      <c r="K764" s="124"/>
      <c r="M764" s="124"/>
      <c r="N764" s="1"/>
      <c r="O764" s="124"/>
      <c r="Q764" s="124"/>
      <c r="S764" s="124"/>
      <c r="U764" s="124"/>
    </row>
    <row r="765" spans="1:21" ht="15">
      <c r="A765" s="123"/>
      <c r="B765" s="1"/>
      <c r="C765" s="124"/>
      <c r="D765" s="1"/>
      <c r="E765" s="124"/>
      <c r="F765" s="1"/>
      <c r="G765" s="124"/>
      <c r="H765" s="1"/>
      <c r="I765" s="124"/>
      <c r="K765" s="124"/>
      <c r="M765" s="124"/>
      <c r="N765" s="1"/>
      <c r="O765" s="124"/>
      <c r="Q765" s="124"/>
      <c r="S765" s="124"/>
      <c r="U765" s="124"/>
    </row>
    <row r="766" spans="1:21" ht="15">
      <c r="A766" s="123"/>
      <c r="B766" s="1"/>
      <c r="C766" s="124"/>
      <c r="D766" s="1"/>
      <c r="E766" s="124"/>
      <c r="F766" s="1"/>
      <c r="G766" s="124"/>
      <c r="H766" s="1"/>
      <c r="I766" s="124"/>
      <c r="K766" s="124"/>
      <c r="M766" s="124"/>
      <c r="N766" s="1"/>
      <c r="O766" s="124"/>
      <c r="Q766" s="124"/>
      <c r="S766" s="124"/>
      <c r="U766" s="124"/>
    </row>
    <row r="767" spans="1:21" ht="15">
      <c r="A767" s="123"/>
      <c r="B767" s="1"/>
      <c r="C767" s="124"/>
      <c r="D767" s="1"/>
      <c r="E767" s="124"/>
      <c r="F767" s="1"/>
      <c r="G767" s="124"/>
      <c r="H767" s="1"/>
      <c r="I767" s="124"/>
      <c r="K767" s="124"/>
      <c r="M767" s="124"/>
      <c r="N767" s="1"/>
      <c r="O767" s="124"/>
      <c r="Q767" s="124"/>
      <c r="S767" s="124"/>
      <c r="U767" s="124"/>
    </row>
    <row r="768" spans="1:21" ht="15">
      <c r="A768" s="123"/>
      <c r="B768" s="1"/>
      <c r="C768" s="124"/>
      <c r="D768" s="1"/>
      <c r="E768" s="124"/>
      <c r="F768" s="1"/>
      <c r="G768" s="124"/>
      <c r="H768" s="1"/>
      <c r="I768" s="124"/>
      <c r="K768" s="124"/>
      <c r="M768" s="124"/>
      <c r="N768" s="1"/>
      <c r="O768" s="124"/>
      <c r="Q768" s="124"/>
      <c r="S768" s="124"/>
      <c r="U768" s="124"/>
    </row>
    <row r="769" spans="1:21" ht="15">
      <c r="A769" s="123"/>
      <c r="B769" s="1"/>
      <c r="C769" s="124"/>
      <c r="D769" s="1"/>
      <c r="E769" s="124"/>
      <c r="F769" s="1"/>
      <c r="G769" s="124"/>
      <c r="H769" s="1"/>
      <c r="I769" s="124"/>
      <c r="K769" s="124"/>
      <c r="M769" s="124"/>
      <c r="N769" s="1"/>
      <c r="O769" s="124"/>
      <c r="Q769" s="124"/>
      <c r="S769" s="124"/>
      <c r="U769" s="124"/>
    </row>
    <row r="770" spans="1:21" ht="15">
      <c r="A770" s="123"/>
      <c r="B770" s="1"/>
      <c r="C770" s="124"/>
      <c r="D770" s="1"/>
      <c r="E770" s="124"/>
      <c r="F770" s="1"/>
      <c r="G770" s="124"/>
      <c r="H770" s="1"/>
      <c r="I770" s="124"/>
      <c r="K770" s="124"/>
      <c r="M770" s="124"/>
      <c r="N770" s="1"/>
      <c r="O770" s="124"/>
      <c r="Q770" s="124"/>
      <c r="S770" s="124"/>
      <c r="U770" s="124"/>
    </row>
    <row r="771" spans="1:21" ht="15">
      <c r="A771" s="123"/>
      <c r="B771" s="1"/>
      <c r="C771" s="124"/>
      <c r="D771" s="1"/>
      <c r="E771" s="124"/>
      <c r="F771" s="1"/>
      <c r="G771" s="124"/>
      <c r="H771" s="1"/>
      <c r="I771" s="124"/>
      <c r="K771" s="124"/>
      <c r="M771" s="124"/>
      <c r="N771" s="1"/>
      <c r="O771" s="124"/>
      <c r="Q771" s="124"/>
      <c r="S771" s="124"/>
      <c r="U771" s="124"/>
    </row>
    <row r="772" spans="1:21" ht="15">
      <c r="A772" s="123"/>
      <c r="B772" s="1"/>
      <c r="C772" s="124"/>
      <c r="D772" s="1"/>
      <c r="E772" s="124"/>
      <c r="F772" s="1"/>
      <c r="G772" s="124"/>
      <c r="H772" s="1"/>
      <c r="I772" s="124"/>
      <c r="K772" s="124"/>
      <c r="M772" s="124"/>
      <c r="N772" s="1"/>
      <c r="O772" s="124"/>
      <c r="Q772" s="124"/>
      <c r="S772" s="124"/>
      <c r="U772" s="124"/>
    </row>
    <row r="773" spans="1:21" ht="15">
      <c r="A773" s="123"/>
      <c r="B773" s="1"/>
      <c r="C773" s="124"/>
      <c r="D773" s="1"/>
      <c r="E773" s="124"/>
      <c r="F773" s="1"/>
      <c r="G773" s="124"/>
      <c r="H773" s="1"/>
      <c r="I773" s="124"/>
      <c r="K773" s="124"/>
      <c r="M773" s="124"/>
      <c r="N773" s="1"/>
      <c r="O773" s="124"/>
      <c r="Q773" s="124"/>
      <c r="S773" s="124"/>
      <c r="U773" s="124"/>
    </row>
    <row r="774" spans="1:21" ht="15">
      <c r="A774" s="123"/>
      <c r="B774" s="1"/>
      <c r="C774" s="124"/>
      <c r="D774" s="1"/>
      <c r="E774" s="124"/>
      <c r="F774" s="1"/>
      <c r="G774" s="124"/>
      <c r="H774" s="1"/>
      <c r="I774" s="124"/>
      <c r="K774" s="124"/>
      <c r="M774" s="124"/>
      <c r="N774" s="1"/>
      <c r="O774" s="124"/>
      <c r="Q774" s="124"/>
      <c r="S774" s="124"/>
      <c r="U774" s="124"/>
    </row>
    <row r="775" spans="1:21" ht="15">
      <c r="A775" s="123"/>
      <c r="B775" s="1"/>
      <c r="C775" s="124"/>
      <c r="D775" s="1"/>
      <c r="E775" s="124"/>
      <c r="F775" s="1"/>
      <c r="G775" s="124"/>
      <c r="H775" s="1"/>
      <c r="I775" s="124"/>
      <c r="K775" s="124"/>
      <c r="M775" s="124"/>
      <c r="N775" s="1"/>
      <c r="O775" s="124"/>
      <c r="Q775" s="124"/>
      <c r="S775" s="124"/>
      <c r="U775" s="124"/>
    </row>
    <row r="776" spans="1:21" ht="15">
      <c r="A776" s="123"/>
      <c r="B776" s="1"/>
      <c r="C776" s="124"/>
      <c r="D776" s="1"/>
      <c r="E776" s="124"/>
      <c r="F776" s="1"/>
      <c r="G776" s="124"/>
      <c r="H776" s="1"/>
      <c r="I776" s="124"/>
      <c r="K776" s="124"/>
      <c r="M776" s="124"/>
      <c r="N776" s="1"/>
      <c r="O776" s="124"/>
      <c r="Q776" s="124"/>
      <c r="S776" s="124"/>
      <c r="U776" s="124"/>
    </row>
    <row r="777" spans="1:21" ht="15">
      <c r="A777" s="123"/>
      <c r="B777" s="1"/>
      <c r="C777" s="124"/>
      <c r="D777" s="1"/>
      <c r="E777" s="124"/>
      <c r="F777" s="1"/>
      <c r="G777" s="124"/>
      <c r="H777" s="1"/>
      <c r="I777" s="124"/>
      <c r="K777" s="124"/>
      <c r="M777" s="124"/>
      <c r="N777" s="1"/>
      <c r="O777" s="124"/>
      <c r="Q777" s="124"/>
      <c r="S777" s="124"/>
      <c r="U777" s="124"/>
    </row>
    <row r="778" spans="1:21" ht="15">
      <c r="A778" s="123"/>
      <c r="B778" s="1"/>
      <c r="C778" s="124"/>
      <c r="D778" s="1"/>
      <c r="E778" s="124"/>
      <c r="F778" s="1"/>
      <c r="G778" s="124"/>
      <c r="H778" s="1"/>
      <c r="I778" s="124"/>
      <c r="K778" s="124"/>
      <c r="M778" s="124"/>
      <c r="N778" s="1"/>
      <c r="O778" s="124"/>
      <c r="Q778" s="124"/>
      <c r="S778" s="124"/>
      <c r="U778" s="124"/>
    </row>
    <row r="779" spans="1:21" ht="15">
      <c r="A779" s="123"/>
      <c r="B779" s="1"/>
      <c r="C779" s="124"/>
      <c r="D779" s="1"/>
      <c r="E779" s="124"/>
      <c r="F779" s="1"/>
      <c r="G779" s="124"/>
      <c r="H779" s="1"/>
      <c r="I779" s="124"/>
      <c r="K779" s="124"/>
      <c r="M779" s="124"/>
      <c r="N779" s="1"/>
      <c r="O779" s="124"/>
      <c r="Q779" s="124"/>
      <c r="S779" s="124"/>
      <c r="U779" s="124"/>
    </row>
    <row r="780" spans="1:21" ht="15">
      <c r="A780" s="123"/>
      <c r="B780" s="1"/>
      <c r="C780" s="124"/>
      <c r="D780" s="1"/>
      <c r="E780" s="124"/>
      <c r="F780" s="1"/>
      <c r="G780" s="124"/>
      <c r="H780" s="1"/>
      <c r="I780" s="124"/>
      <c r="K780" s="124"/>
      <c r="M780" s="124"/>
      <c r="N780" s="1"/>
      <c r="O780" s="124"/>
      <c r="Q780" s="124"/>
      <c r="S780" s="124"/>
      <c r="U780" s="124"/>
    </row>
    <row r="781" spans="1:21" ht="15">
      <c r="A781" s="123"/>
      <c r="B781" s="1"/>
      <c r="C781" s="124"/>
      <c r="D781" s="1"/>
      <c r="E781" s="124"/>
      <c r="F781" s="1"/>
      <c r="G781" s="124"/>
      <c r="H781" s="1"/>
      <c r="I781" s="124"/>
      <c r="K781" s="124"/>
      <c r="M781" s="124"/>
      <c r="N781" s="1"/>
      <c r="O781" s="124"/>
      <c r="Q781" s="124"/>
      <c r="S781" s="124"/>
      <c r="U781" s="124"/>
    </row>
    <row r="782" spans="1:21" ht="15">
      <c r="A782" s="123"/>
      <c r="B782" s="1"/>
      <c r="C782" s="124"/>
      <c r="D782" s="1"/>
      <c r="E782" s="124"/>
      <c r="F782" s="1"/>
      <c r="G782" s="124"/>
      <c r="H782" s="1"/>
      <c r="I782" s="124"/>
      <c r="K782" s="124"/>
      <c r="M782" s="124"/>
      <c r="N782" s="1"/>
      <c r="O782" s="124"/>
      <c r="Q782" s="124"/>
      <c r="S782" s="124"/>
      <c r="U782" s="124"/>
    </row>
    <row r="783" spans="1:21" ht="15">
      <c r="A783" s="123"/>
      <c r="B783" s="1"/>
      <c r="C783" s="124"/>
      <c r="D783" s="1"/>
      <c r="E783" s="124"/>
      <c r="F783" s="1"/>
      <c r="G783" s="124"/>
      <c r="H783" s="1"/>
      <c r="I783" s="124"/>
      <c r="K783" s="124"/>
      <c r="M783" s="124"/>
      <c r="N783" s="1"/>
      <c r="O783" s="124"/>
      <c r="Q783" s="124"/>
      <c r="S783" s="124"/>
      <c r="U783" s="124"/>
    </row>
    <row r="784" spans="1:21" ht="15">
      <c r="A784" s="123"/>
      <c r="B784" s="1"/>
      <c r="C784" s="124"/>
      <c r="D784" s="1"/>
      <c r="E784" s="124"/>
      <c r="F784" s="1"/>
      <c r="G784" s="124"/>
      <c r="H784" s="1"/>
      <c r="I784" s="124"/>
      <c r="K784" s="124"/>
      <c r="M784" s="124"/>
      <c r="N784" s="1"/>
      <c r="O784" s="124"/>
      <c r="Q784" s="124"/>
      <c r="S784" s="124"/>
      <c r="U784" s="124"/>
    </row>
    <row r="785" spans="1:21" ht="15">
      <c r="A785" s="123"/>
      <c r="B785" s="1"/>
      <c r="C785" s="124"/>
      <c r="D785" s="1"/>
      <c r="E785" s="124"/>
      <c r="F785" s="1"/>
      <c r="G785" s="124"/>
      <c r="H785" s="1"/>
      <c r="I785" s="124"/>
      <c r="K785" s="124"/>
      <c r="M785" s="124"/>
      <c r="N785" s="1"/>
      <c r="O785" s="124"/>
      <c r="Q785" s="124"/>
      <c r="S785" s="124"/>
      <c r="U785" s="124"/>
    </row>
    <row r="786" spans="1:21" ht="15">
      <c r="A786" s="123"/>
      <c r="B786" s="1"/>
      <c r="C786" s="124"/>
      <c r="D786" s="1"/>
      <c r="E786" s="124"/>
      <c r="F786" s="1"/>
      <c r="G786" s="124"/>
      <c r="H786" s="1"/>
      <c r="I786" s="124"/>
      <c r="K786" s="124"/>
      <c r="M786" s="124"/>
      <c r="N786" s="1"/>
      <c r="O786" s="124"/>
      <c r="Q786" s="124"/>
      <c r="S786" s="124"/>
      <c r="U786" s="124"/>
    </row>
    <row r="787" spans="1:21" ht="15">
      <c r="A787" s="123"/>
      <c r="B787" s="1"/>
      <c r="C787" s="124"/>
      <c r="D787" s="1"/>
      <c r="E787" s="124"/>
      <c r="F787" s="1"/>
      <c r="G787" s="124"/>
      <c r="H787" s="1"/>
      <c r="I787" s="124"/>
      <c r="K787" s="124"/>
      <c r="M787" s="124"/>
      <c r="N787" s="1"/>
      <c r="O787" s="124"/>
      <c r="Q787" s="124"/>
      <c r="S787" s="124"/>
      <c r="U787" s="124"/>
    </row>
    <row r="788" spans="1:21" ht="15">
      <c r="A788" s="123"/>
      <c r="B788" s="1"/>
      <c r="C788" s="124"/>
      <c r="D788" s="1"/>
      <c r="E788" s="124"/>
      <c r="F788" s="1"/>
      <c r="G788" s="124"/>
      <c r="H788" s="1"/>
      <c r="I788" s="124"/>
      <c r="K788" s="124"/>
      <c r="M788" s="124"/>
      <c r="N788" s="1"/>
      <c r="O788" s="124"/>
      <c r="Q788" s="124"/>
      <c r="S788" s="124"/>
      <c r="U788" s="124"/>
    </row>
    <row r="789" spans="1:21" ht="15">
      <c r="A789" s="123"/>
      <c r="B789" s="1"/>
      <c r="C789" s="124"/>
      <c r="D789" s="1"/>
      <c r="E789" s="124"/>
      <c r="F789" s="1"/>
      <c r="G789" s="124"/>
      <c r="H789" s="1"/>
      <c r="I789" s="124"/>
      <c r="K789" s="124"/>
      <c r="M789" s="124"/>
      <c r="N789" s="1"/>
      <c r="O789" s="124"/>
      <c r="Q789" s="124"/>
      <c r="S789" s="124"/>
      <c r="U789" s="124"/>
    </row>
    <row r="790" spans="1:21" ht="15">
      <c r="A790" s="123"/>
      <c r="B790" s="1"/>
      <c r="C790" s="124"/>
      <c r="D790" s="1"/>
      <c r="E790" s="124"/>
      <c r="F790" s="1"/>
      <c r="G790" s="124"/>
      <c r="H790" s="1"/>
      <c r="I790" s="124"/>
      <c r="K790" s="124"/>
      <c r="M790" s="124"/>
      <c r="N790" s="1"/>
      <c r="O790" s="124"/>
      <c r="Q790" s="124"/>
      <c r="S790" s="124"/>
      <c r="U790" s="124"/>
    </row>
    <row r="791" spans="1:21" ht="15">
      <c r="A791" s="123"/>
      <c r="B791" s="1"/>
      <c r="C791" s="124"/>
      <c r="D791" s="1"/>
      <c r="E791" s="124"/>
      <c r="F791" s="1"/>
      <c r="G791" s="124"/>
      <c r="H791" s="1"/>
      <c r="I791" s="124"/>
      <c r="K791" s="124"/>
      <c r="M791" s="124"/>
      <c r="N791" s="1"/>
      <c r="O791" s="124"/>
      <c r="Q791" s="124"/>
      <c r="S791" s="124"/>
      <c r="U791" s="124"/>
    </row>
    <row r="792" spans="1:21" ht="15">
      <c r="A792" s="123"/>
      <c r="B792" s="1"/>
      <c r="C792" s="124"/>
      <c r="D792" s="1"/>
      <c r="E792" s="124"/>
      <c r="F792" s="1"/>
      <c r="G792" s="124"/>
      <c r="H792" s="1"/>
      <c r="I792" s="124"/>
      <c r="K792" s="124"/>
      <c r="M792" s="124"/>
      <c r="N792" s="1"/>
      <c r="O792" s="124"/>
      <c r="Q792" s="124"/>
      <c r="S792" s="124"/>
      <c r="U792" s="124"/>
    </row>
    <row r="793" spans="1:21" ht="15">
      <c r="A793" s="123"/>
      <c r="B793" s="1"/>
      <c r="C793" s="124"/>
      <c r="D793" s="1"/>
      <c r="E793" s="124"/>
      <c r="F793" s="1"/>
      <c r="G793" s="124"/>
      <c r="H793" s="1"/>
      <c r="I793" s="124"/>
      <c r="K793" s="124"/>
      <c r="M793" s="124"/>
      <c r="N793" s="1"/>
      <c r="O793" s="124"/>
      <c r="Q793" s="124"/>
      <c r="S793" s="124"/>
      <c r="U793" s="124"/>
    </row>
    <row r="794" spans="1:21" ht="15">
      <c r="A794" s="123"/>
      <c r="B794" s="1"/>
      <c r="C794" s="124"/>
      <c r="D794" s="1"/>
      <c r="E794" s="124"/>
      <c r="F794" s="1"/>
      <c r="G794" s="124"/>
      <c r="H794" s="1"/>
      <c r="I794" s="124"/>
      <c r="K794" s="124"/>
      <c r="M794" s="124"/>
      <c r="N794" s="1"/>
      <c r="O794" s="124"/>
      <c r="Q794" s="124"/>
      <c r="S794" s="124"/>
      <c r="U794" s="124"/>
    </row>
    <row r="795" spans="1:21" ht="15">
      <c r="A795" s="123"/>
      <c r="B795" s="1"/>
      <c r="C795" s="124"/>
      <c r="D795" s="1"/>
      <c r="E795" s="124"/>
      <c r="F795" s="1"/>
      <c r="G795" s="124"/>
      <c r="H795" s="1"/>
      <c r="I795" s="124"/>
      <c r="K795" s="124"/>
      <c r="M795" s="124"/>
      <c r="N795" s="1"/>
      <c r="O795" s="124"/>
      <c r="Q795" s="124"/>
      <c r="S795" s="124"/>
      <c r="U795" s="124"/>
    </row>
    <row r="796" spans="1:21" ht="15">
      <c r="A796" s="123"/>
      <c r="B796" s="1"/>
      <c r="C796" s="124"/>
      <c r="D796" s="1"/>
      <c r="E796" s="124"/>
      <c r="F796" s="1"/>
      <c r="G796" s="124"/>
      <c r="H796" s="1"/>
      <c r="I796" s="124"/>
      <c r="K796" s="124"/>
      <c r="M796" s="124"/>
      <c r="N796" s="1"/>
      <c r="O796" s="124"/>
      <c r="Q796" s="124"/>
      <c r="S796" s="124"/>
      <c r="U796" s="124"/>
    </row>
    <row r="797" spans="1:21" ht="15">
      <c r="A797" s="123"/>
      <c r="B797" s="1"/>
      <c r="C797" s="124"/>
      <c r="D797" s="1"/>
      <c r="E797" s="124"/>
      <c r="F797" s="1"/>
      <c r="G797" s="124"/>
      <c r="H797" s="1"/>
      <c r="I797" s="124"/>
      <c r="K797" s="124"/>
      <c r="M797" s="124"/>
      <c r="N797" s="1"/>
      <c r="O797" s="124"/>
      <c r="Q797" s="124"/>
      <c r="S797" s="124"/>
      <c r="U797" s="124"/>
    </row>
    <row r="798" spans="1:21" ht="15">
      <c r="A798" s="123"/>
      <c r="B798" s="1"/>
      <c r="C798" s="124"/>
      <c r="D798" s="1"/>
      <c r="E798" s="124"/>
      <c r="F798" s="1"/>
      <c r="G798" s="124"/>
      <c r="H798" s="1"/>
      <c r="I798" s="124"/>
      <c r="K798" s="124"/>
      <c r="M798" s="124"/>
      <c r="N798" s="1"/>
      <c r="O798" s="124"/>
      <c r="Q798" s="124"/>
      <c r="S798" s="124"/>
      <c r="U798" s="124"/>
    </row>
    <row r="799" spans="1:21" ht="15">
      <c r="A799" s="123"/>
      <c r="B799" s="1"/>
      <c r="C799" s="124"/>
      <c r="D799" s="1"/>
      <c r="E799" s="124"/>
      <c r="F799" s="1"/>
      <c r="G799" s="124"/>
      <c r="H799" s="1"/>
      <c r="I799" s="124"/>
      <c r="K799" s="124"/>
      <c r="M799" s="124"/>
      <c r="N799" s="1"/>
      <c r="O799" s="124"/>
      <c r="Q799" s="124"/>
      <c r="S799" s="124"/>
      <c r="U799" s="124"/>
    </row>
    <row r="800" spans="1:21" ht="15">
      <c r="A800" s="123"/>
      <c r="B800" s="1"/>
      <c r="C800" s="124"/>
      <c r="D800" s="1"/>
      <c r="E800" s="124"/>
      <c r="F800" s="1"/>
      <c r="G800" s="124"/>
      <c r="H800" s="1"/>
      <c r="I800" s="124"/>
      <c r="K800" s="124"/>
      <c r="M800" s="124"/>
      <c r="N800" s="1"/>
      <c r="O800" s="124"/>
      <c r="Q800" s="124"/>
      <c r="S800" s="124"/>
      <c r="U800" s="124"/>
    </row>
    <row r="801" spans="1:21" ht="15">
      <c r="A801" s="123"/>
      <c r="B801" s="1"/>
      <c r="C801" s="124"/>
      <c r="D801" s="1"/>
      <c r="E801" s="124"/>
      <c r="F801" s="1"/>
      <c r="G801" s="124"/>
      <c r="H801" s="1"/>
      <c r="I801" s="124"/>
      <c r="K801" s="124"/>
      <c r="M801" s="124"/>
      <c r="N801" s="1"/>
      <c r="O801" s="124"/>
      <c r="Q801" s="124"/>
      <c r="S801" s="124"/>
      <c r="U801" s="124"/>
    </row>
    <row r="802" spans="1:21" ht="15">
      <c r="A802" s="123"/>
      <c r="B802" s="1"/>
      <c r="C802" s="124"/>
      <c r="D802" s="1"/>
      <c r="E802" s="124"/>
      <c r="F802" s="1"/>
      <c r="G802" s="124"/>
      <c r="H802" s="1"/>
      <c r="I802" s="124"/>
      <c r="K802" s="124"/>
      <c r="M802" s="124"/>
      <c r="N802" s="1"/>
      <c r="O802" s="124"/>
      <c r="Q802" s="124"/>
      <c r="S802" s="124"/>
      <c r="U802" s="124"/>
    </row>
    <row r="803" spans="1:21" ht="15">
      <c r="A803" s="123"/>
      <c r="B803" s="1"/>
      <c r="C803" s="124"/>
      <c r="D803" s="1"/>
      <c r="E803" s="124"/>
      <c r="F803" s="1"/>
      <c r="G803" s="124"/>
      <c r="H803" s="1"/>
      <c r="I803" s="124"/>
      <c r="K803" s="124"/>
      <c r="M803" s="124"/>
      <c r="N803" s="1"/>
      <c r="O803" s="124"/>
      <c r="Q803" s="124"/>
      <c r="S803" s="124"/>
      <c r="U803" s="124"/>
    </row>
    <row r="804" spans="1:21" ht="15">
      <c r="A804" s="123"/>
      <c r="B804" s="1"/>
      <c r="C804" s="124"/>
      <c r="D804" s="1"/>
      <c r="E804" s="124"/>
      <c r="F804" s="1"/>
      <c r="G804" s="124"/>
      <c r="H804" s="1"/>
      <c r="I804" s="124"/>
      <c r="K804" s="124"/>
      <c r="M804" s="124"/>
      <c r="N804" s="1"/>
      <c r="O804" s="124"/>
      <c r="Q804" s="124"/>
      <c r="S804" s="124"/>
      <c r="U804" s="124"/>
    </row>
    <row r="805" spans="1:21" ht="15">
      <c r="A805" s="123"/>
      <c r="B805" s="1"/>
      <c r="C805" s="124"/>
      <c r="D805" s="1"/>
      <c r="E805" s="124"/>
      <c r="F805" s="1"/>
      <c r="G805" s="124"/>
      <c r="H805" s="1"/>
      <c r="I805" s="124"/>
      <c r="K805" s="124"/>
      <c r="M805" s="124"/>
      <c r="N805" s="1"/>
      <c r="O805" s="124"/>
      <c r="Q805" s="124"/>
      <c r="S805" s="124"/>
      <c r="U805" s="124"/>
    </row>
    <row r="806" spans="1:21" ht="15">
      <c r="A806" s="123"/>
      <c r="B806" s="1"/>
      <c r="C806" s="124"/>
      <c r="D806" s="1"/>
      <c r="E806" s="124"/>
      <c r="F806" s="1"/>
      <c r="G806" s="124"/>
      <c r="H806" s="1"/>
      <c r="I806" s="124"/>
      <c r="K806" s="124"/>
      <c r="M806" s="124"/>
      <c r="N806" s="1"/>
      <c r="O806" s="124"/>
      <c r="Q806" s="124"/>
      <c r="S806" s="124"/>
      <c r="U806" s="124"/>
    </row>
    <row r="807" spans="1:21" ht="15">
      <c r="A807" s="123"/>
      <c r="B807" s="1"/>
      <c r="C807" s="124"/>
      <c r="D807" s="1"/>
      <c r="E807" s="124"/>
      <c r="F807" s="1"/>
      <c r="G807" s="124"/>
      <c r="H807" s="1"/>
      <c r="I807" s="124"/>
      <c r="K807" s="124"/>
      <c r="M807" s="124"/>
      <c r="N807" s="1"/>
      <c r="O807" s="124"/>
      <c r="Q807" s="124"/>
      <c r="S807" s="124"/>
      <c r="U807" s="124"/>
    </row>
    <row r="808" spans="1:21" ht="15">
      <c r="A808" s="123"/>
      <c r="B808" s="1"/>
      <c r="C808" s="124"/>
      <c r="D808" s="1"/>
      <c r="E808" s="124"/>
      <c r="F808" s="1"/>
      <c r="G808" s="124"/>
      <c r="H808" s="1"/>
      <c r="I808" s="124"/>
      <c r="K808" s="124"/>
      <c r="M808" s="124"/>
      <c r="N808" s="1"/>
      <c r="O808" s="124"/>
      <c r="Q808" s="124"/>
      <c r="S808" s="124"/>
      <c r="U808" s="124"/>
    </row>
    <row r="809" spans="1:21" ht="15">
      <c r="A809" s="123"/>
      <c r="B809" s="1"/>
      <c r="C809" s="124"/>
      <c r="D809" s="1"/>
      <c r="E809" s="124"/>
      <c r="F809" s="1"/>
      <c r="G809" s="124"/>
      <c r="H809" s="1"/>
      <c r="I809" s="124"/>
      <c r="K809" s="124"/>
      <c r="M809" s="124"/>
      <c r="N809" s="1"/>
      <c r="O809" s="124"/>
      <c r="Q809" s="124"/>
      <c r="S809" s="124"/>
      <c r="U809" s="124"/>
    </row>
    <row r="810" spans="1:21" ht="15">
      <c r="A810" s="123"/>
      <c r="B810" s="1"/>
      <c r="C810" s="124"/>
      <c r="D810" s="1"/>
      <c r="E810" s="124"/>
      <c r="F810" s="1"/>
      <c r="G810" s="124"/>
      <c r="H810" s="1"/>
      <c r="I810" s="124"/>
      <c r="K810" s="124"/>
      <c r="M810" s="124"/>
      <c r="N810" s="1"/>
      <c r="O810" s="124"/>
      <c r="Q810" s="124"/>
      <c r="S810" s="124"/>
      <c r="U810" s="124"/>
    </row>
    <row r="811" spans="1:21" ht="15">
      <c r="A811" s="123"/>
      <c r="B811" s="1"/>
      <c r="C811" s="124"/>
      <c r="D811" s="1"/>
      <c r="E811" s="124"/>
      <c r="F811" s="1"/>
      <c r="G811" s="124"/>
      <c r="H811" s="1"/>
      <c r="I811" s="124"/>
      <c r="K811" s="124"/>
      <c r="M811" s="124"/>
      <c r="N811" s="1"/>
      <c r="O811" s="124"/>
      <c r="Q811" s="124"/>
      <c r="S811" s="124"/>
      <c r="U811" s="124"/>
    </row>
    <row r="812" spans="1:21" ht="15">
      <c r="A812" s="123"/>
      <c r="B812" s="1"/>
      <c r="C812" s="124"/>
      <c r="D812" s="1"/>
      <c r="E812" s="124"/>
      <c r="F812" s="1"/>
      <c r="G812" s="124"/>
      <c r="H812" s="1"/>
      <c r="I812" s="124"/>
      <c r="K812" s="124"/>
      <c r="M812" s="124"/>
      <c r="N812" s="1"/>
      <c r="O812" s="124"/>
      <c r="Q812" s="124"/>
      <c r="S812" s="124"/>
      <c r="U812" s="124"/>
    </row>
    <row r="813" spans="1:21" ht="15">
      <c r="A813" s="123"/>
      <c r="B813" s="1"/>
      <c r="C813" s="124"/>
      <c r="D813" s="1"/>
      <c r="E813" s="124"/>
      <c r="F813" s="1"/>
      <c r="G813" s="124"/>
      <c r="H813" s="1"/>
      <c r="I813" s="124"/>
      <c r="K813" s="124"/>
      <c r="M813" s="124"/>
      <c r="N813" s="1"/>
      <c r="O813" s="124"/>
      <c r="Q813" s="124"/>
      <c r="S813" s="124"/>
      <c r="U813" s="124"/>
    </row>
    <row r="814" spans="1:21" ht="15">
      <c r="A814" s="123"/>
      <c r="B814" s="1"/>
      <c r="C814" s="124"/>
      <c r="D814" s="1"/>
      <c r="E814" s="124"/>
      <c r="F814" s="1"/>
      <c r="G814" s="124"/>
      <c r="H814" s="1"/>
      <c r="I814" s="124"/>
      <c r="K814" s="124"/>
      <c r="M814" s="124"/>
      <c r="N814" s="1"/>
      <c r="O814" s="124"/>
      <c r="Q814" s="124"/>
      <c r="S814" s="124"/>
      <c r="U814" s="124"/>
    </row>
    <row r="815" spans="1:21" ht="15">
      <c r="A815" s="123"/>
      <c r="B815" s="1"/>
      <c r="C815" s="124"/>
      <c r="D815" s="1"/>
      <c r="E815" s="124"/>
      <c r="F815" s="1"/>
      <c r="G815" s="124"/>
      <c r="H815" s="1"/>
      <c r="I815" s="124"/>
      <c r="K815" s="124"/>
      <c r="M815" s="124"/>
      <c r="N815" s="1"/>
      <c r="O815" s="124"/>
      <c r="Q815" s="124"/>
      <c r="S815" s="124"/>
      <c r="U815" s="124"/>
    </row>
    <row r="816" spans="1:21" ht="15">
      <c r="A816" s="123"/>
      <c r="B816" s="1"/>
      <c r="C816" s="124"/>
      <c r="D816" s="1"/>
      <c r="E816" s="124"/>
      <c r="F816" s="1"/>
      <c r="G816" s="124"/>
      <c r="H816" s="1"/>
      <c r="I816" s="124"/>
      <c r="K816" s="124"/>
      <c r="M816" s="124"/>
      <c r="N816" s="1"/>
      <c r="O816" s="124"/>
      <c r="Q816" s="124"/>
      <c r="S816" s="124"/>
      <c r="U816" s="124"/>
    </row>
    <row r="817" spans="1:21" ht="15">
      <c r="A817" s="123"/>
      <c r="B817" s="1"/>
      <c r="C817" s="124"/>
      <c r="D817" s="1"/>
      <c r="E817" s="124"/>
      <c r="F817" s="1"/>
      <c r="G817" s="124"/>
      <c r="H817" s="1"/>
      <c r="I817" s="124"/>
      <c r="K817" s="124"/>
      <c r="M817" s="124"/>
      <c r="N817" s="1"/>
      <c r="O817" s="124"/>
      <c r="Q817" s="124"/>
      <c r="S817" s="124"/>
      <c r="U817" s="124"/>
    </row>
    <row r="818" spans="1:21" ht="15">
      <c r="A818" s="123"/>
      <c r="B818" s="1"/>
      <c r="C818" s="124"/>
      <c r="D818" s="1"/>
      <c r="E818" s="124"/>
      <c r="F818" s="1"/>
      <c r="G818" s="124"/>
      <c r="H818" s="1"/>
      <c r="I818" s="124"/>
      <c r="K818" s="124"/>
      <c r="M818" s="124"/>
      <c r="N818" s="1"/>
      <c r="O818" s="124"/>
      <c r="Q818" s="124"/>
      <c r="S818" s="124"/>
      <c r="U818" s="124"/>
    </row>
    <row r="819" spans="1:21" ht="15">
      <c r="A819" s="123"/>
      <c r="B819" s="1"/>
      <c r="C819" s="124"/>
      <c r="D819" s="1"/>
      <c r="E819" s="124"/>
      <c r="F819" s="1"/>
      <c r="G819" s="124"/>
      <c r="H819" s="1"/>
      <c r="I819" s="124"/>
      <c r="K819" s="124"/>
      <c r="M819" s="124"/>
      <c r="N819" s="1"/>
      <c r="O819" s="124"/>
      <c r="Q819" s="124"/>
      <c r="S819" s="124"/>
      <c r="U819" s="124"/>
    </row>
    <row r="820" spans="1:21" ht="15">
      <c r="A820" s="123"/>
      <c r="B820" s="1"/>
      <c r="C820" s="124"/>
      <c r="D820" s="1"/>
      <c r="E820" s="124"/>
      <c r="F820" s="1"/>
      <c r="G820" s="124"/>
      <c r="H820" s="1"/>
      <c r="I820" s="124"/>
      <c r="K820" s="124"/>
      <c r="M820" s="124"/>
      <c r="N820" s="1"/>
      <c r="O820" s="124"/>
      <c r="Q820" s="124"/>
      <c r="S820" s="124"/>
      <c r="U820" s="124"/>
    </row>
    <row r="821" spans="1:21" ht="15">
      <c r="A821" s="123"/>
      <c r="B821" s="1"/>
      <c r="C821" s="124"/>
      <c r="D821" s="1"/>
      <c r="E821" s="124"/>
      <c r="F821" s="1"/>
      <c r="G821" s="124"/>
      <c r="H821" s="1"/>
      <c r="I821" s="124"/>
      <c r="K821" s="124"/>
      <c r="M821" s="124"/>
      <c r="N821" s="1"/>
      <c r="O821" s="124"/>
      <c r="Q821" s="124"/>
      <c r="S821" s="124"/>
      <c r="U821" s="124"/>
    </row>
    <row r="822" spans="1:21" ht="15">
      <c r="A822" s="123"/>
      <c r="B822" s="1"/>
      <c r="C822" s="124"/>
      <c r="D822" s="1"/>
      <c r="E822" s="124"/>
      <c r="F822" s="1"/>
      <c r="G822" s="124"/>
      <c r="H822" s="1"/>
      <c r="I822" s="124"/>
      <c r="K822" s="124"/>
      <c r="M822" s="124"/>
      <c r="N822" s="1"/>
      <c r="O822" s="124"/>
      <c r="Q822" s="124"/>
      <c r="S822" s="124"/>
      <c r="U822" s="124"/>
    </row>
    <row r="823" spans="1:21" ht="15">
      <c r="A823" s="123"/>
      <c r="B823" s="1"/>
      <c r="C823" s="124"/>
      <c r="D823" s="1"/>
      <c r="E823" s="124"/>
      <c r="F823" s="1"/>
      <c r="G823" s="124"/>
      <c r="H823" s="1"/>
      <c r="I823" s="124"/>
      <c r="K823" s="124"/>
      <c r="M823" s="124"/>
      <c r="N823" s="1"/>
      <c r="O823" s="124"/>
      <c r="Q823" s="124"/>
      <c r="S823" s="124"/>
      <c r="U823" s="124"/>
    </row>
    <row r="824" spans="1:21" ht="15">
      <c r="A824" s="123"/>
      <c r="B824" s="1"/>
      <c r="C824" s="124"/>
      <c r="D824" s="1"/>
      <c r="E824" s="124"/>
      <c r="F824" s="1"/>
      <c r="G824" s="124"/>
      <c r="H824" s="1"/>
      <c r="I824" s="124"/>
      <c r="K824" s="124"/>
      <c r="M824" s="124"/>
      <c r="N824" s="1"/>
      <c r="O824" s="124"/>
      <c r="Q824" s="124"/>
      <c r="S824" s="124"/>
      <c r="U824" s="124"/>
    </row>
    <row r="825" spans="1:21" ht="15">
      <c r="A825" s="123"/>
      <c r="B825" s="1"/>
      <c r="C825" s="124"/>
      <c r="D825" s="1"/>
      <c r="E825" s="124"/>
      <c r="F825" s="1"/>
      <c r="G825" s="124"/>
      <c r="H825" s="1"/>
      <c r="I825" s="124"/>
      <c r="K825" s="124"/>
      <c r="M825" s="124"/>
      <c r="N825" s="1"/>
      <c r="O825" s="124"/>
      <c r="Q825" s="124"/>
      <c r="S825" s="124"/>
      <c r="U825" s="124"/>
    </row>
    <row r="826" spans="1:21" ht="15">
      <c r="A826" s="123"/>
      <c r="B826" s="1"/>
      <c r="C826" s="124"/>
      <c r="D826" s="1"/>
      <c r="E826" s="124"/>
      <c r="F826" s="1"/>
      <c r="G826" s="124"/>
      <c r="H826" s="1"/>
      <c r="I826" s="124"/>
      <c r="K826" s="124"/>
      <c r="M826" s="124"/>
      <c r="N826" s="1"/>
      <c r="O826" s="124"/>
      <c r="Q826" s="124"/>
      <c r="S826" s="124"/>
      <c r="U826" s="124"/>
    </row>
    <row r="827" spans="1:21" ht="15">
      <c r="A827" s="123"/>
      <c r="B827" s="1"/>
      <c r="C827" s="124"/>
      <c r="D827" s="1"/>
      <c r="E827" s="124"/>
      <c r="F827" s="1"/>
      <c r="G827" s="124"/>
      <c r="H827" s="1"/>
      <c r="I827" s="124"/>
      <c r="K827" s="124"/>
      <c r="M827" s="124"/>
      <c r="N827" s="1"/>
      <c r="O827" s="124"/>
      <c r="Q827" s="124"/>
      <c r="S827" s="124"/>
      <c r="U827" s="124"/>
    </row>
    <row r="828" spans="1:21" ht="15">
      <c r="A828" s="123"/>
      <c r="B828" s="1"/>
      <c r="C828" s="124"/>
      <c r="D828" s="1"/>
      <c r="E828" s="124"/>
      <c r="F828" s="1"/>
      <c r="G828" s="124"/>
      <c r="H828" s="1"/>
      <c r="I828" s="124"/>
      <c r="K828" s="124"/>
      <c r="M828" s="124"/>
      <c r="N828" s="1"/>
      <c r="O828" s="124"/>
      <c r="Q828" s="124"/>
      <c r="S828" s="124"/>
      <c r="U828" s="124"/>
    </row>
    <row r="829" spans="1:21" ht="15">
      <c r="A829" s="123"/>
      <c r="B829" s="1"/>
      <c r="C829" s="124"/>
      <c r="D829" s="1"/>
      <c r="E829" s="124"/>
      <c r="F829" s="1"/>
      <c r="G829" s="124"/>
      <c r="H829" s="1"/>
      <c r="I829" s="124"/>
      <c r="K829" s="124"/>
      <c r="M829" s="124"/>
      <c r="N829" s="1"/>
      <c r="O829" s="124"/>
      <c r="Q829" s="124"/>
      <c r="S829" s="124"/>
      <c r="U829" s="124"/>
    </row>
    <row r="830" spans="1:21" ht="15">
      <c r="A830" s="123"/>
      <c r="B830" s="1"/>
      <c r="C830" s="124"/>
      <c r="D830" s="1"/>
      <c r="E830" s="124"/>
      <c r="F830" s="1"/>
      <c r="G830" s="124"/>
      <c r="H830" s="1"/>
      <c r="I830" s="124"/>
      <c r="K830" s="124"/>
      <c r="M830" s="124"/>
      <c r="N830" s="1"/>
      <c r="O830" s="124"/>
      <c r="Q830" s="124"/>
      <c r="S830" s="124"/>
      <c r="U830" s="124"/>
    </row>
    <row r="831" spans="1:21" ht="15">
      <c r="A831" s="123"/>
      <c r="B831" s="1"/>
      <c r="C831" s="124"/>
      <c r="D831" s="1"/>
      <c r="E831" s="124"/>
      <c r="F831" s="1"/>
      <c r="G831" s="124"/>
      <c r="H831" s="1"/>
      <c r="I831" s="124"/>
      <c r="K831" s="124"/>
      <c r="M831" s="124"/>
      <c r="N831" s="1"/>
      <c r="O831" s="124"/>
      <c r="Q831" s="124"/>
      <c r="S831" s="124"/>
      <c r="U831" s="124"/>
    </row>
    <row r="832" spans="1:21" ht="15">
      <c r="A832" s="123"/>
      <c r="B832" s="1"/>
      <c r="C832" s="124"/>
      <c r="D832" s="1"/>
      <c r="E832" s="124"/>
      <c r="F832" s="1"/>
      <c r="G832" s="124"/>
      <c r="H832" s="1"/>
      <c r="I832" s="124"/>
      <c r="K832" s="124"/>
      <c r="M832" s="124"/>
      <c r="N832" s="1"/>
      <c r="O832" s="124"/>
      <c r="Q832" s="124"/>
      <c r="S832" s="124"/>
      <c r="U832" s="124"/>
    </row>
    <row r="833" spans="1:21" ht="15">
      <c r="A833" s="123"/>
      <c r="B833" s="1"/>
      <c r="C833" s="124"/>
      <c r="D833" s="1"/>
      <c r="E833" s="124"/>
      <c r="F833" s="1"/>
      <c r="G833" s="124"/>
      <c r="H833" s="1"/>
      <c r="I833" s="124"/>
      <c r="K833" s="124"/>
      <c r="M833" s="124"/>
      <c r="N833" s="1"/>
      <c r="O833" s="124"/>
      <c r="Q833" s="124"/>
      <c r="S833" s="124"/>
      <c r="U833" s="124"/>
    </row>
    <row r="834" spans="1:21" ht="15">
      <c r="A834" s="123"/>
      <c r="B834" s="1"/>
      <c r="C834" s="124"/>
      <c r="D834" s="1"/>
      <c r="E834" s="124"/>
      <c r="F834" s="1"/>
      <c r="G834" s="124"/>
      <c r="H834" s="1"/>
      <c r="I834" s="124"/>
      <c r="K834" s="124"/>
      <c r="M834" s="124"/>
      <c r="N834" s="1"/>
      <c r="O834" s="124"/>
      <c r="Q834" s="124"/>
      <c r="S834" s="124"/>
      <c r="U834" s="124"/>
    </row>
    <row r="835" spans="1:21" ht="15">
      <c r="A835" s="123"/>
      <c r="B835" s="1"/>
      <c r="C835" s="124"/>
      <c r="D835" s="1"/>
      <c r="E835" s="124"/>
      <c r="F835" s="1"/>
      <c r="G835" s="124"/>
      <c r="H835" s="1"/>
      <c r="I835" s="124"/>
      <c r="K835" s="124"/>
      <c r="M835" s="124"/>
      <c r="N835" s="1"/>
      <c r="O835" s="124"/>
      <c r="Q835" s="124"/>
      <c r="S835" s="124"/>
      <c r="U835" s="124"/>
    </row>
    <row r="836" spans="1:21" ht="15">
      <c r="A836" s="123"/>
      <c r="B836" s="1"/>
      <c r="C836" s="124"/>
      <c r="D836" s="1"/>
      <c r="E836" s="124"/>
      <c r="F836" s="1"/>
      <c r="G836" s="124"/>
      <c r="H836" s="1"/>
      <c r="I836" s="124"/>
      <c r="K836" s="124"/>
      <c r="M836" s="124"/>
      <c r="N836" s="1"/>
      <c r="O836" s="124"/>
      <c r="Q836" s="124"/>
      <c r="S836" s="124"/>
      <c r="U836" s="124"/>
    </row>
    <row r="837" spans="1:21" ht="15">
      <c r="A837" s="123"/>
      <c r="B837" s="1"/>
      <c r="C837" s="124"/>
      <c r="D837" s="1"/>
      <c r="E837" s="124"/>
      <c r="F837" s="1"/>
      <c r="G837" s="124"/>
      <c r="H837" s="1"/>
      <c r="I837" s="124"/>
      <c r="K837" s="124"/>
      <c r="M837" s="124"/>
      <c r="N837" s="1"/>
      <c r="O837" s="124"/>
      <c r="Q837" s="124"/>
      <c r="S837" s="124"/>
      <c r="U837" s="124"/>
    </row>
    <row r="838" spans="1:21" ht="15">
      <c r="A838" s="123"/>
      <c r="B838" s="1"/>
      <c r="C838" s="124"/>
      <c r="D838" s="1"/>
      <c r="E838" s="124"/>
      <c r="F838" s="1"/>
      <c r="G838" s="124"/>
      <c r="H838" s="1"/>
      <c r="I838" s="124"/>
      <c r="K838" s="124"/>
      <c r="M838" s="124"/>
      <c r="N838" s="1"/>
      <c r="O838" s="124"/>
      <c r="Q838" s="124"/>
      <c r="S838" s="124"/>
      <c r="U838" s="124"/>
    </row>
    <row r="839" spans="1:21" ht="15">
      <c r="A839" s="123"/>
      <c r="B839" s="1"/>
      <c r="C839" s="124"/>
      <c r="D839" s="1"/>
      <c r="E839" s="124"/>
      <c r="F839" s="1"/>
      <c r="G839" s="124"/>
      <c r="H839" s="1"/>
      <c r="I839" s="124"/>
      <c r="K839" s="124"/>
      <c r="M839" s="124"/>
      <c r="N839" s="1"/>
      <c r="O839" s="124"/>
      <c r="Q839" s="124"/>
      <c r="S839" s="124"/>
      <c r="U839" s="124"/>
    </row>
    <row r="840" spans="1:21" ht="15">
      <c r="A840" s="123"/>
      <c r="B840" s="1"/>
      <c r="C840" s="124"/>
      <c r="D840" s="1"/>
      <c r="E840" s="124"/>
      <c r="F840" s="1"/>
      <c r="G840" s="124"/>
      <c r="H840" s="1"/>
      <c r="I840" s="124"/>
      <c r="K840" s="124"/>
      <c r="M840" s="124"/>
      <c r="N840" s="1"/>
      <c r="O840" s="124"/>
      <c r="Q840" s="124"/>
      <c r="S840" s="124"/>
      <c r="U840" s="124"/>
    </row>
    <row r="841" spans="1:21" ht="15">
      <c r="A841" s="123"/>
      <c r="B841" s="1"/>
      <c r="C841" s="124"/>
      <c r="D841" s="1"/>
      <c r="E841" s="124"/>
      <c r="F841" s="1"/>
      <c r="G841" s="124"/>
      <c r="H841" s="1"/>
      <c r="I841" s="124"/>
      <c r="K841" s="124"/>
      <c r="M841" s="124"/>
      <c r="N841" s="1"/>
      <c r="O841" s="124"/>
      <c r="Q841" s="124"/>
      <c r="S841" s="124"/>
      <c r="U841" s="124"/>
    </row>
    <row r="842" spans="1:21" ht="15">
      <c r="A842" s="123"/>
      <c r="B842" s="1"/>
      <c r="C842" s="124"/>
      <c r="D842" s="1"/>
      <c r="E842" s="124"/>
      <c r="F842" s="1"/>
      <c r="G842" s="124"/>
      <c r="H842" s="1"/>
      <c r="I842" s="124"/>
      <c r="K842" s="124"/>
      <c r="M842" s="124"/>
      <c r="N842" s="1"/>
      <c r="O842" s="124"/>
      <c r="Q842" s="124"/>
      <c r="S842" s="124"/>
      <c r="U842" s="124"/>
    </row>
    <row r="843" spans="1:21" ht="15">
      <c r="A843" s="123"/>
      <c r="B843" s="1"/>
      <c r="C843" s="124"/>
      <c r="D843" s="1"/>
      <c r="E843" s="124"/>
      <c r="F843" s="1"/>
      <c r="G843" s="124"/>
      <c r="H843" s="1"/>
      <c r="I843" s="124"/>
      <c r="K843" s="124"/>
      <c r="M843" s="124"/>
      <c r="N843" s="1"/>
      <c r="O843" s="124"/>
      <c r="Q843" s="124"/>
      <c r="S843" s="124"/>
      <c r="U843" s="124"/>
    </row>
    <row r="844" spans="1:21" ht="15">
      <c r="A844" s="123"/>
      <c r="B844" s="1"/>
      <c r="C844" s="124"/>
      <c r="D844" s="1"/>
      <c r="E844" s="124"/>
      <c r="F844" s="1"/>
      <c r="G844" s="124"/>
      <c r="H844" s="1"/>
      <c r="I844" s="124"/>
      <c r="K844" s="124"/>
      <c r="M844" s="124"/>
      <c r="N844" s="1"/>
      <c r="O844" s="124"/>
      <c r="Q844" s="124"/>
      <c r="S844" s="124"/>
      <c r="U844" s="124"/>
    </row>
    <row r="845" spans="1:21" ht="15">
      <c r="A845" s="123"/>
      <c r="B845" s="1"/>
      <c r="C845" s="124"/>
      <c r="D845" s="1"/>
      <c r="E845" s="124"/>
      <c r="F845" s="1"/>
      <c r="G845" s="124"/>
      <c r="H845" s="1"/>
      <c r="I845" s="124"/>
      <c r="K845" s="124"/>
      <c r="M845" s="124"/>
      <c r="N845" s="1"/>
      <c r="O845" s="124"/>
      <c r="Q845" s="124"/>
      <c r="S845" s="124"/>
      <c r="U845" s="124"/>
    </row>
    <row r="846" spans="1:21" ht="15">
      <c r="A846" s="123"/>
      <c r="B846" s="1"/>
      <c r="C846" s="124"/>
      <c r="D846" s="1"/>
      <c r="E846" s="124"/>
      <c r="F846" s="1"/>
      <c r="G846" s="124"/>
      <c r="H846" s="1"/>
      <c r="I846" s="124"/>
      <c r="K846" s="124"/>
      <c r="M846" s="124"/>
      <c r="N846" s="1"/>
      <c r="O846" s="124"/>
      <c r="Q846" s="124"/>
      <c r="S846" s="124"/>
      <c r="U846" s="124"/>
    </row>
    <row r="847" spans="1:21" ht="15">
      <c r="A847" s="123"/>
      <c r="B847" s="1"/>
      <c r="C847" s="124"/>
      <c r="D847" s="1"/>
      <c r="E847" s="124"/>
      <c r="F847" s="1"/>
      <c r="G847" s="124"/>
      <c r="H847" s="1"/>
      <c r="I847" s="124"/>
      <c r="K847" s="124"/>
      <c r="M847" s="124"/>
      <c r="N847" s="1"/>
      <c r="O847" s="124"/>
      <c r="Q847" s="124"/>
      <c r="S847" s="124"/>
      <c r="U847" s="124"/>
    </row>
    <row r="848" spans="1:21" ht="15">
      <c r="A848" s="123"/>
      <c r="B848" s="1"/>
      <c r="C848" s="124"/>
      <c r="D848" s="1"/>
      <c r="E848" s="124"/>
      <c r="F848" s="1"/>
      <c r="G848" s="124"/>
      <c r="H848" s="1"/>
      <c r="I848" s="124"/>
      <c r="K848" s="124"/>
      <c r="M848" s="124"/>
      <c r="N848" s="1"/>
      <c r="O848" s="124"/>
      <c r="Q848" s="124"/>
      <c r="S848" s="124"/>
      <c r="U848" s="124"/>
    </row>
    <row r="849" spans="1:21" ht="15">
      <c r="A849" s="123"/>
      <c r="B849" s="1"/>
      <c r="C849" s="124"/>
      <c r="D849" s="1"/>
      <c r="E849" s="124"/>
      <c r="F849" s="1"/>
      <c r="G849" s="124"/>
      <c r="H849" s="1"/>
      <c r="I849" s="124"/>
      <c r="K849" s="124"/>
      <c r="M849" s="124"/>
      <c r="N849" s="1"/>
      <c r="O849" s="124"/>
      <c r="Q849" s="124"/>
      <c r="S849" s="124"/>
      <c r="U849" s="124"/>
    </row>
    <row r="850" spans="1:21" ht="15">
      <c r="A850" s="123"/>
      <c r="B850" s="1"/>
      <c r="C850" s="124"/>
      <c r="D850" s="1"/>
      <c r="E850" s="124"/>
      <c r="F850" s="1"/>
      <c r="G850" s="124"/>
      <c r="H850" s="1"/>
      <c r="I850" s="124"/>
      <c r="K850" s="124"/>
      <c r="M850" s="124"/>
      <c r="N850" s="1"/>
      <c r="O850" s="124"/>
      <c r="Q850" s="124"/>
      <c r="S850" s="124"/>
      <c r="U850" s="124"/>
    </row>
    <row r="851" spans="1:21" ht="15">
      <c r="A851" s="123"/>
      <c r="B851" s="1"/>
      <c r="C851" s="124"/>
      <c r="D851" s="1"/>
      <c r="E851" s="124"/>
      <c r="F851" s="1"/>
      <c r="G851" s="124"/>
      <c r="H851" s="1"/>
      <c r="I851" s="124"/>
      <c r="K851" s="124"/>
      <c r="M851" s="124"/>
      <c r="N851" s="1"/>
      <c r="O851" s="124"/>
      <c r="Q851" s="124"/>
      <c r="S851" s="124"/>
      <c r="U851" s="124"/>
    </row>
    <row r="852" spans="1:21" ht="15">
      <c r="A852" s="123"/>
      <c r="B852" s="1"/>
      <c r="C852" s="124"/>
      <c r="D852" s="1"/>
      <c r="E852" s="124"/>
      <c r="F852" s="1"/>
      <c r="G852" s="124"/>
      <c r="H852" s="1"/>
      <c r="I852" s="124"/>
      <c r="K852" s="124"/>
      <c r="M852" s="124"/>
      <c r="N852" s="1"/>
      <c r="O852" s="124"/>
      <c r="Q852" s="124"/>
      <c r="S852" s="124"/>
      <c r="U852" s="124"/>
    </row>
    <row r="853" spans="1:21" ht="15">
      <c r="A853" s="123"/>
      <c r="B853" s="1"/>
      <c r="C853" s="124"/>
      <c r="D853" s="1"/>
      <c r="E853" s="124"/>
      <c r="F853" s="1"/>
      <c r="G853" s="124"/>
      <c r="H853" s="1"/>
      <c r="I853" s="124"/>
      <c r="K853" s="124"/>
      <c r="M853" s="124"/>
      <c r="N853" s="1"/>
      <c r="O853" s="124"/>
      <c r="Q853" s="124"/>
      <c r="S853" s="124"/>
      <c r="U853" s="124"/>
    </row>
    <row r="854" spans="1:21" ht="15">
      <c r="A854" s="123"/>
      <c r="B854" s="1"/>
      <c r="C854" s="124"/>
      <c r="D854" s="1"/>
      <c r="E854" s="124"/>
      <c r="F854" s="1"/>
      <c r="G854" s="124"/>
      <c r="H854" s="1"/>
      <c r="I854" s="124"/>
      <c r="K854" s="124"/>
      <c r="M854" s="124"/>
      <c r="N854" s="1"/>
      <c r="O854" s="124"/>
      <c r="Q854" s="124"/>
      <c r="S854" s="124"/>
      <c r="U854" s="124"/>
    </row>
    <row r="855" spans="1:21" ht="15">
      <c r="A855" s="123"/>
      <c r="B855" s="1"/>
      <c r="C855" s="124"/>
      <c r="D855" s="1"/>
      <c r="E855" s="124"/>
      <c r="F855" s="1"/>
      <c r="G855" s="124"/>
      <c r="H855" s="1"/>
      <c r="I855" s="124"/>
      <c r="K855" s="124"/>
      <c r="M855" s="124"/>
      <c r="N855" s="1"/>
      <c r="O855" s="124"/>
      <c r="Q855" s="124"/>
      <c r="S855" s="124"/>
      <c r="U855" s="124"/>
    </row>
    <row r="856" spans="1:21" ht="15">
      <c r="A856" s="123"/>
      <c r="B856" s="1"/>
      <c r="C856" s="124"/>
      <c r="D856" s="1"/>
      <c r="E856" s="124"/>
      <c r="F856" s="1"/>
      <c r="G856" s="124"/>
      <c r="H856" s="1"/>
      <c r="I856" s="124"/>
      <c r="K856" s="124"/>
      <c r="M856" s="124"/>
      <c r="N856" s="1"/>
      <c r="O856" s="124"/>
      <c r="Q856" s="124"/>
      <c r="S856" s="124"/>
      <c r="U856" s="124"/>
    </row>
    <row r="857" spans="1:21" ht="15">
      <c r="A857" s="123"/>
      <c r="B857" s="1"/>
      <c r="C857" s="124"/>
      <c r="D857" s="1"/>
      <c r="E857" s="124"/>
      <c r="F857" s="1"/>
      <c r="G857" s="124"/>
      <c r="H857" s="1"/>
      <c r="I857" s="124"/>
      <c r="K857" s="124"/>
      <c r="M857" s="124"/>
      <c r="N857" s="1"/>
      <c r="O857" s="124"/>
      <c r="Q857" s="124"/>
      <c r="S857" s="124"/>
      <c r="U857" s="124"/>
    </row>
    <row r="858" spans="1:21" ht="15">
      <c r="A858" s="123"/>
      <c r="B858" s="1"/>
      <c r="C858" s="124"/>
      <c r="D858" s="1"/>
      <c r="E858" s="124"/>
      <c r="F858" s="1"/>
      <c r="G858" s="124"/>
      <c r="H858" s="1"/>
      <c r="I858" s="124"/>
      <c r="K858" s="124"/>
      <c r="M858" s="124"/>
      <c r="N858" s="1"/>
      <c r="O858" s="124"/>
      <c r="Q858" s="124"/>
      <c r="S858" s="124"/>
      <c r="U858" s="124"/>
    </row>
    <row r="859" spans="1:21" ht="15">
      <c r="A859" s="123"/>
      <c r="B859" s="1"/>
      <c r="C859" s="124"/>
      <c r="D859" s="1"/>
      <c r="E859" s="124"/>
      <c r="F859" s="1"/>
      <c r="G859" s="124"/>
      <c r="H859" s="1"/>
      <c r="I859" s="124"/>
      <c r="K859" s="124"/>
      <c r="M859" s="124"/>
      <c r="N859" s="1"/>
      <c r="O859" s="124"/>
      <c r="Q859" s="124"/>
      <c r="S859" s="124"/>
      <c r="U859" s="124"/>
    </row>
    <row r="860" spans="1:21" ht="15">
      <c r="A860" s="123"/>
      <c r="B860" s="1"/>
      <c r="C860" s="124"/>
      <c r="D860" s="1"/>
      <c r="E860" s="124"/>
      <c r="F860" s="1"/>
      <c r="G860" s="124"/>
      <c r="H860" s="1"/>
      <c r="I860" s="124"/>
      <c r="K860" s="124"/>
      <c r="M860" s="124"/>
      <c r="N860" s="1"/>
      <c r="O860" s="124"/>
      <c r="Q860" s="124"/>
      <c r="S860" s="124"/>
      <c r="U860" s="124"/>
    </row>
    <row r="861" spans="1:21" ht="15">
      <c r="A861" s="123"/>
      <c r="B861" s="1"/>
      <c r="C861" s="124"/>
      <c r="D861" s="1"/>
      <c r="E861" s="124"/>
      <c r="F861" s="1"/>
      <c r="G861" s="124"/>
      <c r="H861" s="1"/>
      <c r="I861" s="124"/>
      <c r="K861" s="124"/>
      <c r="M861" s="124"/>
      <c r="N861" s="1"/>
      <c r="O861" s="124"/>
      <c r="Q861" s="124"/>
      <c r="S861" s="124"/>
      <c r="U861" s="124"/>
    </row>
    <row r="862" spans="1:21" ht="15">
      <c r="A862" s="123"/>
      <c r="B862" s="1"/>
      <c r="C862" s="124"/>
      <c r="D862" s="1"/>
      <c r="E862" s="124"/>
      <c r="F862" s="1"/>
      <c r="G862" s="124"/>
      <c r="H862" s="1"/>
      <c r="I862" s="124"/>
      <c r="K862" s="124"/>
      <c r="M862" s="124"/>
      <c r="N862" s="1"/>
      <c r="O862" s="124"/>
      <c r="Q862" s="124"/>
      <c r="S862" s="124"/>
      <c r="U862" s="124"/>
    </row>
    <row r="863" spans="1:21" ht="15">
      <c r="A863" s="123"/>
      <c r="B863" s="1"/>
      <c r="C863" s="124"/>
      <c r="D863" s="1"/>
      <c r="E863" s="124"/>
      <c r="F863" s="1"/>
      <c r="G863" s="124"/>
      <c r="H863" s="1"/>
      <c r="I863" s="124"/>
      <c r="K863" s="124"/>
      <c r="M863" s="124"/>
      <c r="N863" s="1"/>
      <c r="O863" s="124"/>
      <c r="Q863" s="124"/>
      <c r="S863" s="124"/>
      <c r="U863" s="124"/>
    </row>
    <row r="864" spans="1:21" ht="15">
      <c r="A864" s="123"/>
      <c r="B864" s="1"/>
      <c r="C864" s="124"/>
      <c r="D864" s="1"/>
      <c r="E864" s="124"/>
      <c r="F864" s="1"/>
      <c r="G864" s="124"/>
      <c r="H864" s="1"/>
      <c r="I864" s="124"/>
      <c r="K864" s="124"/>
      <c r="M864" s="124"/>
      <c r="N864" s="1"/>
      <c r="O864" s="124"/>
      <c r="Q864" s="124"/>
      <c r="S864" s="124"/>
      <c r="U864" s="124"/>
    </row>
    <row r="865" spans="1:21" ht="15">
      <c r="A865" s="123"/>
      <c r="B865" s="1"/>
      <c r="C865" s="124"/>
      <c r="D865" s="1"/>
      <c r="E865" s="124"/>
      <c r="F865" s="1"/>
      <c r="G865" s="124"/>
      <c r="H865" s="1"/>
      <c r="I865" s="124"/>
      <c r="K865" s="124"/>
      <c r="M865" s="124"/>
      <c r="N865" s="1"/>
      <c r="O865" s="124"/>
      <c r="Q865" s="124"/>
      <c r="S865" s="124"/>
      <c r="U865" s="124"/>
    </row>
    <row r="866" spans="1:21" ht="15">
      <c r="A866" s="123"/>
      <c r="B866" s="1"/>
      <c r="C866" s="124"/>
      <c r="D866" s="1"/>
      <c r="E866" s="124"/>
      <c r="F866" s="1"/>
      <c r="G866" s="124"/>
      <c r="H866" s="1"/>
      <c r="I866" s="124"/>
      <c r="K866" s="124"/>
      <c r="M866" s="124"/>
      <c r="N866" s="1"/>
      <c r="O866" s="124"/>
      <c r="Q866" s="124"/>
      <c r="S866" s="124"/>
      <c r="U866" s="124"/>
    </row>
    <row r="867" spans="1:21" ht="15">
      <c r="A867" s="123"/>
      <c r="B867" s="1"/>
      <c r="C867" s="124"/>
      <c r="D867" s="1"/>
      <c r="E867" s="124"/>
      <c r="F867" s="1"/>
      <c r="G867" s="124"/>
      <c r="H867" s="1"/>
      <c r="I867" s="124"/>
      <c r="K867" s="124"/>
      <c r="M867" s="124"/>
      <c r="N867" s="1"/>
      <c r="O867" s="124"/>
      <c r="Q867" s="124"/>
      <c r="S867" s="124"/>
      <c r="U867" s="124"/>
    </row>
    <row r="868" spans="1:21" ht="15">
      <c r="A868" s="123"/>
      <c r="B868" s="1"/>
      <c r="C868" s="124"/>
      <c r="D868" s="1"/>
      <c r="E868" s="124"/>
      <c r="F868" s="1"/>
      <c r="G868" s="124"/>
      <c r="H868" s="1"/>
      <c r="I868" s="124"/>
      <c r="K868" s="124"/>
      <c r="M868" s="124"/>
      <c r="N868" s="1"/>
      <c r="O868" s="124"/>
      <c r="Q868" s="124"/>
      <c r="S868" s="124"/>
      <c r="U868" s="124"/>
    </row>
    <row r="869" spans="1:21" ht="15">
      <c r="A869" s="123"/>
      <c r="B869" s="1"/>
      <c r="C869" s="124"/>
      <c r="D869" s="1"/>
      <c r="E869" s="124"/>
      <c r="F869" s="1"/>
      <c r="G869" s="124"/>
      <c r="H869" s="1"/>
      <c r="I869" s="124"/>
      <c r="K869" s="124"/>
      <c r="M869" s="124"/>
      <c r="N869" s="1"/>
      <c r="O869" s="124"/>
      <c r="Q869" s="124"/>
      <c r="S869" s="124"/>
      <c r="U869" s="124"/>
    </row>
    <row r="870" spans="1:21" ht="15">
      <c r="A870" s="123"/>
      <c r="B870" s="1"/>
      <c r="C870" s="124"/>
      <c r="D870" s="1"/>
      <c r="E870" s="124"/>
      <c r="F870" s="1"/>
      <c r="G870" s="124"/>
      <c r="H870" s="1"/>
      <c r="I870" s="124"/>
      <c r="K870" s="124"/>
      <c r="M870" s="124"/>
      <c r="N870" s="1"/>
      <c r="O870" s="124"/>
      <c r="Q870" s="124"/>
      <c r="S870" s="124"/>
      <c r="U870" s="124"/>
    </row>
    <row r="871" spans="1:21" ht="15">
      <c r="A871" s="123"/>
      <c r="B871" s="1"/>
      <c r="C871" s="124"/>
      <c r="D871" s="1"/>
      <c r="E871" s="124"/>
      <c r="F871" s="1"/>
      <c r="G871" s="124"/>
      <c r="H871" s="1"/>
      <c r="I871" s="124"/>
      <c r="K871" s="124"/>
      <c r="M871" s="124"/>
      <c r="N871" s="1"/>
      <c r="O871" s="124"/>
      <c r="Q871" s="124"/>
      <c r="S871" s="124"/>
      <c r="U871" s="124"/>
    </row>
    <row r="872" spans="1:21" ht="15">
      <c r="A872" s="123"/>
      <c r="B872" s="1"/>
      <c r="C872" s="124"/>
      <c r="D872" s="1"/>
      <c r="E872" s="124"/>
      <c r="F872" s="1"/>
      <c r="G872" s="124"/>
      <c r="H872" s="1"/>
      <c r="I872" s="124"/>
      <c r="K872" s="124"/>
      <c r="M872" s="124"/>
      <c r="N872" s="1"/>
      <c r="O872" s="124"/>
      <c r="Q872" s="124"/>
      <c r="S872" s="124"/>
      <c r="U872" s="124"/>
    </row>
    <row r="873" spans="1:21" ht="15">
      <c r="A873" s="123"/>
      <c r="B873" s="1"/>
      <c r="C873" s="124"/>
      <c r="D873" s="1"/>
      <c r="E873" s="124"/>
      <c r="F873" s="1"/>
      <c r="G873" s="124"/>
      <c r="H873" s="1"/>
      <c r="I873" s="124"/>
      <c r="K873" s="124"/>
      <c r="M873" s="124"/>
      <c r="N873" s="1"/>
      <c r="O873" s="124"/>
      <c r="Q873" s="124"/>
      <c r="S873" s="124"/>
      <c r="U873" s="124"/>
    </row>
    <row r="874" spans="1:21" ht="15">
      <c r="A874" s="123"/>
      <c r="B874" s="1"/>
      <c r="C874" s="124"/>
      <c r="D874" s="1"/>
      <c r="E874" s="124"/>
      <c r="F874" s="1"/>
      <c r="G874" s="124"/>
      <c r="H874" s="1"/>
      <c r="I874" s="124"/>
      <c r="K874" s="124"/>
      <c r="M874" s="124"/>
      <c r="N874" s="1"/>
      <c r="O874" s="124"/>
      <c r="Q874" s="124"/>
      <c r="S874" s="124"/>
      <c r="U874" s="124"/>
    </row>
    <row r="875" spans="1:21" ht="15">
      <c r="A875" s="123"/>
      <c r="B875" s="1"/>
      <c r="C875" s="124"/>
      <c r="D875" s="1"/>
      <c r="E875" s="124"/>
      <c r="F875" s="1"/>
      <c r="G875" s="124"/>
      <c r="H875" s="1"/>
      <c r="I875" s="124"/>
      <c r="K875" s="124"/>
      <c r="M875" s="124"/>
      <c r="N875" s="1"/>
      <c r="O875" s="124"/>
      <c r="Q875" s="124"/>
      <c r="S875" s="124"/>
      <c r="U875" s="124"/>
    </row>
    <row r="876" spans="1:21" ht="15">
      <c r="A876" s="123"/>
      <c r="B876" s="1"/>
      <c r="C876" s="124"/>
      <c r="D876" s="1"/>
      <c r="E876" s="124"/>
      <c r="F876" s="1"/>
      <c r="G876" s="124"/>
      <c r="H876" s="1"/>
      <c r="I876" s="124"/>
      <c r="K876" s="124"/>
      <c r="M876" s="124"/>
      <c r="N876" s="1"/>
      <c r="O876" s="124"/>
      <c r="Q876" s="124"/>
      <c r="S876" s="124"/>
      <c r="U876" s="124"/>
    </row>
    <row r="877" spans="1:21" ht="15">
      <c r="A877" s="123"/>
      <c r="B877" s="1"/>
      <c r="C877" s="124"/>
      <c r="D877" s="1"/>
      <c r="E877" s="124"/>
      <c r="F877" s="1"/>
      <c r="G877" s="124"/>
      <c r="H877" s="1"/>
      <c r="I877" s="124"/>
      <c r="K877" s="124"/>
      <c r="M877" s="124"/>
      <c r="N877" s="1"/>
      <c r="O877" s="124"/>
      <c r="Q877" s="124"/>
      <c r="S877" s="124"/>
      <c r="U877" s="124"/>
    </row>
    <row r="878" spans="1:21" ht="15">
      <c r="A878" s="123"/>
      <c r="B878" s="1"/>
      <c r="C878" s="124"/>
      <c r="D878" s="1"/>
      <c r="E878" s="124"/>
      <c r="F878" s="1"/>
      <c r="G878" s="124"/>
      <c r="H878" s="1"/>
      <c r="I878" s="124"/>
      <c r="K878" s="124"/>
      <c r="M878" s="124"/>
      <c r="N878" s="1"/>
      <c r="O878" s="124"/>
      <c r="Q878" s="124"/>
      <c r="S878" s="124"/>
      <c r="U878" s="124"/>
    </row>
    <row r="879" spans="1:21" ht="15">
      <c r="A879" s="123"/>
      <c r="B879" s="1"/>
      <c r="C879" s="124"/>
      <c r="D879" s="1"/>
      <c r="E879" s="124"/>
      <c r="F879" s="1"/>
      <c r="G879" s="124"/>
      <c r="H879" s="1"/>
      <c r="I879" s="124"/>
      <c r="K879" s="124"/>
      <c r="M879" s="124"/>
      <c r="N879" s="1"/>
      <c r="O879" s="124"/>
      <c r="Q879" s="124"/>
      <c r="S879" s="124"/>
      <c r="U879" s="124"/>
    </row>
    <row r="880" spans="1:21" ht="15">
      <c r="A880" s="123"/>
      <c r="B880" s="1"/>
      <c r="C880" s="124"/>
      <c r="D880" s="1"/>
      <c r="E880" s="124"/>
      <c r="F880" s="1"/>
      <c r="G880" s="124"/>
      <c r="H880" s="1"/>
      <c r="I880" s="124"/>
      <c r="K880" s="124"/>
      <c r="M880" s="124"/>
      <c r="N880" s="1"/>
      <c r="O880" s="124"/>
      <c r="Q880" s="124"/>
      <c r="S880" s="124"/>
      <c r="U880" s="124"/>
    </row>
    <row r="881" spans="1:21" ht="15">
      <c r="A881" s="123"/>
      <c r="B881" s="1"/>
      <c r="C881" s="124"/>
      <c r="D881" s="1"/>
      <c r="E881" s="124"/>
      <c r="F881" s="1"/>
      <c r="G881" s="124"/>
      <c r="H881" s="1"/>
      <c r="I881" s="124"/>
      <c r="K881" s="124"/>
      <c r="M881" s="124"/>
      <c r="N881" s="1"/>
      <c r="O881" s="124"/>
      <c r="Q881" s="124"/>
      <c r="S881" s="124"/>
      <c r="U881" s="124"/>
    </row>
    <row r="882" spans="1:21" ht="15">
      <c r="A882" s="123"/>
      <c r="B882" s="1"/>
      <c r="C882" s="124"/>
      <c r="D882" s="1"/>
      <c r="E882" s="124"/>
      <c r="F882" s="1"/>
      <c r="G882" s="124"/>
      <c r="H882" s="1"/>
      <c r="I882" s="124"/>
      <c r="K882" s="124"/>
      <c r="M882" s="124"/>
      <c r="N882" s="1"/>
      <c r="O882" s="124"/>
      <c r="Q882" s="124"/>
      <c r="S882" s="124"/>
      <c r="U882" s="124"/>
    </row>
    <row r="883" spans="1:21" ht="15">
      <c r="A883" s="123"/>
      <c r="B883" s="1"/>
      <c r="C883" s="124"/>
      <c r="D883" s="1"/>
      <c r="E883" s="124"/>
      <c r="F883" s="1"/>
      <c r="G883" s="124"/>
      <c r="H883" s="1"/>
      <c r="I883" s="124"/>
      <c r="K883" s="124"/>
      <c r="M883" s="124"/>
      <c r="N883" s="1"/>
      <c r="O883" s="124"/>
      <c r="Q883" s="124"/>
      <c r="S883" s="124"/>
      <c r="U883" s="124"/>
    </row>
    <row r="884" spans="1:21" ht="15">
      <c r="A884" s="123"/>
      <c r="B884" s="1"/>
      <c r="C884" s="124"/>
      <c r="D884" s="1"/>
      <c r="E884" s="124"/>
      <c r="F884" s="1"/>
      <c r="G884" s="124"/>
      <c r="H884" s="1"/>
      <c r="I884" s="124"/>
      <c r="K884" s="124"/>
      <c r="M884" s="124"/>
      <c r="N884" s="1"/>
      <c r="O884" s="124"/>
      <c r="Q884" s="124"/>
      <c r="S884" s="124"/>
      <c r="U884" s="124"/>
    </row>
    <row r="885" spans="1:21" ht="15">
      <c r="A885" s="123"/>
      <c r="B885" s="1"/>
      <c r="C885" s="124"/>
      <c r="D885" s="1"/>
      <c r="E885" s="124"/>
      <c r="F885" s="1"/>
      <c r="G885" s="124"/>
      <c r="H885" s="1"/>
      <c r="I885" s="124"/>
      <c r="K885" s="124"/>
      <c r="M885" s="124"/>
      <c r="N885" s="1"/>
      <c r="O885" s="124"/>
      <c r="Q885" s="124"/>
      <c r="S885" s="124"/>
      <c r="U885" s="124"/>
    </row>
    <row r="886" spans="1:21" ht="15">
      <c r="A886" s="123"/>
      <c r="B886" s="1"/>
      <c r="C886" s="124"/>
      <c r="D886" s="1"/>
      <c r="E886" s="124"/>
      <c r="F886" s="1"/>
      <c r="G886" s="124"/>
      <c r="H886" s="1"/>
      <c r="I886" s="124"/>
      <c r="K886" s="124"/>
      <c r="M886" s="124"/>
      <c r="N886" s="1"/>
      <c r="O886" s="124"/>
      <c r="Q886" s="124"/>
      <c r="S886" s="124"/>
      <c r="U886" s="124"/>
    </row>
    <row r="887" spans="1:21" ht="15">
      <c r="A887" s="123"/>
      <c r="B887" s="1"/>
      <c r="C887" s="124"/>
      <c r="D887" s="1"/>
      <c r="E887" s="124"/>
      <c r="F887" s="1"/>
      <c r="G887" s="124"/>
      <c r="H887" s="1"/>
      <c r="I887" s="124"/>
      <c r="K887" s="124"/>
      <c r="M887" s="124"/>
      <c r="N887" s="1"/>
      <c r="O887" s="124"/>
      <c r="Q887" s="124"/>
      <c r="S887" s="124"/>
      <c r="U887" s="124"/>
    </row>
    <row r="888" spans="1:21" ht="15">
      <c r="A888" s="123"/>
      <c r="B888" s="1"/>
      <c r="C888" s="124"/>
      <c r="D888" s="1"/>
      <c r="E888" s="124"/>
      <c r="F888" s="1"/>
      <c r="G888" s="124"/>
      <c r="H888" s="1"/>
      <c r="I888" s="124"/>
      <c r="K888" s="124"/>
      <c r="M888" s="124"/>
      <c r="N888" s="1"/>
      <c r="O888" s="124"/>
      <c r="Q888" s="124"/>
      <c r="S888" s="124"/>
      <c r="U888" s="124"/>
    </row>
    <row r="889" spans="1:21" ht="15">
      <c r="A889" s="123"/>
      <c r="B889" s="1"/>
      <c r="C889" s="124"/>
      <c r="D889" s="1"/>
      <c r="E889" s="124"/>
      <c r="F889" s="1"/>
      <c r="G889" s="124"/>
      <c r="H889" s="1"/>
      <c r="I889" s="124"/>
      <c r="K889" s="124"/>
      <c r="M889" s="124"/>
      <c r="N889" s="1"/>
      <c r="O889" s="124"/>
      <c r="Q889" s="124"/>
      <c r="S889" s="124"/>
      <c r="U889" s="124"/>
    </row>
    <row r="890" spans="1:21" ht="15">
      <c r="A890" s="123"/>
      <c r="B890" s="1"/>
      <c r="C890" s="124"/>
      <c r="D890" s="1"/>
      <c r="E890" s="124"/>
      <c r="F890" s="1"/>
      <c r="G890" s="124"/>
      <c r="H890" s="1"/>
      <c r="I890" s="124"/>
      <c r="K890" s="124"/>
      <c r="M890" s="124"/>
      <c r="N890" s="1"/>
      <c r="O890" s="124"/>
      <c r="Q890" s="124"/>
      <c r="S890" s="124"/>
      <c r="U890" s="124"/>
    </row>
    <row r="891" spans="1:21" ht="15">
      <c r="A891" s="123"/>
      <c r="B891" s="1"/>
      <c r="C891" s="124"/>
      <c r="D891" s="1"/>
      <c r="E891" s="124"/>
      <c r="F891" s="1"/>
      <c r="G891" s="124"/>
      <c r="H891" s="1"/>
      <c r="I891" s="124"/>
      <c r="K891" s="124"/>
      <c r="M891" s="124"/>
      <c r="N891" s="1"/>
      <c r="O891" s="124"/>
      <c r="Q891" s="124"/>
      <c r="S891" s="124"/>
      <c r="U891" s="124"/>
    </row>
    <row r="892" spans="1:21" ht="15">
      <c r="A892" s="123"/>
      <c r="B892" s="1"/>
      <c r="C892" s="124"/>
      <c r="D892" s="1"/>
      <c r="E892" s="124"/>
      <c r="F892" s="1"/>
      <c r="G892" s="124"/>
      <c r="H892" s="1"/>
      <c r="I892" s="124"/>
      <c r="K892" s="124"/>
      <c r="M892" s="124"/>
      <c r="N892" s="1"/>
      <c r="O892" s="124"/>
      <c r="Q892" s="124"/>
      <c r="S892" s="124"/>
      <c r="U892" s="124"/>
    </row>
    <row r="893" spans="1:21" ht="15">
      <c r="A893" s="123"/>
      <c r="B893" s="1"/>
      <c r="C893" s="124"/>
      <c r="D893" s="1"/>
      <c r="E893" s="124"/>
      <c r="F893" s="1"/>
      <c r="G893" s="124"/>
      <c r="H893" s="1"/>
      <c r="I893" s="124"/>
      <c r="K893" s="124"/>
      <c r="M893" s="124"/>
      <c r="N893" s="1"/>
      <c r="O893" s="124"/>
      <c r="Q893" s="124"/>
      <c r="S893" s="124"/>
      <c r="U893" s="124"/>
    </row>
    <row r="894" spans="1:21" ht="15">
      <c r="A894" s="123"/>
      <c r="B894" s="1"/>
      <c r="C894" s="124"/>
      <c r="D894" s="1"/>
      <c r="E894" s="124"/>
      <c r="F894" s="1"/>
      <c r="G894" s="124"/>
      <c r="H894" s="1"/>
      <c r="I894" s="124"/>
      <c r="K894" s="124"/>
      <c r="M894" s="124"/>
      <c r="N894" s="1"/>
      <c r="O894" s="124"/>
      <c r="Q894" s="124"/>
      <c r="S894" s="124"/>
      <c r="U894" s="124"/>
    </row>
    <row r="895" spans="1:21" ht="15">
      <c r="A895" s="123"/>
      <c r="B895" s="1"/>
      <c r="C895" s="124"/>
      <c r="D895" s="1"/>
      <c r="E895" s="124"/>
      <c r="F895" s="1"/>
      <c r="G895" s="124"/>
      <c r="H895" s="1"/>
      <c r="I895" s="124"/>
      <c r="K895" s="124"/>
      <c r="M895" s="124"/>
      <c r="N895" s="1"/>
      <c r="O895" s="124"/>
      <c r="Q895" s="124"/>
      <c r="S895" s="124"/>
      <c r="U895" s="124"/>
    </row>
    <row r="896" spans="1:21" ht="15">
      <c r="A896" s="123"/>
      <c r="B896" s="1"/>
      <c r="C896" s="124"/>
      <c r="D896" s="1"/>
      <c r="E896" s="124"/>
      <c r="F896" s="1"/>
      <c r="G896" s="124"/>
      <c r="H896" s="1"/>
      <c r="I896" s="124"/>
      <c r="K896" s="124"/>
      <c r="M896" s="124"/>
      <c r="N896" s="1"/>
      <c r="O896" s="124"/>
      <c r="Q896" s="124"/>
      <c r="S896" s="124"/>
      <c r="U896" s="124"/>
    </row>
    <row r="897" spans="1:21" ht="15">
      <c r="A897" s="123"/>
      <c r="B897" s="1"/>
      <c r="C897" s="124"/>
      <c r="D897" s="1"/>
      <c r="E897" s="124"/>
      <c r="F897" s="1"/>
      <c r="G897" s="124"/>
      <c r="H897" s="1"/>
      <c r="I897" s="124"/>
      <c r="K897" s="124"/>
      <c r="M897" s="124"/>
      <c r="N897" s="1"/>
      <c r="O897" s="124"/>
      <c r="Q897" s="124"/>
      <c r="S897" s="124"/>
      <c r="U897" s="124"/>
    </row>
    <row r="898" spans="1:21" ht="15">
      <c r="A898" s="123"/>
      <c r="B898" s="1"/>
      <c r="C898" s="124"/>
      <c r="D898" s="1"/>
      <c r="E898" s="124"/>
      <c r="F898" s="1"/>
      <c r="G898" s="124"/>
      <c r="H898" s="1"/>
      <c r="I898" s="124"/>
      <c r="K898" s="124"/>
      <c r="M898" s="124"/>
      <c r="N898" s="1"/>
      <c r="O898" s="124"/>
      <c r="Q898" s="124"/>
      <c r="S898" s="124"/>
      <c r="U898" s="124"/>
    </row>
    <row r="899" spans="1:21" ht="15">
      <c r="A899" s="123"/>
      <c r="B899" s="1"/>
      <c r="C899" s="124"/>
      <c r="D899" s="1"/>
      <c r="E899" s="124"/>
      <c r="F899" s="1"/>
      <c r="G899" s="124"/>
      <c r="H899" s="1"/>
      <c r="I899" s="124"/>
      <c r="K899" s="124"/>
      <c r="M899" s="124"/>
      <c r="N899" s="1"/>
      <c r="O899" s="124"/>
      <c r="Q899" s="124"/>
      <c r="S899" s="124"/>
      <c r="U899" s="124"/>
    </row>
    <row r="900" spans="1:21" ht="15">
      <c r="A900" s="123"/>
      <c r="B900" s="1"/>
      <c r="C900" s="124"/>
      <c r="D900" s="1"/>
      <c r="E900" s="124"/>
      <c r="F900" s="1"/>
      <c r="G900" s="124"/>
      <c r="H900" s="1"/>
      <c r="I900" s="124"/>
      <c r="K900" s="124"/>
      <c r="M900" s="124"/>
      <c r="N900" s="1"/>
      <c r="O900" s="124"/>
      <c r="Q900" s="124"/>
      <c r="S900" s="124"/>
      <c r="U900" s="124"/>
    </row>
    <row r="901" spans="1:21" ht="15">
      <c r="A901" s="123"/>
      <c r="B901" s="1"/>
      <c r="C901" s="124"/>
      <c r="D901" s="1"/>
      <c r="E901" s="124"/>
      <c r="F901" s="1"/>
      <c r="G901" s="124"/>
      <c r="H901" s="1"/>
      <c r="I901" s="124"/>
      <c r="K901" s="124"/>
      <c r="M901" s="124"/>
      <c r="N901" s="1"/>
      <c r="O901" s="124"/>
      <c r="Q901" s="124"/>
      <c r="S901" s="124"/>
      <c r="U901" s="124"/>
    </row>
    <row r="902" spans="1:21" ht="15">
      <c r="A902" s="123"/>
      <c r="B902" s="1"/>
      <c r="C902" s="124"/>
      <c r="D902" s="1"/>
      <c r="E902" s="124"/>
      <c r="F902" s="1"/>
      <c r="G902" s="124"/>
      <c r="H902" s="1"/>
      <c r="I902" s="124"/>
      <c r="K902" s="124"/>
      <c r="M902" s="124"/>
      <c r="N902" s="1"/>
      <c r="O902" s="124"/>
      <c r="Q902" s="124"/>
      <c r="S902" s="124"/>
      <c r="U902" s="124"/>
    </row>
    <row r="903" spans="1:21" ht="15">
      <c r="A903" s="123"/>
      <c r="B903" s="1"/>
      <c r="C903" s="124"/>
      <c r="D903" s="1"/>
      <c r="E903" s="124"/>
      <c r="F903" s="1"/>
      <c r="G903" s="124"/>
      <c r="H903" s="1"/>
      <c r="I903" s="124"/>
      <c r="K903" s="124"/>
      <c r="M903" s="124"/>
      <c r="N903" s="1"/>
      <c r="O903" s="124"/>
      <c r="Q903" s="124"/>
      <c r="S903" s="124"/>
      <c r="U903" s="124"/>
    </row>
    <row r="904" spans="1:21" ht="15">
      <c r="A904" s="123"/>
      <c r="B904" s="1"/>
      <c r="C904" s="124"/>
      <c r="D904" s="1"/>
      <c r="E904" s="124"/>
      <c r="F904" s="1"/>
      <c r="G904" s="124"/>
      <c r="H904" s="1"/>
      <c r="I904" s="124"/>
      <c r="K904" s="124"/>
      <c r="M904" s="124"/>
      <c r="N904" s="1"/>
      <c r="O904" s="124"/>
      <c r="Q904" s="124"/>
      <c r="S904" s="124"/>
      <c r="U904" s="124"/>
    </row>
    <row r="905" spans="1:21" ht="15">
      <c r="A905" s="123"/>
      <c r="B905" s="1"/>
      <c r="C905" s="124"/>
      <c r="D905" s="1"/>
      <c r="E905" s="124"/>
      <c r="F905" s="1"/>
      <c r="G905" s="124"/>
      <c r="H905" s="1"/>
      <c r="I905" s="124"/>
      <c r="K905" s="124"/>
      <c r="M905" s="124"/>
      <c r="N905" s="1"/>
      <c r="O905" s="124"/>
      <c r="Q905" s="124"/>
      <c r="S905" s="124"/>
      <c r="U905" s="124"/>
    </row>
    <row r="906" spans="1:21" ht="15">
      <c r="A906" s="123"/>
      <c r="B906" s="1"/>
      <c r="C906" s="124"/>
      <c r="D906" s="1"/>
      <c r="E906" s="124"/>
      <c r="F906" s="1"/>
      <c r="G906" s="124"/>
      <c r="H906" s="1"/>
      <c r="I906" s="124"/>
      <c r="K906" s="124"/>
      <c r="M906" s="124"/>
      <c r="N906" s="1"/>
      <c r="O906" s="124"/>
      <c r="Q906" s="124"/>
      <c r="S906" s="124"/>
      <c r="U906" s="124"/>
    </row>
    <row r="907" spans="1:21" ht="15">
      <c r="A907" s="123"/>
      <c r="B907" s="1"/>
      <c r="C907" s="124"/>
      <c r="D907" s="1"/>
      <c r="E907" s="124"/>
      <c r="F907" s="1"/>
      <c r="G907" s="124"/>
      <c r="H907" s="1"/>
      <c r="I907" s="124"/>
      <c r="K907" s="124"/>
      <c r="M907" s="124"/>
      <c r="N907" s="1"/>
      <c r="O907" s="124"/>
      <c r="Q907" s="124"/>
      <c r="S907" s="124"/>
      <c r="U907" s="124"/>
    </row>
    <row r="908" spans="1:21" ht="15">
      <c r="A908" s="123"/>
      <c r="B908" s="1"/>
      <c r="C908" s="124"/>
      <c r="D908" s="1"/>
      <c r="E908" s="124"/>
      <c r="F908" s="1"/>
      <c r="G908" s="124"/>
      <c r="H908" s="1"/>
      <c r="I908" s="124"/>
      <c r="K908" s="124"/>
      <c r="M908" s="124"/>
      <c r="N908" s="1"/>
      <c r="O908" s="124"/>
      <c r="Q908" s="124"/>
      <c r="S908" s="124"/>
      <c r="U908" s="124"/>
    </row>
    <row r="909" spans="1:21" ht="15">
      <c r="A909" s="123"/>
      <c r="B909" s="1"/>
      <c r="C909" s="124"/>
      <c r="D909" s="1"/>
      <c r="E909" s="124"/>
      <c r="F909" s="1"/>
      <c r="G909" s="124"/>
      <c r="H909" s="1"/>
      <c r="I909" s="124"/>
      <c r="K909" s="124"/>
      <c r="M909" s="124"/>
      <c r="N909" s="1"/>
      <c r="O909" s="124"/>
      <c r="Q909" s="124"/>
      <c r="S909" s="124"/>
      <c r="U909" s="124"/>
    </row>
    <row r="910" spans="1:21" ht="15">
      <c r="A910" s="123"/>
      <c r="B910" s="1"/>
      <c r="C910" s="124"/>
      <c r="D910" s="1"/>
      <c r="E910" s="124"/>
      <c r="F910" s="1"/>
      <c r="G910" s="124"/>
      <c r="H910" s="1"/>
      <c r="I910" s="124"/>
      <c r="K910" s="124"/>
      <c r="M910" s="124"/>
      <c r="N910" s="1"/>
      <c r="O910" s="124"/>
      <c r="Q910" s="124"/>
      <c r="S910" s="124"/>
      <c r="U910" s="124"/>
    </row>
    <row r="911" spans="1:21" ht="15">
      <c r="A911" s="123"/>
      <c r="B911" s="1"/>
      <c r="C911" s="124"/>
      <c r="D911" s="1"/>
      <c r="E911" s="124"/>
      <c r="F911" s="1"/>
      <c r="G911" s="124"/>
      <c r="H911" s="1"/>
      <c r="I911" s="124"/>
      <c r="K911" s="124"/>
      <c r="M911" s="124"/>
      <c r="N911" s="1"/>
      <c r="O911" s="124"/>
      <c r="Q911" s="124"/>
      <c r="S911" s="124"/>
      <c r="U911" s="124"/>
    </row>
    <row r="912" spans="1:21" ht="15">
      <c r="A912" s="123"/>
      <c r="B912" s="1"/>
      <c r="C912" s="124"/>
      <c r="D912" s="1"/>
      <c r="E912" s="124"/>
      <c r="F912" s="1"/>
      <c r="G912" s="124"/>
      <c r="H912" s="1"/>
      <c r="I912" s="124"/>
      <c r="K912" s="124"/>
      <c r="M912" s="124"/>
      <c r="N912" s="1"/>
      <c r="O912" s="124"/>
      <c r="Q912" s="124"/>
      <c r="S912" s="124"/>
      <c r="U912" s="124"/>
    </row>
    <row r="913" spans="1:21" ht="15">
      <c r="A913" s="123"/>
      <c r="B913" s="1"/>
      <c r="C913" s="124"/>
      <c r="D913" s="1"/>
      <c r="E913" s="124"/>
      <c r="F913" s="1"/>
      <c r="G913" s="124"/>
      <c r="H913" s="1"/>
      <c r="I913" s="124"/>
      <c r="K913" s="124"/>
      <c r="M913" s="124"/>
      <c r="N913" s="1"/>
      <c r="O913" s="124"/>
      <c r="Q913" s="124"/>
      <c r="S913" s="124"/>
      <c r="U913" s="124"/>
    </row>
    <row r="914" spans="1:21" ht="15">
      <c r="A914" s="123"/>
      <c r="B914" s="1"/>
      <c r="C914" s="124"/>
      <c r="D914" s="1"/>
      <c r="E914" s="124"/>
      <c r="F914" s="1"/>
      <c r="G914" s="124"/>
      <c r="H914" s="1"/>
      <c r="I914" s="124"/>
      <c r="K914" s="124"/>
      <c r="M914" s="124"/>
      <c r="N914" s="1"/>
      <c r="O914" s="124"/>
      <c r="Q914" s="124"/>
      <c r="S914" s="124"/>
      <c r="U914" s="124"/>
    </row>
    <row r="915" spans="1:21" ht="15">
      <c r="A915" s="123"/>
      <c r="B915" s="1"/>
      <c r="C915" s="124"/>
      <c r="D915" s="1"/>
      <c r="E915" s="124"/>
      <c r="F915" s="1"/>
      <c r="G915" s="124"/>
      <c r="H915" s="1"/>
      <c r="I915" s="124"/>
      <c r="K915" s="124"/>
      <c r="M915" s="124"/>
      <c r="N915" s="1"/>
      <c r="O915" s="124"/>
      <c r="Q915" s="124"/>
      <c r="S915" s="124"/>
      <c r="U915" s="124"/>
    </row>
    <row r="916" spans="1:21" ht="15">
      <c r="A916" s="123"/>
      <c r="B916" s="1"/>
      <c r="C916" s="124"/>
      <c r="D916" s="1"/>
      <c r="E916" s="124"/>
      <c r="F916" s="1"/>
      <c r="G916" s="124"/>
      <c r="H916" s="1"/>
      <c r="I916" s="124"/>
      <c r="K916" s="124"/>
      <c r="M916" s="124"/>
      <c r="N916" s="1"/>
      <c r="O916" s="124"/>
      <c r="Q916" s="124"/>
      <c r="S916" s="124"/>
      <c r="U916" s="124"/>
    </row>
    <row r="917" spans="1:21" ht="15">
      <c r="A917" s="123"/>
      <c r="B917" s="1"/>
      <c r="C917" s="124"/>
      <c r="D917" s="1"/>
      <c r="E917" s="124"/>
      <c r="F917" s="1"/>
      <c r="G917" s="124"/>
      <c r="H917" s="1"/>
      <c r="I917" s="124"/>
      <c r="K917" s="124"/>
      <c r="M917" s="124"/>
      <c r="N917" s="1"/>
      <c r="O917" s="124"/>
      <c r="Q917" s="124"/>
      <c r="S917" s="124"/>
      <c r="U917" s="124"/>
    </row>
    <row r="918" spans="1:21" ht="15">
      <c r="A918" s="123"/>
      <c r="B918" s="1"/>
      <c r="C918" s="124"/>
      <c r="D918" s="1"/>
      <c r="E918" s="124"/>
      <c r="F918" s="1"/>
      <c r="G918" s="124"/>
      <c r="H918" s="1"/>
      <c r="I918" s="124"/>
      <c r="K918" s="124"/>
      <c r="M918" s="124"/>
      <c r="N918" s="1"/>
      <c r="O918" s="124"/>
      <c r="Q918" s="124"/>
      <c r="S918" s="124"/>
      <c r="U918" s="124"/>
    </row>
    <row r="919" spans="1:21" ht="15">
      <c r="A919" s="123"/>
      <c r="B919" s="1"/>
      <c r="C919" s="124"/>
      <c r="D919" s="1"/>
      <c r="E919" s="124"/>
      <c r="F919" s="1"/>
      <c r="G919" s="124"/>
      <c r="H919" s="1"/>
      <c r="I919" s="124"/>
      <c r="K919" s="124"/>
      <c r="M919" s="124"/>
      <c r="N919" s="1"/>
      <c r="O919" s="124"/>
      <c r="Q919" s="124"/>
      <c r="S919" s="124"/>
      <c r="U919" s="124"/>
    </row>
    <row r="920" spans="1:21" ht="15">
      <c r="A920" s="123"/>
      <c r="B920" s="1"/>
      <c r="C920" s="124"/>
      <c r="D920" s="1"/>
      <c r="E920" s="124"/>
      <c r="F920" s="1"/>
      <c r="G920" s="124"/>
      <c r="H920" s="1"/>
      <c r="I920" s="124"/>
      <c r="K920" s="124"/>
      <c r="M920" s="124"/>
      <c r="N920" s="1"/>
      <c r="O920" s="124"/>
      <c r="Q920" s="124"/>
      <c r="S920" s="124"/>
      <c r="U920" s="124"/>
    </row>
    <row r="921" spans="1:21" ht="15">
      <c r="A921" s="123"/>
      <c r="B921" s="1"/>
      <c r="C921" s="124"/>
      <c r="D921" s="1"/>
      <c r="E921" s="124"/>
      <c r="F921" s="1"/>
      <c r="G921" s="124"/>
      <c r="H921" s="1"/>
      <c r="I921" s="124"/>
      <c r="K921" s="124"/>
      <c r="M921" s="124"/>
      <c r="N921" s="1"/>
      <c r="O921" s="124"/>
      <c r="Q921" s="124"/>
      <c r="S921" s="124"/>
      <c r="U921" s="124"/>
    </row>
    <row r="922" spans="1:21" ht="15">
      <c r="A922" s="123"/>
      <c r="B922" s="1"/>
      <c r="C922" s="124"/>
      <c r="D922" s="1"/>
      <c r="E922" s="124"/>
      <c r="F922" s="1"/>
      <c r="G922" s="124"/>
      <c r="H922" s="1"/>
      <c r="I922" s="124"/>
      <c r="K922" s="124"/>
      <c r="M922" s="124"/>
      <c r="N922" s="1"/>
      <c r="O922" s="124"/>
      <c r="Q922" s="124"/>
      <c r="S922" s="124"/>
      <c r="U922" s="124"/>
    </row>
    <row r="923" spans="1:21" ht="15">
      <c r="A923" s="123"/>
      <c r="B923" s="1"/>
      <c r="C923" s="124"/>
      <c r="D923" s="1"/>
      <c r="E923" s="124"/>
      <c r="F923" s="1"/>
      <c r="G923" s="124"/>
      <c r="H923" s="1"/>
      <c r="I923" s="124"/>
      <c r="K923" s="124"/>
      <c r="M923" s="124"/>
      <c r="N923" s="1"/>
      <c r="O923" s="124"/>
      <c r="Q923" s="124"/>
      <c r="S923" s="124"/>
      <c r="U923" s="124"/>
    </row>
    <row r="924" spans="1:21" ht="15">
      <c r="A924" s="123"/>
      <c r="B924" s="1"/>
      <c r="C924" s="124"/>
      <c r="D924" s="1"/>
      <c r="E924" s="124"/>
      <c r="F924" s="1"/>
      <c r="G924" s="124"/>
      <c r="H924" s="1"/>
      <c r="I924" s="124"/>
      <c r="K924" s="124"/>
      <c r="M924" s="124"/>
      <c r="N924" s="1"/>
      <c r="O924" s="124"/>
      <c r="Q924" s="124"/>
      <c r="S924" s="124"/>
      <c r="U924" s="124"/>
    </row>
    <row r="925" spans="1:21" ht="15">
      <c r="A925" s="123"/>
      <c r="B925" s="1"/>
      <c r="C925" s="124"/>
      <c r="D925" s="1"/>
      <c r="E925" s="124"/>
      <c r="F925" s="1"/>
      <c r="G925" s="124"/>
      <c r="H925" s="1"/>
      <c r="I925" s="124"/>
      <c r="K925" s="124"/>
      <c r="M925" s="124"/>
      <c r="N925" s="1"/>
      <c r="O925" s="124"/>
      <c r="Q925" s="124"/>
      <c r="S925" s="124"/>
      <c r="U925" s="124"/>
    </row>
    <row r="926" spans="1:21" ht="15">
      <c r="A926" s="123"/>
      <c r="B926" s="1"/>
      <c r="C926" s="124"/>
      <c r="D926" s="1"/>
      <c r="E926" s="124"/>
      <c r="F926" s="1"/>
      <c r="G926" s="124"/>
      <c r="H926" s="1"/>
      <c r="I926" s="124"/>
      <c r="K926" s="124"/>
      <c r="M926" s="124"/>
      <c r="N926" s="1"/>
      <c r="O926" s="124"/>
      <c r="Q926" s="124"/>
      <c r="S926" s="124"/>
      <c r="U926" s="124"/>
    </row>
    <row r="927" spans="1:21" ht="15">
      <c r="A927" s="123"/>
      <c r="B927" s="1"/>
      <c r="C927" s="124"/>
      <c r="D927" s="1"/>
      <c r="E927" s="124"/>
      <c r="F927" s="1"/>
      <c r="G927" s="124"/>
      <c r="H927" s="1"/>
      <c r="I927" s="124"/>
      <c r="K927" s="124"/>
      <c r="M927" s="124"/>
      <c r="N927" s="1"/>
      <c r="O927" s="124"/>
      <c r="Q927" s="124"/>
      <c r="S927" s="124"/>
      <c r="U927" s="124"/>
    </row>
    <row r="928" spans="1:21" ht="15">
      <c r="A928" s="123"/>
      <c r="B928" s="1"/>
      <c r="C928" s="124"/>
      <c r="D928" s="1"/>
      <c r="E928" s="124"/>
      <c r="F928" s="1"/>
      <c r="G928" s="124"/>
      <c r="H928" s="1"/>
      <c r="I928" s="124"/>
      <c r="K928" s="124"/>
      <c r="M928" s="124"/>
      <c r="N928" s="1"/>
      <c r="O928" s="124"/>
      <c r="Q928" s="124"/>
      <c r="S928" s="124"/>
      <c r="U928" s="124"/>
    </row>
    <row r="929" spans="1:21" ht="15">
      <c r="A929" s="123"/>
      <c r="B929" s="1"/>
      <c r="C929" s="124"/>
      <c r="D929" s="1"/>
      <c r="E929" s="124"/>
      <c r="F929" s="1"/>
      <c r="G929" s="124"/>
      <c r="H929" s="1"/>
      <c r="I929" s="124"/>
      <c r="K929" s="124"/>
      <c r="M929" s="124"/>
      <c r="N929" s="1"/>
      <c r="O929" s="124"/>
      <c r="Q929" s="124"/>
      <c r="S929" s="124"/>
      <c r="U929" s="124"/>
    </row>
    <row r="930" spans="1:21" ht="15">
      <c r="A930" s="123"/>
      <c r="B930" s="1"/>
      <c r="C930" s="124"/>
      <c r="D930" s="1"/>
      <c r="E930" s="124"/>
      <c r="F930" s="1"/>
      <c r="G930" s="124"/>
      <c r="H930" s="1"/>
      <c r="I930" s="124"/>
      <c r="K930" s="124"/>
      <c r="M930" s="124"/>
      <c r="N930" s="1"/>
      <c r="O930" s="124"/>
      <c r="Q930" s="124"/>
      <c r="S930" s="124"/>
      <c r="U930" s="124"/>
    </row>
    <row r="931" spans="1:21" ht="15">
      <c r="A931" s="123"/>
      <c r="B931" s="1"/>
      <c r="C931" s="124"/>
      <c r="D931" s="1"/>
      <c r="E931" s="124"/>
      <c r="F931" s="1"/>
      <c r="G931" s="124"/>
      <c r="H931" s="1"/>
      <c r="I931" s="124"/>
      <c r="K931" s="124"/>
      <c r="M931" s="124"/>
      <c r="N931" s="1"/>
      <c r="O931" s="124"/>
      <c r="Q931" s="124"/>
      <c r="S931" s="124"/>
      <c r="U931" s="124"/>
    </row>
    <row r="932" spans="1:21" ht="15">
      <c r="A932" s="123"/>
      <c r="B932" s="1"/>
      <c r="C932" s="124"/>
      <c r="D932" s="1"/>
      <c r="E932" s="124"/>
      <c r="F932" s="1"/>
      <c r="G932" s="124"/>
      <c r="H932" s="1"/>
      <c r="I932" s="124"/>
      <c r="K932" s="124"/>
      <c r="M932" s="124"/>
      <c r="N932" s="1"/>
      <c r="O932" s="124"/>
      <c r="Q932" s="124"/>
      <c r="S932" s="124"/>
      <c r="U932" s="124"/>
    </row>
    <row r="933" spans="1:21" ht="15">
      <c r="A933" s="123"/>
      <c r="B933" s="1"/>
      <c r="C933" s="124"/>
      <c r="D933" s="1"/>
      <c r="E933" s="124"/>
      <c r="F933" s="1"/>
      <c r="G933" s="124"/>
      <c r="H933" s="1"/>
      <c r="I933" s="124"/>
      <c r="K933" s="124"/>
      <c r="M933" s="124"/>
      <c r="N933" s="1"/>
      <c r="O933" s="124"/>
      <c r="Q933" s="124"/>
      <c r="S933" s="124"/>
      <c r="U933" s="124"/>
    </row>
    <row r="934" spans="1:21" ht="15">
      <c r="A934" s="123"/>
      <c r="B934" s="1"/>
      <c r="C934" s="124"/>
      <c r="D934" s="1"/>
      <c r="E934" s="124"/>
      <c r="F934" s="1"/>
      <c r="G934" s="124"/>
      <c r="H934" s="1"/>
      <c r="I934" s="124"/>
      <c r="K934" s="124"/>
      <c r="M934" s="124"/>
      <c r="N934" s="1"/>
      <c r="O934" s="124"/>
      <c r="Q934" s="124"/>
      <c r="S934" s="124"/>
      <c r="U934" s="124"/>
    </row>
    <row r="935" spans="1:21" ht="15">
      <c r="A935" s="123"/>
      <c r="B935" s="1"/>
      <c r="C935" s="124"/>
      <c r="D935" s="1"/>
      <c r="E935" s="124"/>
      <c r="F935" s="1"/>
      <c r="G935" s="124"/>
      <c r="H935" s="1"/>
      <c r="I935" s="124"/>
      <c r="K935" s="124"/>
      <c r="M935" s="124"/>
      <c r="N935" s="1"/>
      <c r="O935" s="124"/>
      <c r="Q935" s="124"/>
      <c r="S935" s="124"/>
      <c r="U935" s="124"/>
    </row>
    <row r="936" spans="1:21" ht="15">
      <c r="A936" s="123"/>
      <c r="B936" s="1"/>
      <c r="C936" s="124"/>
      <c r="D936" s="1"/>
      <c r="E936" s="124"/>
      <c r="F936" s="1"/>
      <c r="G936" s="124"/>
      <c r="H936" s="1"/>
      <c r="I936" s="124"/>
      <c r="K936" s="124"/>
      <c r="M936" s="124"/>
      <c r="N936" s="1"/>
      <c r="O936" s="124"/>
      <c r="Q936" s="124"/>
      <c r="S936" s="124"/>
      <c r="U936" s="124"/>
    </row>
    <row r="937" spans="1:21" ht="15">
      <c r="A937" s="123"/>
      <c r="B937" s="1"/>
      <c r="C937" s="124"/>
      <c r="D937" s="1"/>
      <c r="E937" s="124"/>
      <c r="F937" s="1"/>
      <c r="G937" s="124"/>
      <c r="H937" s="1"/>
      <c r="I937" s="124"/>
      <c r="K937" s="124"/>
      <c r="M937" s="124"/>
      <c r="N937" s="1"/>
      <c r="O937" s="124"/>
      <c r="Q937" s="124"/>
      <c r="S937" s="124"/>
      <c r="U937" s="124"/>
    </row>
    <row r="938" spans="1:21" ht="15">
      <c r="A938" s="123"/>
      <c r="B938" s="1"/>
      <c r="C938" s="124"/>
      <c r="D938" s="1"/>
      <c r="E938" s="124"/>
      <c r="F938" s="1"/>
      <c r="G938" s="124"/>
      <c r="H938" s="1"/>
      <c r="I938" s="124"/>
      <c r="K938" s="124"/>
      <c r="M938" s="124"/>
      <c r="N938" s="1"/>
      <c r="O938" s="124"/>
      <c r="Q938" s="124"/>
      <c r="S938" s="124"/>
      <c r="U938" s="124"/>
    </row>
    <row r="939" spans="1:21" ht="15">
      <c r="A939" s="123"/>
      <c r="B939" s="1"/>
      <c r="C939" s="124"/>
      <c r="D939" s="1"/>
      <c r="E939" s="124"/>
      <c r="F939" s="1"/>
      <c r="G939" s="124"/>
      <c r="H939" s="1"/>
      <c r="I939" s="124"/>
      <c r="K939" s="124"/>
      <c r="M939" s="124"/>
      <c r="N939" s="1"/>
      <c r="O939" s="124"/>
      <c r="Q939" s="124"/>
      <c r="S939" s="124"/>
      <c r="U939" s="124"/>
    </row>
    <row r="940" spans="1:21" ht="15">
      <c r="A940" s="123"/>
      <c r="B940" s="1"/>
      <c r="C940" s="124"/>
      <c r="D940" s="1"/>
      <c r="E940" s="124"/>
      <c r="F940" s="1"/>
      <c r="G940" s="124"/>
      <c r="H940" s="1"/>
      <c r="I940" s="124"/>
      <c r="K940" s="124"/>
      <c r="M940" s="124"/>
      <c r="N940" s="1"/>
      <c r="O940" s="124"/>
      <c r="Q940" s="124"/>
      <c r="S940" s="124"/>
      <c r="U940" s="124"/>
    </row>
    <row r="941" spans="1:21" ht="15">
      <c r="A941" s="123"/>
      <c r="B941" s="1"/>
      <c r="C941" s="124"/>
      <c r="D941" s="1"/>
      <c r="E941" s="124"/>
      <c r="F941" s="1"/>
      <c r="G941" s="124"/>
      <c r="H941" s="1"/>
      <c r="I941" s="124"/>
      <c r="K941" s="124"/>
      <c r="M941" s="124"/>
      <c r="N941" s="1"/>
      <c r="O941" s="124"/>
      <c r="Q941" s="124"/>
      <c r="S941" s="124"/>
      <c r="U941" s="124"/>
    </row>
    <row r="942" spans="1:21" ht="15">
      <c r="A942" s="123"/>
      <c r="B942" s="1"/>
      <c r="C942" s="124"/>
      <c r="D942" s="1"/>
      <c r="E942" s="124"/>
      <c r="F942" s="1"/>
      <c r="G942" s="124"/>
      <c r="H942" s="1"/>
      <c r="I942" s="124"/>
      <c r="K942" s="124"/>
      <c r="M942" s="124"/>
      <c r="N942" s="1"/>
      <c r="O942" s="124"/>
      <c r="Q942" s="124"/>
      <c r="S942" s="124"/>
      <c r="U942" s="124"/>
    </row>
    <row r="943" spans="1:21" ht="15">
      <c r="A943" s="123"/>
      <c r="B943" s="1"/>
      <c r="C943" s="124"/>
      <c r="D943" s="1"/>
      <c r="E943" s="124"/>
      <c r="F943" s="1"/>
      <c r="G943" s="124"/>
      <c r="H943" s="1"/>
      <c r="I943" s="124"/>
      <c r="K943" s="124"/>
      <c r="M943" s="124"/>
      <c r="N943" s="1"/>
      <c r="O943" s="124"/>
      <c r="Q943" s="124"/>
      <c r="S943" s="124"/>
      <c r="U943" s="124"/>
    </row>
    <row r="944" spans="1:21" ht="15">
      <c r="A944" s="123"/>
      <c r="B944" s="1"/>
      <c r="C944" s="124"/>
      <c r="D944" s="1"/>
      <c r="E944" s="124"/>
      <c r="F944" s="1"/>
      <c r="G944" s="124"/>
      <c r="H944" s="1"/>
      <c r="I944" s="124"/>
      <c r="K944" s="124"/>
      <c r="M944" s="124"/>
      <c r="N944" s="1"/>
      <c r="O944" s="124"/>
      <c r="Q944" s="124"/>
      <c r="S944" s="124"/>
      <c r="U944" s="124"/>
    </row>
    <row r="945" spans="1:21" ht="15">
      <c r="A945" s="123"/>
      <c r="B945" s="1"/>
      <c r="C945" s="124"/>
      <c r="D945" s="1"/>
      <c r="E945" s="124"/>
      <c r="F945" s="1"/>
      <c r="G945" s="124"/>
      <c r="H945" s="1"/>
      <c r="I945" s="124"/>
      <c r="K945" s="124"/>
      <c r="M945" s="124"/>
      <c r="N945" s="1"/>
      <c r="O945" s="124"/>
      <c r="Q945" s="124"/>
      <c r="S945" s="124"/>
      <c r="U945" s="124"/>
    </row>
    <row r="946" spans="1:21" ht="15">
      <c r="A946" s="123"/>
      <c r="B946" s="1"/>
      <c r="C946" s="124"/>
      <c r="D946" s="1"/>
      <c r="E946" s="124"/>
      <c r="F946" s="1"/>
      <c r="G946" s="124"/>
      <c r="H946" s="1"/>
      <c r="I946" s="124"/>
      <c r="K946" s="124"/>
      <c r="M946" s="124"/>
      <c r="N946" s="1"/>
      <c r="O946" s="124"/>
      <c r="Q946" s="124"/>
      <c r="S946" s="124"/>
      <c r="U946" s="124"/>
    </row>
    <row r="947" spans="1:21" ht="15">
      <c r="A947" s="123"/>
      <c r="B947" s="1"/>
      <c r="C947" s="124"/>
      <c r="D947" s="1"/>
      <c r="E947" s="124"/>
      <c r="F947" s="1"/>
      <c r="G947" s="124"/>
      <c r="H947" s="1"/>
      <c r="I947" s="124"/>
      <c r="K947" s="124"/>
      <c r="M947" s="124"/>
      <c r="N947" s="1"/>
      <c r="O947" s="124"/>
      <c r="Q947" s="124"/>
      <c r="S947" s="124"/>
      <c r="U947" s="124"/>
    </row>
    <row r="948" spans="1:21" ht="15">
      <c r="A948" s="123"/>
      <c r="B948" s="1"/>
      <c r="C948" s="124"/>
      <c r="D948" s="1"/>
      <c r="E948" s="124"/>
      <c r="F948" s="1"/>
      <c r="G948" s="124"/>
      <c r="H948" s="1"/>
      <c r="I948" s="124"/>
      <c r="K948" s="124"/>
      <c r="M948" s="124"/>
      <c r="N948" s="1"/>
      <c r="O948" s="124"/>
      <c r="Q948" s="124"/>
      <c r="S948" s="124"/>
      <c r="U948" s="124"/>
    </row>
    <row r="949" spans="1:21" ht="15">
      <c r="A949" s="123"/>
      <c r="B949" s="1"/>
      <c r="C949" s="124"/>
      <c r="D949" s="1"/>
      <c r="E949" s="124"/>
      <c r="F949" s="1"/>
      <c r="G949" s="124"/>
      <c r="H949" s="1"/>
      <c r="I949" s="124"/>
      <c r="K949" s="124"/>
      <c r="M949" s="124"/>
      <c r="N949" s="1"/>
      <c r="O949" s="124"/>
      <c r="Q949" s="124"/>
      <c r="S949" s="124"/>
      <c r="U949" s="124"/>
    </row>
    <row r="950" spans="1:21" ht="15">
      <c r="A950" s="123"/>
      <c r="B950" s="1"/>
      <c r="C950" s="124"/>
      <c r="D950" s="1"/>
      <c r="E950" s="124"/>
      <c r="F950" s="1"/>
      <c r="G950" s="124"/>
      <c r="H950" s="1"/>
      <c r="I950" s="124"/>
      <c r="K950" s="124"/>
      <c r="M950" s="124"/>
      <c r="N950" s="1"/>
      <c r="O950" s="124"/>
      <c r="Q950" s="124"/>
      <c r="S950" s="124"/>
      <c r="U950" s="124"/>
    </row>
    <row r="951" spans="1:21" ht="15">
      <c r="A951" s="123"/>
      <c r="B951" s="1"/>
      <c r="C951" s="124"/>
      <c r="D951" s="1"/>
      <c r="E951" s="124"/>
      <c r="F951" s="1"/>
      <c r="G951" s="124"/>
      <c r="H951" s="1"/>
      <c r="I951" s="124"/>
      <c r="K951" s="124"/>
      <c r="M951" s="124"/>
      <c r="N951" s="1"/>
      <c r="O951" s="124"/>
      <c r="Q951" s="124"/>
      <c r="S951" s="124"/>
      <c r="U951" s="124"/>
    </row>
    <row r="952" spans="1:21" ht="15">
      <c r="A952" s="123"/>
      <c r="B952" s="1"/>
      <c r="C952" s="124"/>
      <c r="D952" s="1"/>
      <c r="E952" s="124"/>
      <c r="F952" s="1"/>
      <c r="G952" s="124"/>
      <c r="H952" s="1"/>
      <c r="I952" s="124"/>
      <c r="K952" s="124"/>
      <c r="M952" s="124"/>
      <c r="N952" s="1"/>
      <c r="O952" s="124"/>
      <c r="Q952" s="124"/>
      <c r="S952" s="124"/>
      <c r="U952" s="124"/>
    </row>
    <row r="953" spans="1:21" ht="15">
      <c r="A953" s="123"/>
      <c r="B953" s="1"/>
      <c r="C953" s="124"/>
      <c r="D953" s="1"/>
      <c r="E953" s="124"/>
      <c r="F953" s="1"/>
      <c r="G953" s="124"/>
      <c r="H953" s="1"/>
      <c r="I953" s="124"/>
      <c r="K953" s="124"/>
      <c r="M953" s="124"/>
      <c r="N953" s="1"/>
      <c r="O953" s="124"/>
      <c r="Q953" s="124"/>
      <c r="S953" s="124"/>
      <c r="U953" s="124"/>
    </row>
    <row r="954" spans="1:21" ht="15">
      <c r="A954" s="123"/>
      <c r="B954" s="1"/>
      <c r="C954" s="124"/>
      <c r="D954" s="1"/>
      <c r="E954" s="124"/>
      <c r="F954" s="1"/>
      <c r="G954" s="124"/>
      <c r="H954" s="1"/>
      <c r="I954" s="124"/>
      <c r="K954" s="124"/>
      <c r="M954" s="124"/>
      <c r="N954" s="1"/>
      <c r="O954" s="124"/>
      <c r="Q954" s="124"/>
      <c r="S954" s="124"/>
      <c r="U954" s="124"/>
    </row>
    <row r="955" spans="1:21" ht="15">
      <c r="A955" s="123"/>
      <c r="B955" s="1"/>
      <c r="C955" s="124"/>
      <c r="D955" s="1"/>
      <c r="E955" s="124"/>
      <c r="F955" s="1"/>
      <c r="G955" s="124"/>
      <c r="H955" s="1"/>
      <c r="I955" s="124"/>
      <c r="K955" s="124"/>
      <c r="M955" s="124"/>
      <c r="N955" s="1"/>
      <c r="O955" s="124"/>
      <c r="Q955" s="124"/>
      <c r="S955" s="124"/>
      <c r="U955" s="124"/>
    </row>
    <row r="956" spans="1:21" ht="15">
      <c r="A956" s="123"/>
      <c r="B956" s="1"/>
      <c r="C956" s="124"/>
      <c r="D956" s="1"/>
      <c r="E956" s="124"/>
      <c r="F956" s="1"/>
      <c r="G956" s="124"/>
      <c r="H956" s="1"/>
      <c r="I956" s="124"/>
      <c r="K956" s="124"/>
      <c r="M956" s="124"/>
      <c r="N956" s="1"/>
      <c r="O956" s="124"/>
      <c r="Q956" s="124"/>
      <c r="S956" s="124"/>
      <c r="U956" s="124"/>
    </row>
    <row r="957" spans="1:21" ht="15">
      <c r="A957" s="123"/>
      <c r="B957" s="1"/>
      <c r="C957" s="124"/>
      <c r="D957" s="1"/>
      <c r="E957" s="124"/>
      <c r="F957" s="1"/>
      <c r="G957" s="124"/>
      <c r="H957" s="1"/>
      <c r="I957" s="124"/>
      <c r="K957" s="124"/>
      <c r="M957" s="124"/>
      <c r="N957" s="1"/>
      <c r="O957" s="124"/>
      <c r="Q957" s="124"/>
      <c r="S957" s="124"/>
      <c r="U957" s="124"/>
    </row>
    <row r="958" spans="1:21" ht="15">
      <c r="A958" s="123"/>
      <c r="B958" s="1"/>
      <c r="C958" s="124"/>
      <c r="D958" s="1"/>
      <c r="E958" s="124"/>
      <c r="F958" s="1"/>
      <c r="G958" s="124"/>
      <c r="H958" s="1"/>
      <c r="I958" s="124"/>
      <c r="K958" s="124"/>
      <c r="M958" s="124"/>
      <c r="N958" s="1"/>
      <c r="O958" s="124"/>
      <c r="Q958" s="124"/>
      <c r="S958" s="124"/>
      <c r="U958" s="124"/>
    </row>
    <row r="959" spans="1:21" ht="15">
      <c r="A959" s="123"/>
      <c r="B959" s="1"/>
      <c r="C959" s="124"/>
      <c r="D959" s="1"/>
      <c r="E959" s="124"/>
      <c r="F959" s="1"/>
      <c r="G959" s="124"/>
      <c r="H959" s="1"/>
      <c r="I959" s="124"/>
      <c r="K959" s="124"/>
      <c r="M959" s="124"/>
      <c r="N959" s="1"/>
      <c r="O959" s="124"/>
      <c r="Q959" s="124"/>
      <c r="S959" s="124"/>
      <c r="U959" s="124"/>
    </row>
    <row r="960" spans="1:21" ht="15">
      <c r="A960" s="123"/>
      <c r="B960" s="1"/>
      <c r="C960" s="124"/>
      <c r="D960" s="1"/>
      <c r="E960" s="124"/>
      <c r="F960" s="1"/>
      <c r="G960" s="124"/>
      <c r="H960" s="1"/>
      <c r="I960" s="124"/>
      <c r="K960" s="124"/>
      <c r="M960" s="124"/>
      <c r="N960" s="1"/>
      <c r="O960" s="124"/>
      <c r="Q960" s="124"/>
      <c r="S960" s="124"/>
      <c r="U960" s="124"/>
    </row>
    <row r="961" spans="1:21" ht="15">
      <c r="A961" s="123"/>
      <c r="B961" s="1"/>
      <c r="C961" s="124"/>
      <c r="D961" s="1"/>
      <c r="E961" s="124"/>
      <c r="F961" s="1"/>
      <c r="G961" s="124"/>
      <c r="H961" s="1"/>
      <c r="I961" s="124"/>
      <c r="K961" s="124"/>
      <c r="M961" s="124"/>
      <c r="N961" s="1"/>
      <c r="O961" s="124"/>
      <c r="Q961" s="124"/>
      <c r="S961" s="124"/>
      <c r="U961" s="124"/>
    </row>
    <row r="962" spans="1:21" ht="15">
      <c r="A962" s="123"/>
      <c r="B962" s="1"/>
      <c r="C962" s="124"/>
      <c r="D962" s="1"/>
      <c r="E962" s="124"/>
      <c r="F962" s="1"/>
      <c r="G962" s="124"/>
      <c r="H962" s="1"/>
      <c r="I962" s="124"/>
      <c r="K962" s="124"/>
      <c r="M962" s="124"/>
      <c r="N962" s="1"/>
      <c r="O962" s="124"/>
      <c r="Q962" s="124"/>
      <c r="S962" s="124"/>
      <c r="U962" s="124"/>
    </row>
    <row r="963" spans="1:21" ht="15">
      <c r="A963" s="123"/>
      <c r="B963" s="1"/>
      <c r="C963" s="124"/>
      <c r="D963" s="1"/>
      <c r="E963" s="124"/>
      <c r="F963" s="1"/>
      <c r="G963" s="124"/>
      <c r="H963" s="1"/>
      <c r="I963" s="124"/>
      <c r="K963" s="124"/>
      <c r="M963" s="124"/>
      <c r="N963" s="1"/>
      <c r="O963" s="124"/>
      <c r="Q963" s="124"/>
      <c r="S963" s="124"/>
      <c r="U963" s="124"/>
    </row>
    <row r="964" spans="1:21" ht="15">
      <c r="A964" s="123"/>
      <c r="B964" s="1"/>
      <c r="C964" s="124"/>
      <c r="D964" s="1"/>
      <c r="E964" s="124"/>
      <c r="F964" s="1"/>
      <c r="G964" s="124"/>
      <c r="H964" s="1"/>
      <c r="I964" s="124"/>
      <c r="K964" s="124"/>
      <c r="M964" s="124"/>
      <c r="N964" s="1"/>
      <c r="O964" s="124"/>
      <c r="Q964" s="124"/>
      <c r="S964" s="124"/>
      <c r="U964" s="124"/>
    </row>
    <row r="965" spans="1:21" ht="15">
      <c r="A965" s="123"/>
      <c r="B965" s="1"/>
      <c r="C965" s="124"/>
      <c r="D965" s="1"/>
      <c r="E965" s="124"/>
      <c r="F965" s="1"/>
      <c r="G965" s="124"/>
      <c r="H965" s="1"/>
      <c r="I965" s="124"/>
      <c r="K965" s="124"/>
      <c r="M965" s="124"/>
      <c r="N965" s="1"/>
      <c r="O965" s="124"/>
      <c r="Q965" s="124"/>
      <c r="S965" s="124"/>
      <c r="U965" s="124"/>
    </row>
    <row r="966" spans="1:21" ht="15">
      <c r="A966" s="123"/>
      <c r="B966" s="1"/>
      <c r="C966" s="124"/>
      <c r="D966" s="1"/>
      <c r="E966" s="124"/>
      <c r="F966" s="1"/>
      <c r="G966" s="124"/>
      <c r="H966" s="1"/>
      <c r="I966" s="124"/>
      <c r="K966" s="124"/>
      <c r="M966" s="124"/>
      <c r="N966" s="1"/>
      <c r="O966" s="124"/>
      <c r="Q966" s="124"/>
      <c r="S966" s="124"/>
      <c r="U966" s="124"/>
    </row>
    <row r="967" spans="1:21" ht="15">
      <c r="A967" s="123"/>
      <c r="B967" s="1"/>
      <c r="C967" s="124"/>
      <c r="D967" s="1"/>
      <c r="E967" s="124"/>
      <c r="F967" s="1"/>
      <c r="G967" s="124"/>
      <c r="H967" s="1"/>
      <c r="I967" s="124"/>
      <c r="K967" s="124"/>
      <c r="M967" s="124"/>
      <c r="N967" s="1"/>
      <c r="O967" s="124"/>
      <c r="Q967" s="124"/>
      <c r="S967" s="124"/>
      <c r="U967" s="124"/>
    </row>
    <row r="968" spans="1:21" ht="15">
      <c r="A968" s="123"/>
      <c r="B968" s="1"/>
      <c r="C968" s="124"/>
      <c r="D968" s="1"/>
      <c r="E968" s="124"/>
      <c r="F968" s="1"/>
      <c r="G968" s="124"/>
      <c r="H968" s="1"/>
      <c r="I968" s="124"/>
      <c r="K968" s="124"/>
      <c r="M968" s="124"/>
      <c r="N968" s="1"/>
      <c r="O968" s="124"/>
      <c r="Q968" s="124"/>
      <c r="S968" s="124"/>
      <c r="U968" s="124"/>
    </row>
    <row r="969" spans="1:21" ht="15">
      <c r="A969" s="123"/>
      <c r="B969" s="1"/>
      <c r="C969" s="124"/>
      <c r="D969" s="1"/>
      <c r="E969" s="124"/>
      <c r="F969" s="1"/>
      <c r="G969" s="124"/>
      <c r="H969" s="1"/>
      <c r="I969" s="124"/>
      <c r="K969" s="124"/>
      <c r="M969" s="124"/>
      <c r="N969" s="1"/>
      <c r="O969" s="124"/>
      <c r="Q969" s="124"/>
      <c r="S969" s="124"/>
      <c r="U969" s="124"/>
    </row>
    <row r="970" spans="1:21" ht="15">
      <c r="A970" s="123"/>
      <c r="B970" s="1"/>
      <c r="C970" s="124"/>
      <c r="D970" s="1"/>
      <c r="E970" s="124"/>
      <c r="F970" s="1"/>
      <c r="G970" s="124"/>
      <c r="H970" s="1"/>
      <c r="I970" s="124"/>
      <c r="K970" s="124"/>
      <c r="M970" s="124"/>
      <c r="N970" s="1"/>
      <c r="O970" s="124"/>
      <c r="Q970" s="124"/>
      <c r="S970" s="124"/>
      <c r="U970" s="124"/>
    </row>
    <row r="971" spans="1:21" ht="15">
      <c r="A971" s="123"/>
      <c r="B971" s="1"/>
      <c r="C971" s="124"/>
      <c r="D971" s="1"/>
      <c r="E971" s="124"/>
      <c r="F971" s="1"/>
      <c r="G971" s="124"/>
      <c r="H971" s="1"/>
      <c r="I971" s="124"/>
      <c r="K971" s="124"/>
      <c r="M971" s="124"/>
      <c r="N971" s="1"/>
      <c r="O971" s="124"/>
      <c r="Q971" s="124"/>
      <c r="S971" s="124"/>
      <c r="U971" s="124"/>
    </row>
    <row r="972" spans="1:21" ht="15">
      <c r="A972" s="123"/>
      <c r="B972" s="1"/>
      <c r="C972" s="124"/>
      <c r="D972" s="1"/>
      <c r="E972" s="124"/>
      <c r="F972" s="1"/>
      <c r="G972" s="124"/>
      <c r="H972" s="1"/>
      <c r="I972" s="124"/>
      <c r="K972" s="124"/>
      <c r="M972" s="124"/>
      <c r="N972" s="1"/>
      <c r="O972" s="124"/>
      <c r="Q972" s="124"/>
      <c r="S972" s="124"/>
      <c r="U972" s="124"/>
    </row>
    <row r="973" spans="1:21" ht="15">
      <c r="A973" s="123"/>
      <c r="B973" s="1"/>
      <c r="C973" s="124"/>
      <c r="D973" s="1"/>
      <c r="E973" s="124"/>
      <c r="F973" s="1"/>
      <c r="G973" s="124"/>
      <c r="H973" s="1"/>
      <c r="I973" s="124"/>
      <c r="K973" s="124"/>
      <c r="M973" s="124"/>
      <c r="N973" s="1"/>
      <c r="O973" s="124"/>
      <c r="Q973" s="124"/>
      <c r="S973" s="124"/>
      <c r="U973" s="124"/>
    </row>
    <row r="974" spans="1:21" ht="15">
      <c r="A974" s="123"/>
      <c r="B974" s="1"/>
      <c r="C974" s="124"/>
      <c r="D974" s="1"/>
      <c r="E974" s="124"/>
      <c r="F974" s="1"/>
      <c r="G974" s="124"/>
      <c r="H974" s="1"/>
      <c r="I974" s="124"/>
      <c r="K974" s="124"/>
      <c r="M974" s="124"/>
      <c r="N974" s="1"/>
      <c r="O974" s="124"/>
      <c r="Q974" s="124"/>
      <c r="S974" s="124"/>
      <c r="U974" s="124"/>
    </row>
    <row r="975" spans="1:21" ht="15">
      <c r="A975" s="123"/>
      <c r="B975" s="1"/>
      <c r="C975" s="124"/>
      <c r="D975" s="1"/>
      <c r="E975" s="124"/>
      <c r="F975" s="1"/>
      <c r="G975" s="124"/>
      <c r="H975" s="1"/>
      <c r="I975" s="124"/>
      <c r="K975" s="124"/>
      <c r="M975" s="124"/>
      <c r="N975" s="1"/>
      <c r="O975" s="124"/>
      <c r="Q975" s="124"/>
      <c r="S975" s="124"/>
      <c r="U975" s="124"/>
    </row>
    <row r="976" spans="1:21" ht="15">
      <c r="A976" s="123"/>
      <c r="B976" s="1"/>
      <c r="C976" s="124"/>
      <c r="D976" s="1"/>
      <c r="E976" s="124"/>
      <c r="F976" s="1"/>
      <c r="G976" s="124"/>
      <c r="H976" s="1"/>
      <c r="I976" s="124"/>
      <c r="K976" s="124"/>
      <c r="M976" s="124"/>
      <c r="N976" s="1"/>
      <c r="O976" s="124"/>
      <c r="Q976" s="124"/>
      <c r="S976" s="124"/>
      <c r="U976" s="124"/>
    </row>
    <row r="977" spans="1:21" ht="15">
      <c r="A977" s="123"/>
      <c r="B977" s="1"/>
      <c r="C977" s="124"/>
      <c r="D977" s="1"/>
      <c r="E977" s="124"/>
      <c r="F977" s="1"/>
      <c r="G977" s="124"/>
      <c r="H977" s="1"/>
      <c r="I977" s="124"/>
      <c r="K977" s="124"/>
      <c r="M977" s="124"/>
      <c r="N977" s="1"/>
      <c r="O977" s="124"/>
      <c r="Q977" s="124"/>
      <c r="S977" s="124"/>
      <c r="U977" s="124"/>
    </row>
    <row r="978" spans="1:21" ht="15">
      <c r="A978" s="123"/>
      <c r="B978" s="1"/>
      <c r="C978" s="124"/>
      <c r="D978" s="1"/>
      <c r="E978" s="124"/>
      <c r="F978" s="1"/>
      <c r="G978" s="124"/>
      <c r="H978" s="1"/>
      <c r="I978" s="124"/>
      <c r="K978" s="124"/>
      <c r="M978" s="124"/>
      <c r="N978" s="1"/>
      <c r="O978" s="124"/>
      <c r="Q978" s="124"/>
      <c r="S978" s="124"/>
      <c r="U978" s="124"/>
    </row>
    <row r="979" spans="1:21" ht="15">
      <c r="A979" s="123"/>
      <c r="B979" s="1"/>
      <c r="C979" s="124"/>
      <c r="D979" s="1"/>
      <c r="E979" s="124"/>
      <c r="F979" s="1"/>
      <c r="G979" s="124"/>
      <c r="H979" s="1"/>
      <c r="I979" s="124"/>
      <c r="K979" s="124"/>
      <c r="M979" s="124"/>
      <c r="N979" s="1"/>
      <c r="O979" s="124"/>
      <c r="Q979" s="124"/>
      <c r="S979" s="124"/>
      <c r="U979" s="124"/>
    </row>
    <row r="980" spans="1:21" ht="15">
      <c r="A980" s="123"/>
      <c r="B980" s="1"/>
      <c r="C980" s="124"/>
      <c r="D980" s="1"/>
      <c r="E980" s="124"/>
      <c r="F980" s="1"/>
      <c r="G980" s="124"/>
      <c r="H980" s="1"/>
      <c r="I980" s="124"/>
      <c r="K980" s="124"/>
      <c r="M980" s="124"/>
      <c r="N980" s="1"/>
      <c r="O980" s="124"/>
      <c r="Q980" s="124"/>
      <c r="S980" s="124"/>
      <c r="U980" s="124"/>
    </row>
    <row r="981" spans="1:21" ht="15">
      <c r="A981" s="123"/>
      <c r="B981" s="1"/>
      <c r="C981" s="124"/>
      <c r="D981" s="1"/>
      <c r="E981" s="124"/>
      <c r="F981" s="1"/>
      <c r="G981" s="124"/>
      <c r="H981" s="1"/>
      <c r="I981" s="124"/>
      <c r="K981" s="124"/>
      <c r="M981" s="124"/>
      <c r="N981" s="1"/>
      <c r="O981" s="124"/>
      <c r="Q981" s="124"/>
      <c r="S981" s="124"/>
      <c r="U981" s="124"/>
    </row>
    <row r="982" spans="1:21" ht="15">
      <c r="A982" s="123"/>
      <c r="B982" s="1"/>
      <c r="C982" s="124"/>
      <c r="D982" s="1"/>
      <c r="E982" s="124"/>
      <c r="F982" s="1"/>
      <c r="G982" s="124"/>
      <c r="H982" s="1"/>
      <c r="I982" s="124"/>
      <c r="K982" s="124"/>
      <c r="M982" s="124"/>
      <c r="N982" s="1"/>
      <c r="O982" s="124"/>
      <c r="Q982" s="124"/>
      <c r="S982" s="124"/>
      <c r="U982" s="124"/>
    </row>
    <row r="983" spans="1:21" ht="15">
      <c r="A983" s="123"/>
      <c r="B983" s="1"/>
      <c r="C983" s="124"/>
      <c r="D983" s="1"/>
      <c r="E983" s="124"/>
      <c r="F983" s="1"/>
      <c r="G983" s="124"/>
      <c r="H983" s="1"/>
      <c r="I983" s="124"/>
      <c r="K983" s="124"/>
      <c r="M983" s="124"/>
      <c r="N983" s="1"/>
      <c r="O983" s="124"/>
      <c r="Q983" s="124"/>
      <c r="S983" s="124"/>
      <c r="U983" s="124"/>
    </row>
    <row r="984" spans="1:21" ht="15">
      <c r="A984" s="123"/>
      <c r="B984" s="1"/>
      <c r="C984" s="124"/>
      <c r="D984" s="1"/>
      <c r="E984" s="124"/>
      <c r="F984" s="1"/>
      <c r="G984" s="124"/>
      <c r="H984" s="1"/>
      <c r="I984" s="124"/>
      <c r="K984" s="124"/>
      <c r="M984" s="124"/>
      <c r="N984" s="1"/>
      <c r="O984" s="124"/>
      <c r="Q984" s="124"/>
      <c r="S984" s="124"/>
      <c r="U984" s="124"/>
    </row>
    <row r="985" spans="1:21" ht="15">
      <c r="A985" s="123"/>
      <c r="B985" s="1"/>
      <c r="C985" s="124"/>
      <c r="D985" s="1"/>
      <c r="E985" s="124"/>
      <c r="F985" s="1"/>
      <c r="G985" s="124"/>
      <c r="H985" s="1"/>
      <c r="I985" s="124"/>
      <c r="K985" s="124"/>
      <c r="M985" s="124"/>
      <c r="N985" s="1"/>
      <c r="O985" s="124"/>
      <c r="Q985" s="124"/>
      <c r="S985" s="124"/>
      <c r="U985" s="124"/>
    </row>
    <row r="986" spans="1:21" ht="15">
      <c r="A986" s="123"/>
      <c r="B986" s="1"/>
      <c r="C986" s="124"/>
      <c r="D986" s="1"/>
      <c r="E986" s="124"/>
      <c r="F986" s="1"/>
      <c r="G986" s="124"/>
      <c r="H986" s="1"/>
      <c r="I986" s="124"/>
      <c r="K986" s="124"/>
      <c r="M986" s="124"/>
      <c r="N986" s="1"/>
      <c r="O986" s="124"/>
      <c r="Q986" s="124"/>
      <c r="S986" s="124"/>
      <c r="U986" s="124"/>
    </row>
    <row r="987" spans="1:21" ht="15">
      <c r="A987" s="123"/>
      <c r="B987" s="1"/>
      <c r="C987" s="124"/>
      <c r="D987" s="1"/>
      <c r="E987" s="124"/>
      <c r="F987" s="1"/>
      <c r="G987" s="124"/>
      <c r="H987" s="1"/>
      <c r="I987" s="124"/>
      <c r="K987" s="124"/>
      <c r="M987" s="124"/>
      <c r="N987" s="1"/>
      <c r="O987" s="124"/>
      <c r="Q987" s="124"/>
      <c r="S987" s="124"/>
      <c r="U987" s="124"/>
    </row>
    <row r="988" spans="1:21" ht="15">
      <c r="A988" s="123"/>
      <c r="B988" s="1"/>
      <c r="C988" s="124"/>
      <c r="D988" s="1"/>
      <c r="E988" s="124"/>
      <c r="F988" s="1"/>
      <c r="G988" s="124"/>
      <c r="H988" s="1"/>
      <c r="I988" s="124"/>
      <c r="K988" s="124"/>
      <c r="M988" s="124"/>
      <c r="N988" s="1"/>
      <c r="O988" s="124"/>
      <c r="Q988" s="124"/>
      <c r="S988" s="124"/>
      <c r="U988" s="124"/>
    </row>
    <row r="989" spans="1:21" ht="15">
      <c r="A989" s="123"/>
      <c r="B989" s="1"/>
      <c r="C989" s="124"/>
      <c r="D989" s="1"/>
      <c r="E989" s="124"/>
      <c r="F989" s="1"/>
      <c r="G989" s="124"/>
      <c r="H989" s="1"/>
      <c r="I989" s="124"/>
      <c r="K989" s="124"/>
      <c r="M989" s="124"/>
      <c r="N989" s="1"/>
      <c r="O989" s="124"/>
      <c r="Q989" s="124"/>
      <c r="S989" s="124"/>
      <c r="U989" s="124"/>
    </row>
    <row r="990" spans="1:21" ht="15">
      <c r="A990" s="123"/>
      <c r="B990" s="1"/>
      <c r="C990" s="124"/>
      <c r="D990" s="1"/>
      <c r="E990" s="124"/>
      <c r="F990" s="1"/>
      <c r="G990" s="124"/>
      <c r="H990" s="1"/>
      <c r="I990" s="124"/>
      <c r="K990" s="124"/>
      <c r="M990" s="124"/>
      <c r="N990" s="1"/>
      <c r="O990" s="124"/>
      <c r="Q990" s="124"/>
      <c r="S990" s="124"/>
      <c r="U990" s="124"/>
    </row>
    <row r="991" spans="1:21" ht="15">
      <c r="A991" s="123"/>
      <c r="B991" s="1"/>
      <c r="C991" s="124"/>
      <c r="D991" s="1"/>
      <c r="E991" s="124"/>
      <c r="F991" s="1"/>
      <c r="G991" s="124"/>
      <c r="H991" s="1"/>
      <c r="I991" s="124"/>
      <c r="K991" s="124"/>
      <c r="M991" s="124"/>
      <c r="N991" s="1"/>
      <c r="O991" s="124"/>
      <c r="Q991" s="124"/>
      <c r="S991" s="124"/>
      <c r="U991" s="124"/>
    </row>
    <row r="992" spans="1:21" ht="15">
      <c r="A992" s="123"/>
      <c r="B992" s="1"/>
      <c r="C992" s="124"/>
      <c r="D992" s="1"/>
      <c r="E992" s="124"/>
      <c r="F992" s="1"/>
      <c r="G992" s="124"/>
      <c r="H992" s="1"/>
      <c r="I992" s="124"/>
      <c r="K992" s="124"/>
      <c r="M992" s="124"/>
      <c r="N992" s="1"/>
      <c r="O992" s="124"/>
      <c r="Q992" s="124"/>
      <c r="S992" s="124"/>
      <c r="U992" s="124"/>
    </row>
    <row r="993" spans="1:21" ht="15">
      <c r="A993" s="123"/>
      <c r="B993" s="1"/>
      <c r="C993" s="124"/>
      <c r="D993" s="1"/>
      <c r="E993" s="124"/>
      <c r="F993" s="1"/>
      <c r="G993" s="124"/>
      <c r="H993" s="1"/>
      <c r="I993" s="124"/>
      <c r="K993" s="124"/>
      <c r="M993" s="124"/>
      <c r="N993" s="1"/>
      <c r="O993" s="124"/>
      <c r="Q993" s="124"/>
      <c r="S993" s="124"/>
      <c r="U993" s="124"/>
    </row>
    <row r="994" spans="1:21" ht="15">
      <c r="A994" s="123"/>
      <c r="B994" s="1"/>
      <c r="C994" s="124"/>
      <c r="D994" s="1"/>
      <c r="E994" s="124"/>
      <c r="F994" s="1"/>
      <c r="G994" s="124"/>
      <c r="H994" s="1"/>
      <c r="I994" s="124"/>
      <c r="K994" s="124"/>
      <c r="M994" s="124"/>
      <c r="N994" s="1"/>
      <c r="O994" s="124"/>
      <c r="Q994" s="124"/>
      <c r="S994" s="124"/>
      <c r="U994" s="124"/>
    </row>
    <row r="995" spans="1:21" ht="15">
      <c r="A995" s="123"/>
      <c r="B995" s="1"/>
      <c r="C995" s="124"/>
      <c r="D995" s="1"/>
      <c r="E995" s="124"/>
      <c r="F995" s="1"/>
      <c r="G995" s="124"/>
      <c r="H995" s="1"/>
      <c r="I995" s="124"/>
      <c r="K995" s="124"/>
      <c r="M995" s="124"/>
      <c r="N995" s="1"/>
      <c r="O995" s="124"/>
      <c r="Q995" s="124"/>
      <c r="S995" s="124"/>
      <c r="U995" s="124"/>
    </row>
    <row r="996" spans="1:21" ht="15">
      <c r="A996" s="123"/>
      <c r="B996" s="1"/>
      <c r="C996" s="124"/>
      <c r="D996" s="1"/>
      <c r="E996" s="124"/>
      <c r="F996" s="1"/>
      <c r="G996" s="124"/>
      <c r="H996" s="1"/>
      <c r="I996" s="124"/>
      <c r="K996" s="124"/>
      <c r="M996" s="124"/>
      <c r="N996" s="1"/>
      <c r="O996" s="124"/>
      <c r="Q996" s="124"/>
      <c r="S996" s="124"/>
      <c r="U996" s="124"/>
    </row>
    <row r="997" spans="1:21" ht="15">
      <c r="A997" s="123"/>
      <c r="B997" s="1"/>
      <c r="C997" s="124"/>
      <c r="D997" s="1"/>
      <c r="E997" s="124"/>
      <c r="F997" s="1"/>
      <c r="G997" s="124"/>
      <c r="H997" s="1"/>
      <c r="I997" s="124"/>
      <c r="K997" s="124"/>
      <c r="M997" s="124"/>
      <c r="N997" s="1"/>
      <c r="O997" s="124"/>
      <c r="Q997" s="124"/>
      <c r="S997" s="124"/>
      <c r="U997" s="124"/>
    </row>
    <row r="998" spans="1:21" ht="15">
      <c r="A998" s="123"/>
      <c r="B998" s="1"/>
      <c r="C998" s="124"/>
      <c r="D998" s="1"/>
      <c r="E998" s="124"/>
      <c r="F998" s="1"/>
      <c r="G998" s="124"/>
      <c r="H998" s="1"/>
      <c r="I998" s="124"/>
      <c r="K998" s="124"/>
      <c r="M998" s="124"/>
      <c r="N998" s="1"/>
      <c r="O998" s="124"/>
      <c r="Q998" s="124"/>
      <c r="S998" s="124"/>
      <c r="U998" s="124"/>
    </row>
    <row r="999" spans="1:21" ht="15">
      <c r="A999" s="123"/>
      <c r="B999" s="1"/>
      <c r="C999" s="124"/>
      <c r="D999" s="1"/>
      <c r="E999" s="124"/>
      <c r="F999" s="1"/>
      <c r="G999" s="124"/>
      <c r="H999" s="1"/>
      <c r="I999" s="124"/>
      <c r="K999" s="124"/>
      <c r="M999" s="124"/>
      <c r="N999" s="1"/>
      <c r="O999" s="124"/>
      <c r="Q999" s="124"/>
      <c r="S999" s="124"/>
      <c r="U999" s="124"/>
    </row>
    <row r="1000" spans="1:21" ht="15">
      <c r="A1000" s="123"/>
      <c r="B1000" s="1"/>
      <c r="C1000" s="124"/>
      <c r="D1000" s="1"/>
      <c r="E1000" s="124"/>
      <c r="F1000" s="1"/>
      <c r="G1000" s="124"/>
      <c r="H1000" s="1"/>
      <c r="I1000" s="124"/>
      <c r="K1000" s="124"/>
      <c r="M1000" s="124"/>
      <c r="N1000" s="1"/>
      <c r="O1000" s="124"/>
      <c r="Q1000" s="124"/>
      <c r="S1000" s="124"/>
      <c r="U1000" s="124"/>
    </row>
  </sheetData>
  <customSheetViews>
    <customSheetView guid="{FA637EDE-023A-4C43-AD8A-098B5D24A1F2}" filter="1" showAutoFilter="1">
      <pageMargins left="0.7" right="0.7" top="0.75" bottom="0.75" header="0.3" footer="0.3"/>
      <autoFilter ref="B1:Q1000" xr:uid="{08F2E733-6607-4B17-A013-07C33CB19B91}"/>
    </customSheetView>
  </customSheetViews>
  <phoneticPr fontId="15"/>
  <conditionalFormatting sqref="B152:B160 D152:D160 F152:F160 H152:H160 J152:J160 L152:L160 N152:N160 P152:P160 R152:R160 T152:T160">
    <cfRule type="expression" dxfId="52" priority="1">
      <formula>$H152 = "あり"</formula>
    </cfRule>
    <cfRule type="expression" dxfId="51" priority="2">
      <formula>$H152 = "なし"</formula>
    </cfRule>
    <cfRule type="expression" dxfId="50" priority="3">
      <formula>$H152="準備中"</formula>
    </cfRule>
    <cfRule type="expression" dxfId="49" priority="4">
      <formula>$H152="なし(登場)"</formula>
    </cfRule>
    <cfRule type="expression" dxfId="48" priority="5">
      <formula>$H152="削除"</formula>
    </cfRule>
  </conditionalFormatting>
  <pageMargins left="0.7" right="0.7" top="0.75" bottom="0.75" header="0.3" footer="0.3"/>
  <pageSetup paperSize="9"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100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59765625" defaultRowHeight="15.75" customHeight="1"/>
  <cols>
    <col min="4" max="5" width="12.59765625" hidden="1"/>
    <col min="15" max="15" width="15.73046875" customWidth="1"/>
  </cols>
  <sheetData>
    <row r="1" spans="1:16" ht="12.75">
      <c r="A1" s="112" t="s">
        <v>1042</v>
      </c>
      <c r="B1" s="112" t="s">
        <v>1043</v>
      </c>
      <c r="C1" s="117" t="s">
        <v>1044</v>
      </c>
      <c r="D1" s="112" t="s">
        <v>1045</v>
      </c>
      <c r="E1" s="112" t="s">
        <v>1046</v>
      </c>
      <c r="F1" s="112"/>
      <c r="G1" s="112" t="s">
        <v>1047</v>
      </c>
    </row>
    <row r="2" spans="1:16" ht="12.75">
      <c r="A2" s="112">
        <v>0</v>
      </c>
      <c r="B2" s="117">
        <v>500</v>
      </c>
      <c r="C2" s="117">
        <v>500</v>
      </c>
      <c r="D2" s="112">
        <v>1</v>
      </c>
      <c r="E2" s="125">
        <f t="shared" ref="E2:E256" si="0">FLOOR(POWER(2, $A2 * 0.1) * 100, 1)</f>
        <v>100</v>
      </c>
      <c r="F2" s="112">
        <v>400</v>
      </c>
      <c r="G2" s="112">
        <v>250</v>
      </c>
      <c r="I2">
        <f t="shared" ref="I2:J2" si="1">A12</f>
        <v>10</v>
      </c>
      <c r="J2">
        <f t="shared" si="1"/>
        <v>3000</v>
      </c>
      <c r="K2" s="117"/>
      <c r="N2" s="117"/>
      <c r="O2" s="117"/>
      <c r="P2" s="117"/>
    </row>
    <row r="3" spans="1:16" ht="12.75">
      <c r="A3" s="112">
        <v>1</v>
      </c>
      <c r="B3" s="126">
        <f t="shared" ref="B3:B61" si="2">B$2 + $G$2 * $A3</f>
        <v>750</v>
      </c>
      <c r="C3" s="126">
        <f t="shared" ref="C3:C257" si="3">C$2 + $F$2 * $A3</f>
        <v>900</v>
      </c>
      <c r="D3">
        <f t="shared" ref="D3:D257" si="4">FLOOR(SQRT($A3 * 1000) * 100, 1)</f>
        <v>3162</v>
      </c>
      <c r="E3" s="125">
        <f t="shared" si="0"/>
        <v>107</v>
      </c>
      <c r="G3" s="112">
        <v>200</v>
      </c>
      <c r="I3">
        <f t="shared" ref="I3:J3" si="5">A22</f>
        <v>20</v>
      </c>
      <c r="J3">
        <f t="shared" si="5"/>
        <v>5500</v>
      </c>
    </row>
    <row r="4" spans="1:16" ht="12.75">
      <c r="A4" s="112">
        <v>2</v>
      </c>
      <c r="B4" s="126">
        <f t="shared" si="2"/>
        <v>1000</v>
      </c>
      <c r="C4" s="126">
        <f t="shared" si="3"/>
        <v>1300</v>
      </c>
      <c r="D4">
        <f t="shared" si="4"/>
        <v>4472</v>
      </c>
      <c r="E4" s="125">
        <f t="shared" si="0"/>
        <v>114</v>
      </c>
      <c r="G4" s="112">
        <v>500</v>
      </c>
      <c r="I4">
        <f t="shared" ref="I4:J4" si="6">A32</f>
        <v>30</v>
      </c>
      <c r="J4">
        <f t="shared" si="6"/>
        <v>8000</v>
      </c>
    </row>
    <row r="5" spans="1:16" ht="12.75">
      <c r="A5" s="112">
        <v>3</v>
      </c>
      <c r="B5" s="126">
        <f t="shared" si="2"/>
        <v>1250</v>
      </c>
      <c r="C5" s="126">
        <f t="shared" si="3"/>
        <v>1700</v>
      </c>
      <c r="D5">
        <f t="shared" si="4"/>
        <v>5477</v>
      </c>
      <c r="E5" s="125">
        <f t="shared" si="0"/>
        <v>123</v>
      </c>
      <c r="G5" s="112">
        <v>1000</v>
      </c>
      <c r="I5">
        <f t="shared" ref="I5:J5" si="7">A42</f>
        <v>40</v>
      </c>
      <c r="J5">
        <f t="shared" si="7"/>
        <v>10500</v>
      </c>
    </row>
    <row r="6" spans="1:16" ht="12.75">
      <c r="A6" s="112">
        <v>4</v>
      </c>
      <c r="B6" s="126">
        <f t="shared" si="2"/>
        <v>1500</v>
      </c>
      <c r="C6" s="126">
        <f t="shared" si="3"/>
        <v>2100</v>
      </c>
      <c r="D6">
        <f t="shared" si="4"/>
        <v>6324</v>
      </c>
      <c r="E6" s="125">
        <f t="shared" si="0"/>
        <v>131</v>
      </c>
      <c r="I6">
        <f t="shared" ref="I6:J6" si="8">A52</f>
        <v>50</v>
      </c>
      <c r="J6">
        <f t="shared" si="8"/>
        <v>13000</v>
      </c>
    </row>
    <row r="7" spans="1:16" ht="12.75">
      <c r="A7" s="112">
        <v>5</v>
      </c>
      <c r="B7" s="126">
        <f t="shared" si="2"/>
        <v>1750</v>
      </c>
      <c r="C7" s="126">
        <f t="shared" si="3"/>
        <v>2500</v>
      </c>
      <c r="D7">
        <f t="shared" si="4"/>
        <v>7071</v>
      </c>
      <c r="E7" s="125">
        <f t="shared" si="0"/>
        <v>141</v>
      </c>
      <c r="I7">
        <f t="shared" ref="I7:J7" si="9">A62</f>
        <v>60</v>
      </c>
      <c r="J7">
        <f t="shared" si="9"/>
        <v>15700</v>
      </c>
    </row>
    <row r="8" spans="1:16" ht="12.75">
      <c r="A8" s="112">
        <v>6</v>
      </c>
      <c r="B8" s="126">
        <f t="shared" si="2"/>
        <v>2000</v>
      </c>
      <c r="C8" s="126">
        <f t="shared" si="3"/>
        <v>2900</v>
      </c>
      <c r="D8">
        <f t="shared" si="4"/>
        <v>7745</v>
      </c>
      <c r="E8" s="125">
        <f t="shared" si="0"/>
        <v>151</v>
      </c>
      <c r="I8">
        <f t="shared" ref="I8:J8" si="10">A72</f>
        <v>70</v>
      </c>
      <c r="J8">
        <f t="shared" si="10"/>
        <v>20500</v>
      </c>
    </row>
    <row r="9" spans="1:16" ht="12.75">
      <c r="A9" s="112">
        <v>7</v>
      </c>
      <c r="B9" s="126">
        <f t="shared" si="2"/>
        <v>2250</v>
      </c>
      <c r="C9" s="126">
        <f t="shared" si="3"/>
        <v>3300</v>
      </c>
      <c r="D9">
        <f t="shared" si="4"/>
        <v>8366</v>
      </c>
      <c r="E9" s="125">
        <f t="shared" si="0"/>
        <v>162</v>
      </c>
      <c r="I9">
        <f t="shared" ref="I9:J9" si="11">A82</f>
        <v>80</v>
      </c>
      <c r="J9">
        <f t="shared" si="11"/>
        <v>28500</v>
      </c>
    </row>
    <row r="10" spans="1:16" ht="12.75">
      <c r="A10" s="112">
        <v>8</v>
      </c>
      <c r="B10" s="126">
        <f t="shared" si="2"/>
        <v>2500</v>
      </c>
      <c r="C10" s="126">
        <f t="shared" si="3"/>
        <v>3700</v>
      </c>
      <c r="D10">
        <f t="shared" si="4"/>
        <v>8944</v>
      </c>
      <c r="E10" s="125">
        <f t="shared" si="0"/>
        <v>174</v>
      </c>
      <c r="I10">
        <f t="shared" ref="I10:J10" si="12">A92</f>
        <v>90</v>
      </c>
      <c r="J10">
        <f t="shared" si="12"/>
        <v>41000</v>
      </c>
    </row>
    <row r="11" spans="1:16" ht="12.75">
      <c r="A11" s="112">
        <v>9</v>
      </c>
      <c r="B11" s="126">
        <f t="shared" si="2"/>
        <v>2750</v>
      </c>
      <c r="C11" s="126">
        <f t="shared" si="3"/>
        <v>4100</v>
      </c>
      <c r="D11">
        <f t="shared" si="4"/>
        <v>9486</v>
      </c>
      <c r="E11" s="125">
        <f t="shared" si="0"/>
        <v>186</v>
      </c>
      <c r="I11">
        <f t="shared" ref="I11:J11" si="13">A102</f>
        <v>100</v>
      </c>
      <c r="J11">
        <f t="shared" si="13"/>
        <v>52500</v>
      </c>
    </row>
    <row r="12" spans="1:16" ht="12.75">
      <c r="A12" s="112">
        <v>10</v>
      </c>
      <c r="B12" s="126">
        <f t="shared" si="2"/>
        <v>3000</v>
      </c>
      <c r="C12" s="126">
        <f t="shared" si="3"/>
        <v>4500</v>
      </c>
      <c r="D12">
        <f t="shared" si="4"/>
        <v>10000</v>
      </c>
      <c r="E12" s="125">
        <f t="shared" si="0"/>
        <v>200</v>
      </c>
    </row>
    <row r="13" spans="1:16" ht="12.75">
      <c r="A13" s="112">
        <v>11</v>
      </c>
      <c r="B13" s="126">
        <f t="shared" si="2"/>
        <v>3250</v>
      </c>
      <c r="C13" s="126">
        <f t="shared" si="3"/>
        <v>4900</v>
      </c>
      <c r="D13">
        <f t="shared" si="4"/>
        <v>10488</v>
      </c>
      <c r="E13" s="125">
        <f t="shared" si="0"/>
        <v>214</v>
      </c>
    </row>
    <row r="14" spans="1:16" ht="12.75">
      <c r="A14" s="112">
        <v>12</v>
      </c>
      <c r="B14" s="126">
        <f t="shared" si="2"/>
        <v>3500</v>
      </c>
      <c r="C14" s="126">
        <f t="shared" si="3"/>
        <v>5300</v>
      </c>
      <c r="D14">
        <f t="shared" si="4"/>
        <v>10954</v>
      </c>
      <c r="E14" s="125">
        <f t="shared" si="0"/>
        <v>229</v>
      </c>
    </row>
    <row r="15" spans="1:16" ht="12.75">
      <c r="A15" s="112">
        <v>13</v>
      </c>
      <c r="B15" s="126">
        <f t="shared" si="2"/>
        <v>3750</v>
      </c>
      <c r="C15" s="126">
        <f t="shared" si="3"/>
        <v>5700</v>
      </c>
      <c r="D15">
        <f t="shared" si="4"/>
        <v>11401</v>
      </c>
      <c r="E15" s="125">
        <f t="shared" si="0"/>
        <v>246</v>
      </c>
    </row>
    <row r="16" spans="1:16" ht="15.75" customHeight="1">
      <c r="A16" s="112">
        <v>14</v>
      </c>
      <c r="B16" s="126">
        <f t="shared" si="2"/>
        <v>4000</v>
      </c>
      <c r="C16" s="126">
        <f t="shared" si="3"/>
        <v>6100</v>
      </c>
      <c r="D16">
        <f t="shared" si="4"/>
        <v>11832</v>
      </c>
      <c r="E16" s="125">
        <f t="shared" si="0"/>
        <v>263</v>
      </c>
    </row>
    <row r="17" spans="1:5" ht="12.75">
      <c r="A17" s="112">
        <v>15</v>
      </c>
      <c r="B17" s="126">
        <f t="shared" si="2"/>
        <v>4250</v>
      </c>
      <c r="C17" s="126">
        <f t="shared" si="3"/>
        <v>6500</v>
      </c>
      <c r="D17">
        <f t="shared" si="4"/>
        <v>12247</v>
      </c>
      <c r="E17" s="125">
        <f t="shared" si="0"/>
        <v>282</v>
      </c>
    </row>
    <row r="18" spans="1:5" ht="12.75">
      <c r="A18" s="112">
        <v>16</v>
      </c>
      <c r="B18" s="126">
        <f t="shared" si="2"/>
        <v>4500</v>
      </c>
      <c r="C18" s="126">
        <f t="shared" si="3"/>
        <v>6900</v>
      </c>
      <c r="D18">
        <f t="shared" si="4"/>
        <v>12649</v>
      </c>
      <c r="E18" s="125">
        <f t="shared" si="0"/>
        <v>303</v>
      </c>
    </row>
    <row r="19" spans="1:5" ht="12.75">
      <c r="A19" s="112">
        <v>17</v>
      </c>
      <c r="B19" s="126">
        <f t="shared" si="2"/>
        <v>4750</v>
      </c>
      <c r="C19" s="126">
        <f t="shared" si="3"/>
        <v>7300</v>
      </c>
      <c r="D19">
        <f t="shared" si="4"/>
        <v>13038</v>
      </c>
      <c r="E19" s="125">
        <f t="shared" si="0"/>
        <v>324</v>
      </c>
    </row>
    <row r="20" spans="1:5" ht="12.75">
      <c r="A20" s="112">
        <v>18</v>
      </c>
      <c r="B20" s="126">
        <f t="shared" si="2"/>
        <v>5000</v>
      </c>
      <c r="C20" s="126">
        <f t="shared" si="3"/>
        <v>7700</v>
      </c>
      <c r="D20">
        <f t="shared" si="4"/>
        <v>13416</v>
      </c>
      <c r="E20" s="125">
        <f t="shared" si="0"/>
        <v>348</v>
      </c>
    </row>
    <row r="21" spans="1:5" ht="12.75">
      <c r="A21" s="112">
        <v>19</v>
      </c>
      <c r="B21" s="126">
        <f t="shared" si="2"/>
        <v>5250</v>
      </c>
      <c r="C21" s="126">
        <f t="shared" si="3"/>
        <v>8100</v>
      </c>
      <c r="D21">
        <f t="shared" si="4"/>
        <v>13784</v>
      </c>
      <c r="E21" s="125">
        <f t="shared" si="0"/>
        <v>373</v>
      </c>
    </row>
    <row r="22" spans="1:5" ht="12.75">
      <c r="A22" s="112">
        <v>20</v>
      </c>
      <c r="B22" s="126">
        <f t="shared" si="2"/>
        <v>5500</v>
      </c>
      <c r="C22" s="126">
        <f t="shared" si="3"/>
        <v>8500</v>
      </c>
      <c r="D22">
        <f t="shared" si="4"/>
        <v>14142</v>
      </c>
      <c r="E22" s="125">
        <f t="shared" si="0"/>
        <v>400</v>
      </c>
    </row>
    <row r="23" spans="1:5" ht="12.75">
      <c r="A23" s="112">
        <v>21</v>
      </c>
      <c r="B23" s="126">
        <f t="shared" si="2"/>
        <v>5750</v>
      </c>
      <c r="C23" s="126">
        <f t="shared" si="3"/>
        <v>8900</v>
      </c>
      <c r="D23">
        <f t="shared" si="4"/>
        <v>14491</v>
      </c>
      <c r="E23" s="125">
        <f t="shared" si="0"/>
        <v>428</v>
      </c>
    </row>
    <row r="24" spans="1:5" ht="12.75">
      <c r="A24" s="112">
        <v>22</v>
      </c>
      <c r="B24" s="126">
        <f t="shared" si="2"/>
        <v>6000</v>
      </c>
      <c r="C24" s="126">
        <f t="shared" si="3"/>
        <v>9300</v>
      </c>
      <c r="D24">
        <f t="shared" si="4"/>
        <v>14832</v>
      </c>
      <c r="E24" s="125">
        <f t="shared" si="0"/>
        <v>459</v>
      </c>
    </row>
    <row r="25" spans="1:5" ht="12.75">
      <c r="A25" s="112">
        <v>23</v>
      </c>
      <c r="B25" s="126">
        <f t="shared" si="2"/>
        <v>6250</v>
      </c>
      <c r="C25" s="126">
        <f t="shared" si="3"/>
        <v>9700</v>
      </c>
      <c r="D25">
        <f t="shared" si="4"/>
        <v>15165</v>
      </c>
      <c r="E25" s="125">
        <f t="shared" si="0"/>
        <v>492</v>
      </c>
    </row>
    <row r="26" spans="1:5" ht="12.75">
      <c r="A26" s="112">
        <v>24</v>
      </c>
      <c r="B26" s="126">
        <f t="shared" si="2"/>
        <v>6500</v>
      </c>
      <c r="C26" s="126">
        <f t="shared" si="3"/>
        <v>10100</v>
      </c>
      <c r="D26">
        <f t="shared" si="4"/>
        <v>15491</v>
      </c>
      <c r="E26" s="125">
        <f t="shared" si="0"/>
        <v>527</v>
      </c>
    </row>
    <row r="27" spans="1:5" ht="12.75">
      <c r="A27" s="112">
        <v>25</v>
      </c>
      <c r="B27" s="126">
        <f t="shared" si="2"/>
        <v>6750</v>
      </c>
      <c r="C27" s="126">
        <f t="shared" si="3"/>
        <v>10500</v>
      </c>
      <c r="D27">
        <f t="shared" si="4"/>
        <v>15811</v>
      </c>
      <c r="E27" s="125">
        <f t="shared" si="0"/>
        <v>565</v>
      </c>
    </row>
    <row r="28" spans="1:5" ht="12.75">
      <c r="A28" s="112">
        <v>26</v>
      </c>
      <c r="B28" s="126">
        <f t="shared" si="2"/>
        <v>7000</v>
      </c>
      <c r="C28" s="126">
        <f t="shared" si="3"/>
        <v>10900</v>
      </c>
      <c r="D28">
        <f t="shared" si="4"/>
        <v>16124</v>
      </c>
      <c r="E28" s="125">
        <f t="shared" si="0"/>
        <v>606</v>
      </c>
    </row>
    <row r="29" spans="1:5" ht="12.75">
      <c r="A29" s="112">
        <v>27</v>
      </c>
      <c r="B29" s="126">
        <f t="shared" si="2"/>
        <v>7250</v>
      </c>
      <c r="C29" s="126">
        <f t="shared" si="3"/>
        <v>11300</v>
      </c>
      <c r="D29">
        <f t="shared" si="4"/>
        <v>16431</v>
      </c>
      <c r="E29" s="125">
        <f t="shared" si="0"/>
        <v>649</v>
      </c>
    </row>
    <row r="30" spans="1:5" ht="12.75">
      <c r="A30" s="112">
        <v>28</v>
      </c>
      <c r="B30" s="126">
        <f t="shared" si="2"/>
        <v>7500</v>
      </c>
      <c r="C30" s="126">
        <f t="shared" si="3"/>
        <v>11700</v>
      </c>
      <c r="D30">
        <f t="shared" si="4"/>
        <v>16733</v>
      </c>
      <c r="E30" s="125">
        <f t="shared" si="0"/>
        <v>696</v>
      </c>
    </row>
    <row r="31" spans="1:5" ht="12.75">
      <c r="A31" s="112">
        <v>29</v>
      </c>
      <c r="B31" s="126">
        <f t="shared" si="2"/>
        <v>7750</v>
      </c>
      <c r="C31" s="126">
        <f t="shared" si="3"/>
        <v>12100</v>
      </c>
      <c r="D31">
        <f t="shared" si="4"/>
        <v>17029</v>
      </c>
      <c r="E31" s="125">
        <f t="shared" si="0"/>
        <v>746</v>
      </c>
    </row>
    <row r="32" spans="1:5" ht="12.75">
      <c r="A32" s="112">
        <v>30</v>
      </c>
      <c r="B32" s="126">
        <f t="shared" si="2"/>
        <v>8000</v>
      </c>
      <c r="C32" s="126">
        <f t="shared" si="3"/>
        <v>12500</v>
      </c>
      <c r="D32">
        <f t="shared" si="4"/>
        <v>17320</v>
      </c>
      <c r="E32" s="125">
        <f t="shared" si="0"/>
        <v>800</v>
      </c>
    </row>
    <row r="33" spans="1:5" ht="12.75">
      <c r="A33" s="112">
        <v>31</v>
      </c>
      <c r="B33" s="126">
        <f t="shared" si="2"/>
        <v>8250</v>
      </c>
      <c r="C33" s="126">
        <f t="shared" si="3"/>
        <v>12900</v>
      </c>
      <c r="D33">
        <f t="shared" si="4"/>
        <v>17606</v>
      </c>
      <c r="E33" s="125">
        <f t="shared" si="0"/>
        <v>857</v>
      </c>
    </row>
    <row r="34" spans="1:5" ht="12.75">
      <c r="A34" s="112">
        <v>32</v>
      </c>
      <c r="B34" s="126">
        <f t="shared" si="2"/>
        <v>8500</v>
      </c>
      <c r="C34" s="126">
        <f t="shared" si="3"/>
        <v>13300</v>
      </c>
      <c r="D34">
        <f t="shared" si="4"/>
        <v>17888</v>
      </c>
      <c r="E34" s="125">
        <f t="shared" si="0"/>
        <v>918</v>
      </c>
    </row>
    <row r="35" spans="1:5" ht="12.75">
      <c r="A35" s="112">
        <v>33</v>
      </c>
      <c r="B35" s="126">
        <f t="shared" si="2"/>
        <v>8750</v>
      </c>
      <c r="C35" s="126">
        <f t="shared" si="3"/>
        <v>13700</v>
      </c>
      <c r="D35">
        <f t="shared" si="4"/>
        <v>18165</v>
      </c>
      <c r="E35" s="125">
        <f t="shared" si="0"/>
        <v>984</v>
      </c>
    </row>
    <row r="36" spans="1:5" ht="12.75">
      <c r="A36" s="112">
        <v>34</v>
      </c>
      <c r="B36" s="126">
        <f t="shared" si="2"/>
        <v>9000</v>
      </c>
      <c r="C36" s="126">
        <f t="shared" si="3"/>
        <v>14100</v>
      </c>
      <c r="D36">
        <f t="shared" si="4"/>
        <v>18439</v>
      </c>
      <c r="E36" s="125">
        <f t="shared" si="0"/>
        <v>1055</v>
      </c>
    </row>
    <row r="37" spans="1:5" ht="12.75">
      <c r="A37" s="112">
        <v>35</v>
      </c>
      <c r="B37" s="126">
        <f t="shared" si="2"/>
        <v>9250</v>
      </c>
      <c r="C37" s="126">
        <f t="shared" si="3"/>
        <v>14500</v>
      </c>
      <c r="D37">
        <f t="shared" si="4"/>
        <v>18708</v>
      </c>
      <c r="E37" s="125">
        <f t="shared" si="0"/>
        <v>1131</v>
      </c>
    </row>
    <row r="38" spans="1:5" ht="12.75">
      <c r="A38" s="112">
        <v>36</v>
      </c>
      <c r="B38" s="126">
        <f t="shared" si="2"/>
        <v>9500</v>
      </c>
      <c r="C38" s="126">
        <f t="shared" si="3"/>
        <v>14900</v>
      </c>
      <c r="D38">
        <f t="shared" si="4"/>
        <v>18973</v>
      </c>
      <c r="E38" s="125">
        <f t="shared" si="0"/>
        <v>1212</v>
      </c>
    </row>
    <row r="39" spans="1:5" ht="12.75">
      <c r="A39" s="112">
        <v>37</v>
      </c>
      <c r="B39" s="126">
        <f t="shared" si="2"/>
        <v>9750</v>
      </c>
      <c r="C39" s="126">
        <f t="shared" si="3"/>
        <v>15300</v>
      </c>
      <c r="D39">
        <f t="shared" si="4"/>
        <v>19235</v>
      </c>
      <c r="E39" s="125">
        <f t="shared" si="0"/>
        <v>1299</v>
      </c>
    </row>
    <row r="40" spans="1:5" ht="12.75">
      <c r="A40" s="112">
        <v>38</v>
      </c>
      <c r="B40" s="126">
        <f t="shared" si="2"/>
        <v>10000</v>
      </c>
      <c r="C40" s="126">
        <f t="shared" si="3"/>
        <v>15700</v>
      </c>
      <c r="D40">
        <f t="shared" si="4"/>
        <v>19493</v>
      </c>
      <c r="E40" s="125">
        <f t="shared" si="0"/>
        <v>1392</v>
      </c>
    </row>
    <row r="41" spans="1:5" ht="12.75">
      <c r="A41" s="112">
        <v>39</v>
      </c>
      <c r="B41" s="126">
        <f t="shared" si="2"/>
        <v>10250</v>
      </c>
      <c r="C41" s="126">
        <f t="shared" si="3"/>
        <v>16100</v>
      </c>
      <c r="D41">
        <f t="shared" si="4"/>
        <v>19748</v>
      </c>
      <c r="E41" s="125">
        <f t="shared" si="0"/>
        <v>1492</v>
      </c>
    </row>
    <row r="42" spans="1:5" ht="12.75">
      <c r="A42" s="112">
        <v>40</v>
      </c>
      <c r="B42" s="126">
        <f t="shared" si="2"/>
        <v>10500</v>
      </c>
      <c r="C42" s="126">
        <f t="shared" si="3"/>
        <v>16500</v>
      </c>
      <c r="D42">
        <f t="shared" si="4"/>
        <v>20000</v>
      </c>
      <c r="E42" s="125">
        <f t="shared" si="0"/>
        <v>1600</v>
      </c>
    </row>
    <row r="43" spans="1:5" ht="12.75">
      <c r="A43" s="112">
        <v>41</v>
      </c>
      <c r="B43" s="126">
        <f t="shared" si="2"/>
        <v>10750</v>
      </c>
      <c r="C43" s="126">
        <f t="shared" si="3"/>
        <v>16900</v>
      </c>
      <c r="D43">
        <f t="shared" si="4"/>
        <v>20248</v>
      </c>
      <c r="E43" s="125">
        <f t="shared" si="0"/>
        <v>1714</v>
      </c>
    </row>
    <row r="44" spans="1:5" ht="12.75">
      <c r="A44" s="112">
        <v>42</v>
      </c>
      <c r="B44" s="126">
        <f t="shared" si="2"/>
        <v>11000</v>
      </c>
      <c r="C44" s="126">
        <f t="shared" si="3"/>
        <v>17300</v>
      </c>
      <c r="D44">
        <f t="shared" si="4"/>
        <v>20493</v>
      </c>
      <c r="E44" s="125">
        <f t="shared" si="0"/>
        <v>1837</v>
      </c>
    </row>
    <row r="45" spans="1:5" ht="12.75">
      <c r="A45" s="112">
        <v>43</v>
      </c>
      <c r="B45" s="126">
        <f t="shared" si="2"/>
        <v>11250</v>
      </c>
      <c r="C45" s="126">
        <f t="shared" si="3"/>
        <v>17700</v>
      </c>
      <c r="D45">
        <f t="shared" si="4"/>
        <v>20736</v>
      </c>
      <c r="E45" s="125">
        <f t="shared" si="0"/>
        <v>1969</v>
      </c>
    </row>
    <row r="46" spans="1:5" ht="12.75">
      <c r="A46" s="112">
        <v>44</v>
      </c>
      <c r="B46" s="126">
        <f t="shared" si="2"/>
        <v>11500</v>
      </c>
      <c r="C46" s="126">
        <f t="shared" si="3"/>
        <v>18100</v>
      </c>
      <c r="D46">
        <f t="shared" si="4"/>
        <v>20976</v>
      </c>
      <c r="E46" s="125">
        <f t="shared" si="0"/>
        <v>2111</v>
      </c>
    </row>
    <row r="47" spans="1:5" ht="12.75">
      <c r="A47" s="112">
        <v>45</v>
      </c>
      <c r="B47" s="126">
        <f t="shared" si="2"/>
        <v>11750</v>
      </c>
      <c r="C47" s="126">
        <f t="shared" si="3"/>
        <v>18500</v>
      </c>
      <c r="D47">
        <f t="shared" si="4"/>
        <v>21213</v>
      </c>
      <c r="E47" s="125">
        <f t="shared" si="0"/>
        <v>2262</v>
      </c>
    </row>
    <row r="48" spans="1:5" ht="12.75">
      <c r="A48" s="112">
        <v>46</v>
      </c>
      <c r="B48" s="126">
        <f t="shared" si="2"/>
        <v>12000</v>
      </c>
      <c r="C48" s="126">
        <f t="shared" si="3"/>
        <v>18900</v>
      </c>
      <c r="D48">
        <f t="shared" si="4"/>
        <v>21447</v>
      </c>
      <c r="E48" s="125">
        <f t="shared" si="0"/>
        <v>2425</v>
      </c>
    </row>
    <row r="49" spans="1:5" ht="12.75">
      <c r="A49" s="112">
        <v>47</v>
      </c>
      <c r="B49" s="126">
        <f t="shared" si="2"/>
        <v>12250</v>
      </c>
      <c r="C49" s="126">
        <f t="shared" si="3"/>
        <v>19300</v>
      </c>
      <c r="D49">
        <f t="shared" si="4"/>
        <v>21679</v>
      </c>
      <c r="E49" s="125">
        <f t="shared" si="0"/>
        <v>2599</v>
      </c>
    </row>
    <row r="50" spans="1:5" ht="12.75">
      <c r="A50" s="112">
        <v>48</v>
      </c>
      <c r="B50" s="126">
        <f t="shared" si="2"/>
        <v>12500</v>
      </c>
      <c r="C50" s="126">
        <f t="shared" si="3"/>
        <v>19700</v>
      </c>
      <c r="D50">
        <f t="shared" si="4"/>
        <v>21908</v>
      </c>
      <c r="E50" s="125">
        <f t="shared" si="0"/>
        <v>2785</v>
      </c>
    </row>
    <row r="51" spans="1:5" ht="12.75">
      <c r="A51" s="112">
        <v>49</v>
      </c>
      <c r="B51" s="126">
        <f t="shared" si="2"/>
        <v>12750</v>
      </c>
      <c r="C51" s="126">
        <f t="shared" si="3"/>
        <v>20100</v>
      </c>
      <c r="D51">
        <f t="shared" si="4"/>
        <v>22135</v>
      </c>
      <c r="E51" s="125">
        <f t="shared" si="0"/>
        <v>2985</v>
      </c>
    </row>
    <row r="52" spans="1:5" ht="12.75">
      <c r="A52" s="112">
        <v>50</v>
      </c>
      <c r="B52" s="126">
        <f t="shared" si="2"/>
        <v>13000</v>
      </c>
      <c r="C52" s="126">
        <f t="shared" si="3"/>
        <v>20500</v>
      </c>
      <c r="D52">
        <f t="shared" si="4"/>
        <v>22360</v>
      </c>
      <c r="E52" s="125">
        <f t="shared" si="0"/>
        <v>3200</v>
      </c>
    </row>
    <row r="53" spans="1:5" ht="12.75">
      <c r="A53" s="112">
        <v>51</v>
      </c>
      <c r="B53" s="126">
        <f t="shared" si="2"/>
        <v>13250</v>
      </c>
      <c r="C53" s="126">
        <f t="shared" si="3"/>
        <v>20900</v>
      </c>
      <c r="D53">
        <f t="shared" si="4"/>
        <v>22583</v>
      </c>
      <c r="E53">
        <f t="shared" si="0"/>
        <v>3429</v>
      </c>
    </row>
    <row r="54" spans="1:5" ht="12.75">
      <c r="A54" s="112">
        <v>52</v>
      </c>
      <c r="B54" s="126">
        <f t="shared" si="2"/>
        <v>13500</v>
      </c>
      <c r="C54" s="126">
        <f t="shared" si="3"/>
        <v>21300</v>
      </c>
      <c r="D54">
        <f t="shared" si="4"/>
        <v>22803</v>
      </c>
      <c r="E54">
        <f t="shared" si="0"/>
        <v>3675</v>
      </c>
    </row>
    <row r="55" spans="1:5" ht="12.75">
      <c r="A55" s="112">
        <v>53</v>
      </c>
      <c r="B55" s="126">
        <f t="shared" si="2"/>
        <v>13750</v>
      </c>
      <c r="C55" s="126">
        <f t="shared" si="3"/>
        <v>21700</v>
      </c>
      <c r="D55">
        <f t="shared" si="4"/>
        <v>23021</v>
      </c>
      <c r="E55">
        <f t="shared" si="0"/>
        <v>3939</v>
      </c>
    </row>
    <row r="56" spans="1:5" ht="12.75">
      <c r="A56" s="112">
        <v>54</v>
      </c>
      <c r="B56" s="126">
        <f t="shared" si="2"/>
        <v>14000</v>
      </c>
      <c r="C56" s="126">
        <f t="shared" si="3"/>
        <v>22100</v>
      </c>
      <c r="D56">
        <f t="shared" si="4"/>
        <v>23237</v>
      </c>
      <c r="E56">
        <f t="shared" si="0"/>
        <v>4222</v>
      </c>
    </row>
    <row r="57" spans="1:5" ht="12.75">
      <c r="A57" s="112">
        <v>55</v>
      </c>
      <c r="B57" s="126">
        <f t="shared" si="2"/>
        <v>14250</v>
      </c>
      <c r="C57" s="126">
        <f t="shared" si="3"/>
        <v>22500</v>
      </c>
      <c r="D57">
        <f t="shared" si="4"/>
        <v>23452</v>
      </c>
      <c r="E57">
        <f t="shared" si="0"/>
        <v>4525</v>
      </c>
    </row>
    <row r="58" spans="1:5" ht="12.75">
      <c r="A58" s="112">
        <v>56</v>
      </c>
      <c r="B58" s="126">
        <f t="shared" si="2"/>
        <v>14500</v>
      </c>
      <c r="C58" s="126">
        <f t="shared" si="3"/>
        <v>22900</v>
      </c>
      <c r="D58">
        <f t="shared" si="4"/>
        <v>23664</v>
      </c>
      <c r="E58">
        <f t="shared" si="0"/>
        <v>4850</v>
      </c>
    </row>
    <row r="59" spans="1:5" ht="12.75">
      <c r="A59" s="112">
        <v>57</v>
      </c>
      <c r="B59" s="126">
        <f t="shared" si="2"/>
        <v>14750</v>
      </c>
      <c r="C59" s="126">
        <f t="shared" si="3"/>
        <v>23300</v>
      </c>
      <c r="D59">
        <f t="shared" si="4"/>
        <v>23874</v>
      </c>
      <c r="E59">
        <f t="shared" si="0"/>
        <v>5198</v>
      </c>
    </row>
    <row r="60" spans="1:5" ht="12.75">
      <c r="A60" s="112">
        <v>58</v>
      </c>
      <c r="B60" s="126">
        <f t="shared" si="2"/>
        <v>15000</v>
      </c>
      <c r="C60" s="126">
        <f t="shared" si="3"/>
        <v>23700</v>
      </c>
      <c r="D60">
        <f t="shared" si="4"/>
        <v>24083</v>
      </c>
      <c r="E60">
        <f t="shared" si="0"/>
        <v>5571</v>
      </c>
    </row>
    <row r="61" spans="1:5" ht="12.75">
      <c r="A61" s="112">
        <v>59</v>
      </c>
      <c r="B61" s="126">
        <f t="shared" si="2"/>
        <v>15250</v>
      </c>
      <c r="C61" s="126">
        <f t="shared" si="3"/>
        <v>24100</v>
      </c>
      <c r="D61">
        <f t="shared" si="4"/>
        <v>24289</v>
      </c>
      <c r="E61">
        <f t="shared" si="0"/>
        <v>5971</v>
      </c>
    </row>
    <row r="62" spans="1:5" ht="12.75">
      <c r="A62" s="112">
        <v>60</v>
      </c>
      <c r="B62" s="126">
        <f t="shared" ref="B62:B71" si="14">$B$61+ ($G$2 + $G$3) * ($A62 - $A$61)</f>
        <v>15700</v>
      </c>
      <c r="C62" s="126">
        <f t="shared" si="3"/>
        <v>24500</v>
      </c>
      <c r="D62">
        <f t="shared" si="4"/>
        <v>24494</v>
      </c>
      <c r="E62">
        <f t="shared" si="0"/>
        <v>6400</v>
      </c>
    </row>
    <row r="63" spans="1:5" ht="12.75">
      <c r="A63" s="112">
        <v>61</v>
      </c>
      <c r="B63" s="126">
        <f t="shared" si="14"/>
        <v>16150</v>
      </c>
      <c r="C63" s="126">
        <f t="shared" si="3"/>
        <v>24900</v>
      </c>
      <c r="D63">
        <f t="shared" si="4"/>
        <v>24698</v>
      </c>
      <c r="E63">
        <f t="shared" si="0"/>
        <v>6859</v>
      </c>
    </row>
    <row r="64" spans="1:5" ht="12.75">
      <c r="A64" s="112">
        <v>62</v>
      </c>
      <c r="B64" s="126">
        <f t="shared" si="14"/>
        <v>16600</v>
      </c>
      <c r="C64" s="126">
        <f t="shared" si="3"/>
        <v>25300</v>
      </c>
      <c r="D64">
        <f t="shared" si="4"/>
        <v>24899</v>
      </c>
      <c r="E64">
        <f t="shared" si="0"/>
        <v>7351</v>
      </c>
    </row>
    <row r="65" spans="1:5" ht="12.75">
      <c r="A65" s="112">
        <v>63</v>
      </c>
      <c r="B65" s="126">
        <f t="shared" si="14"/>
        <v>17050</v>
      </c>
      <c r="C65" s="126">
        <f t="shared" si="3"/>
        <v>25700</v>
      </c>
      <c r="D65">
        <f t="shared" si="4"/>
        <v>25099</v>
      </c>
      <c r="E65">
        <f t="shared" si="0"/>
        <v>7879</v>
      </c>
    </row>
    <row r="66" spans="1:5" ht="12.75">
      <c r="A66" s="112">
        <v>64</v>
      </c>
      <c r="B66" s="126">
        <f t="shared" si="14"/>
        <v>17500</v>
      </c>
      <c r="C66" s="126">
        <f t="shared" si="3"/>
        <v>26100</v>
      </c>
      <c r="D66">
        <f t="shared" si="4"/>
        <v>25298</v>
      </c>
      <c r="E66">
        <f t="shared" si="0"/>
        <v>8444</v>
      </c>
    </row>
    <row r="67" spans="1:5" ht="12.75">
      <c r="A67" s="112">
        <v>65</v>
      </c>
      <c r="B67" s="126">
        <f t="shared" si="14"/>
        <v>17950</v>
      </c>
      <c r="C67" s="126">
        <f t="shared" si="3"/>
        <v>26500</v>
      </c>
      <c r="D67">
        <f t="shared" si="4"/>
        <v>25495</v>
      </c>
      <c r="E67">
        <f t="shared" si="0"/>
        <v>9050</v>
      </c>
    </row>
    <row r="68" spans="1:5" ht="12.75">
      <c r="A68" s="112">
        <v>66</v>
      </c>
      <c r="B68" s="126">
        <f t="shared" si="14"/>
        <v>18400</v>
      </c>
      <c r="C68" s="126">
        <f t="shared" si="3"/>
        <v>26900</v>
      </c>
      <c r="D68">
        <f t="shared" si="4"/>
        <v>25690</v>
      </c>
      <c r="E68">
        <f t="shared" si="0"/>
        <v>9700</v>
      </c>
    </row>
    <row r="69" spans="1:5" ht="12.75">
      <c r="A69" s="112">
        <v>67</v>
      </c>
      <c r="B69" s="126">
        <f t="shared" si="14"/>
        <v>18850</v>
      </c>
      <c r="C69" s="126">
        <f t="shared" si="3"/>
        <v>27300</v>
      </c>
      <c r="D69">
        <f t="shared" si="4"/>
        <v>25884</v>
      </c>
      <c r="E69">
        <f t="shared" si="0"/>
        <v>10396</v>
      </c>
    </row>
    <row r="70" spans="1:5" ht="12.75">
      <c r="A70" s="112">
        <v>68</v>
      </c>
      <c r="B70" s="126">
        <f t="shared" si="14"/>
        <v>19300</v>
      </c>
      <c r="C70" s="126">
        <f t="shared" si="3"/>
        <v>27700</v>
      </c>
      <c r="D70">
        <f t="shared" si="4"/>
        <v>26076</v>
      </c>
      <c r="E70">
        <f t="shared" si="0"/>
        <v>11143</v>
      </c>
    </row>
    <row r="71" spans="1:5" ht="12.75">
      <c r="A71" s="112">
        <v>69</v>
      </c>
      <c r="B71" s="126">
        <f t="shared" si="14"/>
        <v>19750</v>
      </c>
      <c r="C71" s="126">
        <f t="shared" si="3"/>
        <v>28100</v>
      </c>
      <c r="D71">
        <f t="shared" si="4"/>
        <v>26267</v>
      </c>
      <c r="E71">
        <f t="shared" si="0"/>
        <v>11942</v>
      </c>
    </row>
    <row r="72" spans="1:5" ht="12.75">
      <c r="A72" s="112">
        <v>70</v>
      </c>
      <c r="B72" s="126">
        <f t="shared" ref="B72:B81" si="15">$B$71+ ($G$2 + $G$4) * ($A72 - $A$71)</f>
        <v>20500</v>
      </c>
      <c r="C72" s="126">
        <f t="shared" si="3"/>
        <v>28500</v>
      </c>
      <c r="D72">
        <f t="shared" si="4"/>
        <v>26457</v>
      </c>
      <c r="E72">
        <f t="shared" si="0"/>
        <v>12800</v>
      </c>
    </row>
    <row r="73" spans="1:5" ht="12.75">
      <c r="A73" s="112">
        <v>71</v>
      </c>
      <c r="B73" s="126">
        <f t="shared" si="15"/>
        <v>21250</v>
      </c>
      <c r="C73" s="126">
        <f t="shared" si="3"/>
        <v>28900</v>
      </c>
      <c r="D73">
        <f t="shared" si="4"/>
        <v>26645</v>
      </c>
      <c r="E73">
        <f t="shared" si="0"/>
        <v>13718</v>
      </c>
    </row>
    <row r="74" spans="1:5" ht="12.75">
      <c r="A74" s="112">
        <v>72</v>
      </c>
      <c r="B74" s="126">
        <f t="shared" si="15"/>
        <v>22000</v>
      </c>
      <c r="C74" s="126">
        <f t="shared" si="3"/>
        <v>29300</v>
      </c>
      <c r="D74">
        <f t="shared" si="4"/>
        <v>26832</v>
      </c>
      <c r="E74">
        <f t="shared" si="0"/>
        <v>14703</v>
      </c>
    </row>
    <row r="75" spans="1:5" ht="12.75">
      <c r="A75" s="112">
        <v>73</v>
      </c>
      <c r="B75" s="126">
        <f t="shared" si="15"/>
        <v>22750</v>
      </c>
      <c r="C75" s="126">
        <f t="shared" si="3"/>
        <v>29700</v>
      </c>
      <c r="D75">
        <f t="shared" si="4"/>
        <v>27018</v>
      </c>
      <c r="E75">
        <f t="shared" si="0"/>
        <v>15758</v>
      </c>
    </row>
    <row r="76" spans="1:5" ht="12.75">
      <c r="A76" s="112">
        <v>74</v>
      </c>
      <c r="B76" s="126">
        <f t="shared" si="15"/>
        <v>23500</v>
      </c>
      <c r="C76" s="126">
        <f t="shared" si="3"/>
        <v>30100</v>
      </c>
      <c r="D76">
        <f t="shared" si="4"/>
        <v>27202</v>
      </c>
      <c r="E76">
        <f t="shared" si="0"/>
        <v>16889</v>
      </c>
    </row>
    <row r="77" spans="1:5" ht="12.75">
      <c r="A77" s="112">
        <v>75</v>
      </c>
      <c r="B77" s="126">
        <f t="shared" si="15"/>
        <v>24250</v>
      </c>
      <c r="C77" s="126">
        <f t="shared" si="3"/>
        <v>30500</v>
      </c>
      <c r="D77">
        <f t="shared" si="4"/>
        <v>27386</v>
      </c>
      <c r="E77">
        <f t="shared" si="0"/>
        <v>18101</v>
      </c>
    </row>
    <row r="78" spans="1:5" ht="12.75">
      <c r="A78" s="112">
        <v>76</v>
      </c>
      <c r="B78" s="126">
        <f t="shared" si="15"/>
        <v>25000</v>
      </c>
      <c r="C78" s="126">
        <f t="shared" si="3"/>
        <v>30900</v>
      </c>
      <c r="D78">
        <f t="shared" si="4"/>
        <v>27568</v>
      </c>
      <c r="E78">
        <f t="shared" si="0"/>
        <v>19401</v>
      </c>
    </row>
    <row r="79" spans="1:5" ht="12.75">
      <c r="A79" s="112">
        <v>77</v>
      </c>
      <c r="B79" s="126">
        <f t="shared" si="15"/>
        <v>25750</v>
      </c>
      <c r="C79" s="126">
        <f t="shared" si="3"/>
        <v>31300</v>
      </c>
      <c r="D79">
        <f t="shared" si="4"/>
        <v>27748</v>
      </c>
      <c r="E79">
        <f t="shared" si="0"/>
        <v>20793</v>
      </c>
    </row>
    <row r="80" spans="1:5" ht="12.75">
      <c r="A80" s="112">
        <v>78</v>
      </c>
      <c r="B80" s="126">
        <f t="shared" si="15"/>
        <v>26500</v>
      </c>
      <c r="C80" s="126">
        <f t="shared" si="3"/>
        <v>31700</v>
      </c>
      <c r="D80">
        <f t="shared" si="4"/>
        <v>27928</v>
      </c>
      <c r="E80">
        <f t="shared" si="0"/>
        <v>22286</v>
      </c>
    </row>
    <row r="81" spans="1:5" ht="12.75">
      <c r="A81" s="112">
        <v>79</v>
      </c>
      <c r="B81" s="126">
        <f t="shared" si="15"/>
        <v>27250</v>
      </c>
      <c r="C81" s="126">
        <f t="shared" si="3"/>
        <v>32100</v>
      </c>
      <c r="D81">
        <f t="shared" si="4"/>
        <v>28106</v>
      </c>
      <c r="E81">
        <f t="shared" si="0"/>
        <v>23885</v>
      </c>
    </row>
    <row r="82" spans="1:5" ht="12.75">
      <c r="A82" s="112">
        <v>80</v>
      </c>
      <c r="B82" s="126">
        <f t="shared" ref="B82:B101" si="16">$B$81+ ($G$2 + $G$5) * ($A82 - $A$81)</f>
        <v>28500</v>
      </c>
      <c r="C82" s="126">
        <f t="shared" si="3"/>
        <v>32500</v>
      </c>
      <c r="D82">
        <f t="shared" si="4"/>
        <v>28284</v>
      </c>
      <c r="E82">
        <f t="shared" si="0"/>
        <v>25600</v>
      </c>
    </row>
    <row r="83" spans="1:5" ht="12.75">
      <c r="A83" s="112">
        <v>81</v>
      </c>
      <c r="B83" s="126">
        <f t="shared" si="16"/>
        <v>29750</v>
      </c>
      <c r="C83" s="126">
        <f t="shared" si="3"/>
        <v>32900</v>
      </c>
      <c r="D83">
        <f t="shared" si="4"/>
        <v>28460</v>
      </c>
      <c r="E83">
        <f t="shared" si="0"/>
        <v>27437</v>
      </c>
    </row>
    <row r="84" spans="1:5" ht="12.75">
      <c r="A84" s="112">
        <v>82</v>
      </c>
      <c r="B84" s="126">
        <f t="shared" si="16"/>
        <v>31000</v>
      </c>
      <c r="C84" s="126">
        <f t="shared" si="3"/>
        <v>33300</v>
      </c>
      <c r="D84">
        <f t="shared" si="4"/>
        <v>28635</v>
      </c>
      <c r="E84">
        <f t="shared" si="0"/>
        <v>29406</v>
      </c>
    </row>
    <row r="85" spans="1:5" ht="12.75">
      <c r="A85" s="112">
        <v>83</v>
      </c>
      <c r="B85" s="126">
        <f t="shared" si="16"/>
        <v>32250</v>
      </c>
      <c r="C85" s="126">
        <f t="shared" si="3"/>
        <v>33700</v>
      </c>
      <c r="D85">
        <f t="shared" si="4"/>
        <v>28809</v>
      </c>
      <c r="E85">
        <f t="shared" si="0"/>
        <v>31517</v>
      </c>
    </row>
    <row r="86" spans="1:5" ht="12.75">
      <c r="A86" s="112">
        <v>84</v>
      </c>
      <c r="B86" s="126">
        <f t="shared" si="16"/>
        <v>33500</v>
      </c>
      <c r="C86" s="126">
        <f t="shared" si="3"/>
        <v>34100</v>
      </c>
      <c r="D86">
        <f t="shared" si="4"/>
        <v>28982</v>
      </c>
      <c r="E86">
        <f t="shared" si="0"/>
        <v>33779</v>
      </c>
    </row>
    <row r="87" spans="1:5" ht="12.75">
      <c r="A87" s="112">
        <v>85</v>
      </c>
      <c r="B87" s="126">
        <f t="shared" si="16"/>
        <v>34750</v>
      </c>
      <c r="C87" s="126">
        <f t="shared" si="3"/>
        <v>34500</v>
      </c>
      <c r="D87">
        <f t="shared" si="4"/>
        <v>29154</v>
      </c>
      <c r="E87">
        <f t="shared" si="0"/>
        <v>36203</v>
      </c>
    </row>
    <row r="88" spans="1:5" ht="12.75">
      <c r="A88" s="112">
        <v>86</v>
      </c>
      <c r="B88" s="126">
        <f t="shared" si="16"/>
        <v>36000</v>
      </c>
      <c r="C88" s="126">
        <f t="shared" si="3"/>
        <v>34900</v>
      </c>
      <c r="D88">
        <f t="shared" si="4"/>
        <v>29325</v>
      </c>
      <c r="E88">
        <f t="shared" si="0"/>
        <v>38802</v>
      </c>
    </row>
    <row r="89" spans="1:5" ht="12.75">
      <c r="A89" s="112">
        <v>87</v>
      </c>
      <c r="B89" s="126">
        <f t="shared" si="16"/>
        <v>37250</v>
      </c>
      <c r="C89" s="126">
        <f t="shared" si="3"/>
        <v>35300</v>
      </c>
      <c r="D89">
        <f t="shared" si="4"/>
        <v>29495</v>
      </c>
      <c r="E89">
        <f t="shared" si="0"/>
        <v>41587</v>
      </c>
    </row>
    <row r="90" spans="1:5" ht="12.75">
      <c r="A90" s="112">
        <v>88</v>
      </c>
      <c r="B90" s="126">
        <f t="shared" si="16"/>
        <v>38500</v>
      </c>
      <c r="C90" s="126">
        <f t="shared" si="3"/>
        <v>35700</v>
      </c>
      <c r="D90">
        <f t="shared" si="4"/>
        <v>29664</v>
      </c>
      <c r="E90">
        <f t="shared" si="0"/>
        <v>44572</v>
      </c>
    </row>
    <row r="91" spans="1:5" ht="12.75">
      <c r="A91" s="112">
        <v>89</v>
      </c>
      <c r="B91" s="126">
        <f t="shared" si="16"/>
        <v>39750</v>
      </c>
      <c r="C91" s="126">
        <f t="shared" si="3"/>
        <v>36100</v>
      </c>
      <c r="D91">
        <f t="shared" si="4"/>
        <v>29832</v>
      </c>
      <c r="E91">
        <f t="shared" si="0"/>
        <v>47771</v>
      </c>
    </row>
    <row r="92" spans="1:5" ht="12.75">
      <c r="A92" s="112">
        <v>90</v>
      </c>
      <c r="B92" s="126">
        <f t="shared" si="16"/>
        <v>41000</v>
      </c>
      <c r="C92" s="126">
        <f t="shared" si="3"/>
        <v>36500</v>
      </c>
      <c r="D92">
        <f t="shared" si="4"/>
        <v>30000</v>
      </c>
      <c r="E92">
        <f t="shared" si="0"/>
        <v>51200</v>
      </c>
    </row>
    <row r="93" spans="1:5" ht="12.75">
      <c r="A93" s="112">
        <v>91</v>
      </c>
      <c r="B93" s="126">
        <f t="shared" si="16"/>
        <v>42250</v>
      </c>
      <c r="C93" s="126">
        <f t="shared" si="3"/>
        <v>36900</v>
      </c>
      <c r="D93">
        <f t="shared" si="4"/>
        <v>30166</v>
      </c>
      <c r="E93">
        <f t="shared" si="0"/>
        <v>54874</v>
      </c>
    </row>
    <row r="94" spans="1:5" ht="12.75">
      <c r="A94" s="112">
        <v>92</v>
      </c>
      <c r="B94" s="126">
        <f t="shared" si="16"/>
        <v>43500</v>
      </c>
      <c r="C94" s="126">
        <f t="shared" si="3"/>
        <v>37300</v>
      </c>
      <c r="D94">
        <f t="shared" si="4"/>
        <v>30331</v>
      </c>
      <c r="E94">
        <f t="shared" si="0"/>
        <v>58813</v>
      </c>
    </row>
    <row r="95" spans="1:5" ht="12.75">
      <c r="A95" s="112">
        <v>93</v>
      </c>
      <c r="B95" s="126">
        <f t="shared" si="16"/>
        <v>44750</v>
      </c>
      <c r="C95" s="126">
        <f t="shared" si="3"/>
        <v>37700</v>
      </c>
      <c r="D95">
        <f t="shared" si="4"/>
        <v>30495</v>
      </c>
      <c r="E95">
        <f t="shared" si="0"/>
        <v>63034</v>
      </c>
    </row>
    <row r="96" spans="1:5" ht="12.75">
      <c r="A96" s="112">
        <v>94</v>
      </c>
      <c r="B96" s="126">
        <f t="shared" si="16"/>
        <v>46000</v>
      </c>
      <c r="C96" s="126">
        <f t="shared" si="3"/>
        <v>38100</v>
      </c>
      <c r="D96">
        <f t="shared" si="4"/>
        <v>30659</v>
      </c>
      <c r="E96">
        <f t="shared" si="0"/>
        <v>67558</v>
      </c>
    </row>
    <row r="97" spans="1:9" ht="12.75">
      <c r="A97" s="112">
        <v>95</v>
      </c>
      <c r="B97" s="126">
        <f t="shared" si="16"/>
        <v>47250</v>
      </c>
      <c r="C97" s="126">
        <f t="shared" si="3"/>
        <v>38500</v>
      </c>
      <c r="D97">
        <f t="shared" si="4"/>
        <v>30822</v>
      </c>
      <c r="E97">
        <f t="shared" si="0"/>
        <v>72407</v>
      </c>
    </row>
    <row r="98" spans="1:9" ht="12.75">
      <c r="A98" s="112">
        <v>96</v>
      </c>
      <c r="B98" s="126">
        <f t="shared" si="16"/>
        <v>48500</v>
      </c>
      <c r="C98" s="126">
        <f t="shared" si="3"/>
        <v>38900</v>
      </c>
      <c r="D98">
        <f t="shared" si="4"/>
        <v>30983</v>
      </c>
      <c r="E98">
        <f t="shared" si="0"/>
        <v>77604</v>
      </c>
    </row>
    <row r="99" spans="1:9" ht="12.75">
      <c r="A99" s="112">
        <v>97</v>
      </c>
      <c r="B99" s="126">
        <f t="shared" si="16"/>
        <v>49750</v>
      </c>
      <c r="C99" s="126">
        <f t="shared" si="3"/>
        <v>39300</v>
      </c>
      <c r="D99">
        <f t="shared" si="4"/>
        <v>31144</v>
      </c>
      <c r="E99">
        <f t="shared" si="0"/>
        <v>83174</v>
      </c>
    </row>
    <row r="100" spans="1:9" ht="12.75">
      <c r="A100" s="112">
        <v>98</v>
      </c>
      <c r="B100" s="126">
        <f t="shared" si="16"/>
        <v>51000</v>
      </c>
      <c r="C100" s="126">
        <f t="shared" si="3"/>
        <v>39700</v>
      </c>
      <c r="D100">
        <f t="shared" si="4"/>
        <v>31304</v>
      </c>
      <c r="E100">
        <f t="shared" si="0"/>
        <v>89144</v>
      </c>
    </row>
    <row r="101" spans="1:9" ht="12.75">
      <c r="A101" s="112">
        <v>99</v>
      </c>
      <c r="B101" s="126">
        <f t="shared" si="16"/>
        <v>52250</v>
      </c>
      <c r="C101" s="126">
        <f t="shared" si="3"/>
        <v>40100</v>
      </c>
      <c r="D101">
        <f t="shared" si="4"/>
        <v>31464</v>
      </c>
      <c r="E101">
        <f t="shared" si="0"/>
        <v>95542</v>
      </c>
    </row>
    <row r="102" spans="1:9" ht="12.75">
      <c r="A102" s="112">
        <v>100</v>
      </c>
      <c r="B102" s="126">
        <f t="shared" ref="B102:B302" si="17">$B$101 + $G$2 * ($A102-$A$101)</f>
        <v>52500</v>
      </c>
      <c r="C102" s="126">
        <f t="shared" si="3"/>
        <v>40500</v>
      </c>
      <c r="D102">
        <f t="shared" si="4"/>
        <v>31622</v>
      </c>
      <c r="E102">
        <f t="shared" si="0"/>
        <v>102400</v>
      </c>
    </row>
    <row r="103" spans="1:9" ht="12.75">
      <c r="A103" s="112">
        <v>101</v>
      </c>
      <c r="B103" s="126">
        <f t="shared" si="17"/>
        <v>52750</v>
      </c>
      <c r="C103" s="126">
        <f t="shared" si="3"/>
        <v>40900</v>
      </c>
      <c r="D103">
        <f t="shared" si="4"/>
        <v>31780</v>
      </c>
      <c r="E103">
        <f t="shared" si="0"/>
        <v>109749</v>
      </c>
    </row>
    <row r="104" spans="1:9" ht="12.75">
      <c r="A104" s="112">
        <v>102</v>
      </c>
      <c r="B104" s="126">
        <f t="shared" si="17"/>
        <v>53000</v>
      </c>
      <c r="C104" s="126">
        <f t="shared" si="3"/>
        <v>41300</v>
      </c>
      <c r="D104">
        <f t="shared" si="4"/>
        <v>31937</v>
      </c>
      <c r="E104">
        <f t="shared" si="0"/>
        <v>117626</v>
      </c>
    </row>
    <row r="105" spans="1:9" ht="12.75">
      <c r="A105" s="112">
        <v>103</v>
      </c>
      <c r="B105" s="126">
        <f t="shared" si="17"/>
        <v>53250</v>
      </c>
      <c r="C105" s="126">
        <f t="shared" si="3"/>
        <v>41700</v>
      </c>
      <c r="D105">
        <f t="shared" si="4"/>
        <v>32093</v>
      </c>
      <c r="E105">
        <f t="shared" si="0"/>
        <v>126069</v>
      </c>
    </row>
    <row r="106" spans="1:9" ht="12.75">
      <c r="A106" s="112">
        <v>104</v>
      </c>
      <c r="B106" s="126">
        <f t="shared" si="17"/>
        <v>53500</v>
      </c>
      <c r="C106" s="126">
        <f t="shared" si="3"/>
        <v>42100</v>
      </c>
      <c r="D106">
        <f t="shared" si="4"/>
        <v>32249</v>
      </c>
      <c r="E106">
        <f t="shared" si="0"/>
        <v>135117</v>
      </c>
    </row>
    <row r="107" spans="1:9" ht="12.75">
      <c r="A107" s="112">
        <v>105</v>
      </c>
      <c r="B107" s="126">
        <f t="shared" si="17"/>
        <v>53750</v>
      </c>
      <c r="C107" s="126">
        <f t="shared" si="3"/>
        <v>42500</v>
      </c>
      <c r="D107">
        <f t="shared" si="4"/>
        <v>32403</v>
      </c>
      <c r="E107">
        <f t="shared" si="0"/>
        <v>144815</v>
      </c>
    </row>
    <row r="108" spans="1:9" ht="12.75">
      <c r="A108" s="112">
        <v>106</v>
      </c>
      <c r="B108" s="126">
        <f t="shared" si="17"/>
        <v>54000</v>
      </c>
      <c r="C108" s="126">
        <f t="shared" si="3"/>
        <v>42900</v>
      </c>
      <c r="D108">
        <f t="shared" si="4"/>
        <v>32557</v>
      </c>
      <c r="E108">
        <f t="shared" si="0"/>
        <v>155209</v>
      </c>
    </row>
    <row r="109" spans="1:9" ht="12.75">
      <c r="A109" s="112">
        <v>107</v>
      </c>
      <c r="B109" s="126">
        <f t="shared" si="17"/>
        <v>54250</v>
      </c>
      <c r="C109" s="126">
        <f t="shared" si="3"/>
        <v>43300</v>
      </c>
      <c r="D109">
        <f t="shared" si="4"/>
        <v>32710</v>
      </c>
      <c r="E109">
        <f t="shared" si="0"/>
        <v>166349</v>
      </c>
    </row>
    <row r="110" spans="1:9" ht="12.75">
      <c r="A110" s="112">
        <v>108</v>
      </c>
      <c r="B110" s="126">
        <f t="shared" si="17"/>
        <v>54500</v>
      </c>
      <c r="C110" s="126">
        <f t="shared" si="3"/>
        <v>43700</v>
      </c>
      <c r="D110">
        <f t="shared" si="4"/>
        <v>32863</v>
      </c>
      <c r="E110">
        <f t="shared" si="0"/>
        <v>178288</v>
      </c>
    </row>
    <row r="111" spans="1:9" ht="12.75">
      <c r="A111" s="112">
        <v>109</v>
      </c>
      <c r="B111" s="126">
        <f t="shared" si="17"/>
        <v>54750</v>
      </c>
      <c r="C111" s="126">
        <f t="shared" si="3"/>
        <v>44100</v>
      </c>
      <c r="D111">
        <f t="shared" si="4"/>
        <v>33015</v>
      </c>
      <c r="E111">
        <f t="shared" si="0"/>
        <v>191085</v>
      </c>
    </row>
    <row r="112" spans="1:9" ht="12.75">
      <c r="A112" s="112">
        <v>110</v>
      </c>
      <c r="B112" s="126">
        <f t="shared" si="17"/>
        <v>55000</v>
      </c>
      <c r="C112" s="126">
        <f t="shared" si="3"/>
        <v>44500</v>
      </c>
      <c r="D112">
        <f t="shared" si="4"/>
        <v>33166</v>
      </c>
      <c r="E112">
        <f t="shared" si="0"/>
        <v>204800</v>
      </c>
      <c r="G112" s="112"/>
      <c r="I112" s="112"/>
    </row>
    <row r="113" spans="1:5" ht="12.75">
      <c r="A113" s="112">
        <v>111</v>
      </c>
      <c r="B113" s="126">
        <f t="shared" si="17"/>
        <v>55250</v>
      </c>
      <c r="C113" s="126">
        <f t="shared" si="3"/>
        <v>44900</v>
      </c>
      <c r="D113">
        <f t="shared" si="4"/>
        <v>33316</v>
      </c>
      <c r="E113">
        <f t="shared" si="0"/>
        <v>219499</v>
      </c>
    </row>
    <row r="114" spans="1:5" ht="12.75">
      <c r="A114" s="112">
        <v>112</v>
      </c>
      <c r="B114" s="126">
        <f t="shared" si="17"/>
        <v>55500</v>
      </c>
      <c r="C114" s="126">
        <f t="shared" si="3"/>
        <v>45300</v>
      </c>
      <c r="D114">
        <f t="shared" si="4"/>
        <v>33466</v>
      </c>
      <c r="E114">
        <f t="shared" si="0"/>
        <v>235253</v>
      </c>
    </row>
    <row r="115" spans="1:5" ht="12.75">
      <c r="A115" s="112">
        <v>113</v>
      </c>
      <c r="B115" s="126">
        <f t="shared" si="17"/>
        <v>55750</v>
      </c>
      <c r="C115" s="126">
        <f t="shared" si="3"/>
        <v>45700</v>
      </c>
      <c r="D115">
        <f t="shared" si="4"/>
        <v>33615</v>
      </c>
      <c r="E115">
        <f t="shared" si="0"/>
        <v>252138</v>
      </c>
    </row>
    <row r="116" spans="1:5" ht="12.75">
      <c r="A116" s="112">
        <v>114</v>
      </c>
      <c r="B116" s="126">
        <f t="shared" si="17"/>
        <v>56000</v>
      </c>
      <c r="C116" s="126">
        <f t="shared" si="3"/>
        <v>46100</v>
      </c>
      <c r="D116">
        <f t="shared" si="4"/>
        <v>33763</v>
      </c>
      <c r="E116">
        <f t="shared" si="0"/>
        <v>270235</v>
      </c>
    </row>
    <row r="117" spans="1:5" ht="12.75">
      <c r="A117" s="112">
        <v>115</v>
      </c>
      <c r="B117" s="126">
        <f t="shared" si="17"/>
        <v>56250</v>
      </c>
      <c r="C117" s="126">
        <f t="shared" si="3"/>
        <v>46500</v>
      </c>
      <c r="D117">
        <f t="shared" si="4"/>
        <v>33911</v>
      </c>
      <c r="E117">
        <f t="shared" si="0"/>
        <v>289630</v>
      </c>
    </row>
    <row r="118" spans="1:5" ht="12.75">
      <c r="A118" s="112">
        <v>116</v>
      </c>
      <c r="B118" s="126">
        <f t="shared" si="17"/>
        <v>56500</v>
      </c>
      <c r="C118" s="126">
        <f t="shared" si="3"/>
        <v>46900</v>
      </c>
      <c r="D118">
        <f t="shared" si="4"/>
        <v>34058</v>
      </c>
      <c r="E118">
        <f t="shared" si="0"/>
        <v>310418</v>
      </c>
    </row>
    <row r="119" spans="1:5" ht="12.75">
      <c r="A119" s="112">
        <v>117</v>
      </c>
      <c r="B119" s="126">
        <f t="shared" si="17"/>
        <v>56750</v>
      </c>
      <c r="C119" s="126">
        <f t="shared" si="3"/>
        <v>47300</v>
      </c>
      <c r="D119">
        <f t="shared" si="4"/>
        <v>34205</v>
      </c>
      <c r="E119">
        <f t="shared" si="0"/>
        <v>332698</v>
      </c>
    </row>
    <row r="120" spans="1:5" ht="12.75">
      <c r="A120" s="112">
        <v>118</v>
      </c>
      <c r="B120" s="126">
        <f t="shared" si="17"/>
        <v>57000</v>
      </c>
      <c r="C120" s="126">
        <f t="shared" si="3"/>
        <v>47700</v>
      </c>
      <c r="D120">
        <f t="shared" si="4"/>
        <v>34351</v>
      </c>
      <c r="E120">
        <f t="shared" si="0"/>
        <v>356577</v>
      </c>
    </row>
    <row r="121" spans="1:5" ht="12.75">
      <c r="A121" s="112">
        <v>119</v>
      </c>
      <c r="B121" s="126">
        <f t="shared" si="17"/>
        <v>57250</v>
      </c>
      <c r="C121" s="126">
        <f t="shared" si="3"/>
        <v>48100</v>
      </c>
      <c r="D121">
        <f t="shared" si="4"/>
        <v>34496</v>
      </c>
      <c r="E121">
        <f t="shared" si="0"/>
        <v>382170</v>
      </c>
    </row>
    <row r="122" spans="1:5" ht="12.75">
      <c r="A122" s="112">
        <v>120</v>
      </c>
      <c r="B122" s="126">
        <f t="shared" si="17"/>
        <v>57500</v>
      </c>
      <c r="C122" s="126">
        <f t="shared" si="3"/>
        <v>48500</v>
      </c>
      <c r="D122">
        <f t="shared" si="4"/>
        <v>34641</v>
      </c>
      <c r="E122">
        <f t="shared" si="0"/>
        <v>409600</v>
      </c>
    </row>
    <row r="123" spans="1:5" ht="12.75">
      <c r="A123" s="112">
        <v>121</v>
      </c>
      <c r="B123" s="126">
        <f t="shared" si="17"/>
        <v>57750</v>
      </c>
      <c r="C123" s="126">
        <f t="shared" si="3"/>
        <v>48900</v>
      </c>
      <c r="D123">
        <f t="shared" si="4"/>
        <v>34785</v>
      </c>
      <c r="E123">
        <f t="shared" si="0"/>
        <v>438998</v>
      </c>
    </row>
    <row r="124" spans="1:5" ht="12.75">
      <c r="A124" s="112">
        <v>122</v>
      </c>
      <c r="B124" s="126">
        <f t="shared" si="17"/>
        <v>58000</v>
      </c>
      <c r="C124" s="126">
        <f t="shared" si="3"/>
        <v>49300</v>
      </c>
      <c r="D124">
        <f t="shared" si="4"/>
        <v>34928</v>
      </c>
      <c r="E124">
        <f t="shared" si="0"/>
        <v>470506</v>
      </c>
    </row>
    <row r="125" spans="1:5" ht="12.75">
      <c r="A125" s="112">
        <v>123</v>
      </c>
      <c r="B125" s="126">
        <f t="shared" si="17"/>
        <v>58250</v>
      </c>
      <c r="C125" s="126">
        <f t="shared" si="3"/>
        <v>49700</v>
      </c>
      <c r="D125">
        <f t="shared" si="4"/>
        <v>35071</v>
      </c>
      <c r="E125">
        <f t="shared" si="0"/>
        <v>504276</v>
      </c>
    </row>
    <row r="126" spans="1:5" ht="12.75">
      <c r="A126" s="112">
        <v>124</v>
      </c>
      <c r="B126" s="126">
        <f t="shared" si="17"/>
        <v>58500</v>
      </c>
      <c r="C126" s="126">
        <f t="shared" si="3"/>
        <v>50100</v>
      </c>
      <c r="D126">
        <f t="shared" si="4"/>
        <v>35213</v>
      </c>
      <c r="E126">
        <f t="shared" si="0"/>
        <v>540470</v>
      </c>
    </row>
    <row r="127" spans="1:5" ht="12.75">
      <c r="A127" s="112">
        <v>125</v>
      </c>
      <c r="B127" s="126">
        <f t="shared" si="17"/>
        <v>58750</v>
      </c>
      <c r="C127" s="126">
        <f t="shared" si="3"/>
        <v>50500</v>
      </c>
      <c r="D127">
        <f t="shared" si="4"/>
        <v>35355</v>
      </c>
      <c r="E127">
        <f t="shared" si="0"/>
        <v>579261</v>
      </c>
    </row>
    <row r="128" spans="1:5" ht="12.75">
      <c r="A128" s="112">
        <v>126</v>
      </c>
      <c r="B128" s="126">
        <f t="shared" si="17"/>
        <v>59000</v>
      </c>
      <c r="C128" s="126">
        <f t="shared" si="3"/>
        <v>50900</v>
      </c>
      <c r="D128">
        <f t="shared" si="4"/>
        <v>35496</v>
      </c>
      <c r="E128">
        <f t="shared" si="0"/>
        <v>620837</v>
      </c>
    </row>
    <row r="129" spans="1:5" ht="12.75">
      <c r="A129" s="112">
        <v>127</v>
      </c>
      <c r="B129" s="126">
        <f t="shared" si="17"/>
        <v>59250</v>
      </c>
      <c r="C129" s="126">
        <f t="shared" si="3"/>
        <v>51300</v>
      </c>
      <c r="D129">
        <f t="shared" si="4"/>
        <v>35637</v>
      </c>
      <c r="E129">
        <f t="shared" si="0"/>
        <v>665397</v>
      </c>
    </row>
    <row r="130" spans="1:5" ht="12.75">
      <c r="A130" s="112">
        <v>128</v>
      </c>
      <c r="B130" s="126">
        <f t="shared" si="17"/>
        <v>59500</v>
      </c>
      <c r="C130" s="126">
        <f t="shared" si="3"/>
        <v>51700</v>
      </c>
      <c r="D130">
        <f t="shared" si="4"/>
        <v>35777</v>
      </c>
      <c r="E130">
        <f t="shared" si="0"/>
        <v>713155</v>
      </c>
    </row>
    <row r="131" spans="1:5" ht="12.75">
      <c r="A131" s="112">
        <v>129</v>
      </c>
      <c r="B131" s="126">
        <f t="shared" si="17"/>
        <v>59750</v>
      </c>
      <c r="C131" s="126">
        <f t="shared" si="3"/>
        <v>52100</v>
      </c>
      <c r="D131">
        <f t="shared" si="4"/>
        <v>35916</v>
      </c>
      <c r="E131">
        <f t="shared" si="0"/>
        <v>764340</v>
      </c>
    </row>
    <row r="132" spans="1:5" ht="12.75">
      <c r="A132" s="112">
        <v>130</v>
      </c>
      <c r="B132" s="126">
        <f t="shared" si="17"/>
        <v>60000</v>
      </c>
      <c r="C132" s="126">
        <f t="shared" si="3"/>
        <v>52500</v>
      </c>
      <c r="D132">
        <f t="shared" si="4"/>
        <v>36055</v>
      </c>
      <c r="E132">
        <f t="shared" si="0"/>
        <v>819200</v>
      </c>
    </row>
    <row r="133" spans="1:5" ht="12.75">
      <c r="A133" s="112">
        <v>131</v>
      </c>
      <c r="B133" s="126">
        <f t="shared" si="17"/>
        <v>60250</v>
      </c>
      <c r="C133" s="126">
        <f t="shared" si="3"/>
        <v>52900</v>
      </c>
      <c r="D133">
        <f t="shared" si="4"/>
        <v>36193</v>
      </c>
      <c r="E133">
        <f t="shared" si="0"/>
        <v>877996</v>
      </c>
    </row>
    <row r="134" spans="1:5" ht="12.75">
      <c r="A134" s="112">
        <v>132</v>
      </c>
      <c r="B134" s="126">
        <f t="shared" si="17"/>
        <v>60500</v>
      </c>
      <c r="C134" s="126">
        <f t="shared" si="3"/>
        <v>53300</v>
      </c>
      <c r="D134">
        <f t="shared" si="4"/>
        <v>36331</v>
      </c>
      <c r="E134">
        <f t="shared" si="0"/>
        <v>941013</v>
      </c>
    </row>
    <row r="135" spans="1:5" ht="12.75">
      <c r="A135" s="112">
        <v>133</v>
      </c>
      <c r="B135" s="126">
        <f t="shared" si="17"/>
        <v>60750</v>
      </c>
      <c r="C135" s="126">
        <f t="shared" si="3"/>
        <v>53700</v>
      </c>
      <c r="D135">
        <f t="shared" si="4"/>
        <v>36469</v>
      </c>
      <c r="E135">
        <f t="shared" si="0"/>
        <v>1008553</v>
      </c>
    </row>
    <row r="136" spans="1:5" ht="12.75">
      <c r="A136" s="112">
        <v>134</v>
      </c>
      <c r="B136" s="126">
        <f t="shared" si="17"/>
        <v>61000</v>
      </c>
      <c r="C136" s="126">
        <f t="shared" si="3"/>
        <v>54100</v>
      </c>
      <c r="D136">
        <f t="shared" si="4"/>
        <v>36606</v>
      </c>
      <c r="E136">
        <f t="shared" si="0"/>
        <v>1080940</v>
      </c>
    </row>
    <row r="137" spans="1:5" ht="12.75">
      <c r="A137" s="112">
        <v>135</v>
      </c>
      <c r="B137" s="126">
        <f t="shared" si="17"/>
        <v>61250</v>
      </c>
      <c r="C137" s="126">
        <f t="shared" si="3"/>
        <v>54500</v>
      </c>
      <c r="D137">
        <f t="shared" si="4"/>
        <v>36742</v>
      </c>
      <c r="E137">
        <f t="shared" si="0"/>
        <v>1158523</v>
      </c>
    </row>
    <row r="138" spans="1:5" ht="12.75">
      <c r="A138" s="112">
        <v>136</v>
      </c>
      <c r="B138" s="126">
        <f t="shared" si="17"/>
        <v>61500</v>
      </c>
      <c r="C138" s="126">
        <f t="shared" si="3"/>
        <v>54900</v>
      </c>
      <c r="D138">
        <f t="shared" si="4"/>
        <v>36878</v>
      </c>
      <c r="E138">
        <f t="shared" si="0"/>
        <v>1241675</v>
      </c>
    </row>
    <row r="139" spans="1:5" ht="12.75">
      <c r="A139" s="112">
        <v>137</v>
      </c>
      <c r="B139" s="126">
        <f t="shared" si="17"/>
        <v>61750</v>
      </c>
      <c r="C139" s="126">
        <f t="shared" si="3"/>
        <v>55300</v>
      </c>
      <c r="D139">
        <f t="shared" si="4"/>
        <v>37013</v>
      </c>
      <c r="E139">
        <f t="shared" si="0"/>
        <v>1330794</v>
      </c>
    </row>
    <row r="140" spans="1:5" ht="12.75">
      <c r="A140" s="112">
        <v>138</v>
      </c>
      <c r="B140" s="126">
        <f t="shared" si="17"/>
        <v>62000</v>
      </c>
      <c r="C140" s="126">
        <f t="shared" si="3"/>
        <v>55700</v>
      </c>
      <c r="D140">
        <f t="shared" si="4"/>
        <v>37148</v>
      </c>
      <c r="E140">
        <f t="shared" si="0"/>
        <v>1426310</v>
      </c>
    </row>
    <row r="141" spans="1:5" ht="12.75">
      <c r="A141" s="112">
        <v>139</v>
      </c>
      <c r="B141" s="126">
        <f t="shared" si="17"/>
        <v>62250</v>
      </c>
      <c r="C141" s="126">
        <f t="shared" si="3"/>
        <v>56100</v>
      </c>
      <c r="D141">
        <f t="shared" si="4"/>
        <v>37282</v>
      </c>
      <c r="E141">
        <f t="shared" si="0"/>
        <v>1528681</v>
      </c>
    </row>
    <row r="142" spans="1:5" ht="12.75">
      <c r="A142" s="112">
        <v>140</v>
      </c>
      <c r="B142" s="126">
        <f t="shared" si="17"/>
        <v>62500</v>
      </c>
      <c r="C142" s="126">
        <f t="shared" si="3"/>
        <v>56500</v>
      </c>
      <c r="D142">
        <f t="shared" si="4"/>
        <v>37416</v>
      </c>
      <c r="E142">
        <f t="shared" si="0"/>
        <v>1638400</v>
      </c>
    </row>
    <row r="143" spans="1:5" ht="12.75">
      <c r="A143" s="112">
        <v>141</v>
      </c>
      <c r="B143" s="126">
        <f t="shared" si="17"/>
        <v>62750</v>
      </c>
      <c r="C143" s="126">
        <f t="shared" si="3"/>
        <v>56900</v>
      </c>
      <c r="D143">
        <f t="shared" si="4"/>
        <v>37549</v>
      </c>
      <c r="E143">
        <f t="shared" si="0"/>
        <v>1755993</v>
      </c>
    </row>
    <row r="144" spans="1:5" ht="12.75">
      <c r="A144" s="112">
        <v>142</v>
      </c>
      <c r="B144" s="126">
        <f t="shared" si="17"/>
        <v>63000</v>
      </c>
      <c r="C144" s="126">
        <f t="shared" si="3"/>
        <v>57300</v>
      </c>
      <c r="D144">
        <f t="shared" si="4"/>
        <v>37682</v>
      </c>
      <c r="E144">
        <f t="shared" si="0"/>
        <v>1882027</v>
      </c>
    </row>
    <row r="145" spans="1:5" ht="12.75">
      <c r="A145" s="112">
        <v>143</v>
      </c>
      <c r="B145" s="126">
        <f t="shared" si="17"/>
        <v>63250</v>
      </c>
      <c r="C145" s="126">
        <f t="shared" si="3"/>
        <v>57700</v>
      </c>
      <c r="D145">
        <f t="shared" si="4"/>
        <v>37815</v>
      </c>
      <c r="E145">
        <f t="shared" si="0"/>
        <v>2017107</v>
      </c>
    </row>
    <row r="146" spans="1:5" ht="12.75">
      <c r="A146" s="112">
        <v>144</v>
      </c>
      <c r="B146" s="126">
        <f t="shared" si="17"/>
        <v>63500</v>
      </c>
      <c r="C146" s="126">
        <f t="shared" si="3"/>
        <v>58100</v>
      </c>
      <c r="D146">
        <f t="shared" si="4"/>
        <v>37947</v>
      </c>
      <c r="E146">
        <f t="shared" si="0"/>
        <v>2161881</v>
      </c>
    </row>
    <row r="147" spans="1:5" ht="12.75">
      <c r="A147" s="112">
        <v>145</v>
      </c>
      <c r="B147" s="126">
        <f t="shared" si="17"/>
        <v>63750</v>
      </c>
      <c r="C147" s="126">
        <f t="shared" si="3"/>
        <v>58500</v>
      </c>
      <c r="D147">
        <f t="shared" si="4"/>
        <v>38078</v>
      </c>
      <c r="E147">
        <f t="shared" si="0"/>
        <v>2317047</v>
      </c>
    </row>
    <row r="148" spans="1:5" ht="12.75">
      <c r="A148" s="112">
        <v>146</v>
      </c>
      <c r="B148" s="126">
        <f t="shared" si="17"/>
        <v>64000</v>
      </c>
      <c r="C148" s="126">
        <f t="shared" si="3"/>
        <v>58900</v>
      </c>
      <c r="D148">
        <f t="shared" si="4"/>
        <v>38209</v>
      </c>
      <c r="E148">
        <f t="shared" si="0"/>
        <v>2483350</v>
      </c>
    </row>
    <row r="149" spans="1:5" ht="12.75">
      <c r="A149" s="112">
        <v>147</v>
      </c>
      <c r="B149" s="126">
        <f t="shared" si="17"/>
        <v>64250</v>
      </c>
      <c r="C149" s="126">
        <f t="shared" si="3"/>
        <v>59300</v>
      </c>
      <c r="D149">
        <f t="shared" si="4"/>
        <v>38340</v>
      </c>
      <c r="E149">
        <f t="shared" si="0"/>
        <v>2661588</v>
      </c>
    </row>
    <row r="150" spans="1:5" ht="12.75">
      <c r="A150" s="112">
        <v>148</v>
      </c>
      <c r="B150" s="126">
        <f t="shared" si="17"/>
        <v>64500</v>
      </c>
      <c r="C150" s="126">
        <f t="shared" si="3"/>
        <v>59700</v>
      </c>
      <c r="D150">
        <f t="shared" si="4"/>
        <v>38470</v>
      </c>
      <c r="E150">
        <f t="shared" si="0"/>
        <v>2852620</v>
      </c>
    </row>
    <row r="151" spans="1:5" ht="12.75">
      <c r="A151" s="112">
        <v>149</v>
      </c>
      <c r="B151" s="126">
        <f t="shared" si="17"/>
        <v>64750</v>
      </c>
      <c r="C151" s="126">
        <f t="shared" si="3"/>
        <v>60100</v>
      </c>
      <c r="D151">
        <f t="shared" si="4"/>
        <v>38600</v>
      </c>
      <c r="E151">
        <f t="shared" si="0"/>
        <v>3057362</v>
      </c>
    </row>
    <row r="152" spans="1:5" ht="12.75">
      <c r="A152" s="112">
        <v>150</v>
      </c>
      <c r="B152" s="126">
        <f t="shared" si="17"/>
        <v>65000</v>
      </c>
      <c r="C152" s="126">
        <f t="shared" si="3"/>
        <v>60500</v>
      </c>
      <c r="D152">
        <f t="shared" si="4"/>
        <v>38729</v>
      </c>
      <c r="E152">
        <f t="shared" si="0"/>
        <v>3276800</v>
      </c>
    </row>
    <row r="153" spans="1:5" ht="12.75">
      <c r="A153" s="112">
        <v>151</v>
      </c>
      <c r="B153" s="126">
        <f t="shared" si="17"/>
        <v>65250</v>
      </c>
      <c r="C153" s="126">
        <f t="shared" si="3"/>
        <v>60900</v>
      </c>
      <c r="D153">
        <f t="shared" si="4"/>
        <v>38858</v>
      </c>
      <c r="E153">
        <f t="shared" si="0"/>
        <v>3511987</v>
      </c>
    </row>
    <row r="154" spans="1:5" ht="12.75">
      <c r="A154" s="112">
        <v>152</v>
      </c>
      <c r="B154" s="126">
        <f t="shared" si="17"/>
        <v>65500</v>
      </c>
      <c r="C154" s="126">
        <f t="shared" si="3"/>
        <v>61300</v>
      </c>
      <c r="D154">
        <f t="shared" si="4"/>
        <v>38987</v>
      </c>
      <c r="E154">
        <f t="shared" si="0"/>
        <v>3764054</v>
      </c>
    </row>
    <row r="155" spans="1:5" ht="12.75">
      <c r="A155" s="112">
        <v>153</v>
      </c>
      <c r="B155" s="126">
        <f t="shared" si="17"/>
        <v>65750</v>
      </c>
      <c r="C155" s="126">
        <f t="shared" si="3"/>
        <v>61700</v>
      </c>
      <c r="D155">
        <f t="shared" si="4"/>
        <v>39115</v>
      </c>
      <c r="E155">
        <f t="shared" si="0"/>
        <v>4034214</v>
      </c>
    </row>
    <row r="156" spans="1:5" ht="12.75">
      <c r="A156" s="112">
        <v>154</v>
      </c>
      <c r="B156" s="126">
        <f t="shared" si="17"/>
        <v>66000</v>
      </c>
      <c r="C156" s="126">
        <f t="shared" si="3"/>
        <v>62100</v>
      </c>
      <c r="D156">
        <f t="shared" si="4"/>
        <v>39242</v>
      </c>
      <c r="E156">
        <f t="shared" si="0"/>
        <v>4323763</v>
      </c>
    </row>
    <row r="157" spans="1:5" ht="12.75">
      <c r="A157" s="112">
        <v>155</v>
      </c>
      <c r="B157" s="126">
        <f t="shared" si="17"/>
        <v>66250</v>
      </c>
      <c r="C157" s="126">
        <f t="shared" si="3"/>
        <v>62500</v>
      </c>
      <c r="D157">
        <f t="shared" si="4"/>
        <v>39370</v>
      </c>
      <c r="E157">
        <f t="shared" si="0"/>
        <v>4634095</v>
      </c>
    </row>
    <row r="158" spans="1:5" ht="12.75">
      <c r="A158" s="112">
        <v>156</v>
      </c>
      <c r="B158" s="126">
        <f t="shared" si="17"/>
        <v>66500</v>
      </c>
      <c r="C158" s="126">
        <f t="shared" si="3"/>
        <v>62900</v>
      </c>
      <c r="D158">
        <f t="shared" si="4"/>
        <v>39496</v>
      </c>
      <c r="E158">
        <f t="shared" si="0"/>
        <v>4966700</v>
      </c>
    </row>
    <row r="159" spans="1:5" ht="12.75">
      <c r="A159" s="112">
        <v>157</v>
      </c>
      <c r="B159" s="126">
        <f t="shared" si="17"/>
        <v>66750</v>
      </c>
      <c r="C159" s="126">
        <f t="shared" si="3"/>
        <v>63300</v>
      </c>
      <c r="D159">
        <f t="shared" si="4"/>
        <v>39623</v>
      </c>
      <c r="E159">
        <f t="shared" si="0"/>
        <v>5323177</v>
      </c>
    </row>
    <row r="160" spans="1:5" ht="12.75">
      <c r="A160" s="112">
        <v>158</v>
      </c>
      <c r="B160" s="126">
        <f t="shared" si="17"/>
        <v>67000</v>
      </c>
      <c r="C160" s="126">
        <f t="shared" si="3"/>
        <v>63700</v>
      </c>
      <c r="D160">
        <f t="shared" si="4"/>
        <v>39749</v>
      </c>
      <c r="E160">
        <f t="shared" si="0"/>
        <v>5705240</v>
      </c>
    </row>
    <row r="161" spans="1:5" ht="12.75">
      <c r="A161" s="112">
        <v>159</v>
      </c>
      <c r="B161" s="126">
        <f t="shared" si="17"/>
        <v>67250</v>
      </c>
      <c r="C161" s="126">
        <f t="shared" si="3"/>
        <v>64100</v>
      </c>
      <c r="D161">
        <f t="shared" si="4"/>
        <v>39874</v>
      </c>
      <c r="E161">
        <f t="shared" si="0"/>
        <v>6114725</v>
      </c>
    </row>
    <row r="162" spans="1:5" ht="12.75">
      <c r="A162" s="112">
        <v>160</v>
      </c>
      <c r="B162" s="126">
        <f t="shared" si="17"/>
        <v>67500</v>
      </c>
      <c r="C162" s="126">
        <f t="shared" si="3"/>
        <v>64500</v>
      </c>
      <c r="D162">
        <f t="shared" si="4"/>
        <v>40000</v>
      </c>
      <c r="E162">
        <f t="shared" si="0"/>
        <v>6553600</v>
      </c>
    </row>
    <row r="163" spans="1:5" ht="12.75">
      <c r="A163" s="112">
        <v>161</v>
      </c>
      <c r="B163" s="126">
        <f t="shared" si="17"/>
        <v>67750</v>
      </c>
      <c r="C163" s="126">
        <f t="shared" si="3"/>
        <v>64900</v>
      </c>
      <c r="D163">
        <f t="shared" si="4"/>
        <v>40124</v>
      </c>
      <c r="E163">
        <f t="shared" si="0"/>
        <v>7023974</v>
      </c>
    </row>
    <row r="164" spans="1:5" ht="12.75">
      <c r="A164" s="112">
        <v>162</v>
      </c>
      <c r="B164" s="126">
        <f t="shared" si="17"/>
        <v>68000</v>
      </c>
      <c r="C164" s="126">
        <f t="shared" si="3"/>
        <v>65300</v>
      </c>
      <c r="D164">
        <f t="shared" si="4"/>
        <v>40249</v>
      </c>
      <c r="E164">
        <f t="shared" si="0"/>
        <v>7528109</v>
      </c>
    </row>
    <row r="165" spans="1:5" ht="12.75">
      <c r="A165" s="112">
        <v>163</v>
      </c>
      <c r="B165" s="126">
        <f t="shared" si="17"/>
        <v>68250</v>
      </c>
      <c r="C165" s="126">
        <f t="shared" si="3"/>
        <v>65700</v>
      </c>
      <c r="D165">
        <f t="shared" si="4"/>
        <v>40373</v>
      </c>
      <c r="E165">
        <f t="shared" si="0"/>
        <v>8068428</v>
      </c>
    </row>
    <row r="166" spans="1:5" ht="12.75">
      <c r="A166" s="112">
        <v>164</v>
      </c>
      <c r="B166" s="126">
        <f t="shared" si="17"/>
        <v>68500</v>
      </c>
      <c r="C166" s="126">
        <f t="shared" si="3"/>
        <v>66100</v>
      </c>
      <c r="D166">
        <f t="shared" si="4"/>
        <v>40496</v>
      </c>
      <c r="E166">
        <f t="shared" si="0"/>
        <v>8647527</v>
      </c>
    </row>
    <row r="167" spans="1:5" ht="12.75">
      <c r="A167" s="112">
        <v>165</v>
      </c>
      <c r="B167" s="126">
        <f t="shared" si="17"/>
        <v>68750</v>
      </c>
      <c r="C167" s="126">
        <f t="shared" si="3"/>
        <v>66500</v>
      </c>
      <c r="D167">
        <f t="shared" si="4"/>
        <v>40620</v>
      </c>
      <c r="E167">
        <f t="shared" si="0"/>
        <v>9268190</v>
      </c>
    </row>
    <row r="168" spans="1:5" ht="12.75">
      <c r="A168" s="112">
        <v>166</v>
      </c>
      <c r="B168" s="126">
        <f t="shared" si="17"/>
        <v>69000</v>
      </c>
      <c r="C168" s="126">
        <f t="shared" si="3"/>
        <v>66900</v>
      </c>
      <c r="D168">
        <f t="shared" si="4"/>
        <v>40743</v>
      </c>
      <c r="E168">
        <f t="shared" si="0"/>
        <v>9933400</v>
      </c>
    </row>
    <row r="169" spans="1:5" ht="12.75">
      <c r="A169" s="112">
        <v>167</v>
      </c>
      <c r="B169" s="126">
        <f t="shared" si="17"/>
        <v>69250</v>
      </c>
      <c r="C169" s="126">
        <f t="shared" si="3"/>
        <v>67300</v>
      </c>
      <c r="D169">
        <f t="shared" si="4"/>
        <v>40865</v>
      </c>
      <c r="E169">
        <f t="shared" si="0"/>
        <v>10646354</v>
      </c>
    </row>
    <row r="170" spans="1:5" ht="12.75">
      <c r="A170" s="112">
        <v>168</v>
      </c>
      <c r="B170" s="126">
        <f t="shared" si="17"/>
        <v>69500</v>
      </c>
      <c r="C170" s="126">
        <f t="shared" si="3"/>
        <v>67700</v>
      </c>
      <c r="D170">
        <f t="shared" si="4"/>
        <v>40987</v>
      </c>
      <c r="E170">
        <f t="shared" si="0"/>
        <v>11410480</v>
      </c>
    </row>
    <row r="171" spans="1:5" ht="12.75">
      <c r="A171" s="112">
        <v>169</v>
      </c>
      <c r="B171" s="126">
        <f t="shared" si="17"/>
        <v>69750</v>
      </c>
      <c r="C171" s="126">
        <f t="shared" si="3"/>
        <v>68100</v>
      </c>
      <c r="D171">
        <f t="shared" si="4"/>
        <v>41109</v>
      </c>
      <c r="E171">
        <f t="shared" si="0"/>
        <v>12229450</v>
      </c>
    </row>
    <row r="172" spans="1:5" ht="12.75">
      <c r="A172" s="112">
        <v>170</v>
      </c>
      <c r="B172" s="126">
        <f t="shared" si="17"/>
        <v>70000</v>
      </c>
      <c r="C172" s="126">
        <f t="shared" si="3"/>
        <v>68500</v>
      </c>
      <c r="D172">
        <f t="shared" si="4"/>
        <v>41231</v>
      </c>
      <c r="E172">
        <f t="shared" si="0"/>
        <v>13107200</v>
      </c>
    </row>
    <row r="173" spans="1:5" ht="12.75">
      <c r="A173" s="112">
        <v>171</v>
      </c>
      <c r="B173" s="126">
        <f t="shared" si="17"/>
        <v>70250</v>
      </c>
      <c r="C173" s="126">
        <f t="shared" si="3"/>
        <v>68900</v>
      </c>
      <c r="D173">
        <f t="shared" si="4"/>
        <v>41352</v>
      </c>
      <c r="E173">
        <f t="shared" si="0"/>
        <v>14047949</v>
      </c>
    </row>
    <row r="174" spans="1:5" ht="12.75">
      <c r="A174" s="112">
        <v>172</v>
      </c>
      <c r="B174" s="126">
        <f t="shared" si="17"/>
        <v>70500</v>
      </c>
      <c r="C174" s="126">
        <f t="shared" si="3"/>
        <v>69300</v>
      </c>
      <c r="D174">
        <f t="shared" si="4"/>
        <v>41472</v>
      </c>
      <c r="E174">
        <f t="shared" si="0"/>
        <v>15056219</v>
      </c>
    </row>
    <row r="175" spans="1:5" ht="12.75">
      <c r="A175" s="112">
        <v>173</v>
      </c>
      <c r="B175" s="126">
        <f t="shared" si="17"/>
        <v>70750</v>
      </c>
      <c r="C175" s="126">
        <f t="shared" si="3"/>
        <v>69700</v>
      </c>
      <c r="D175">
        <f t="shared" si="4"/>
        <v>41593</v>
      </c>
      <c r="E175">
        <f t="shared" si="0"/>
        <v>16136856</v>
      </c>
    </row>
    <row r="176" spans="1:5" ht="12.75">
      <c r="A176" s="112">
        <v>174</v>
      </c>
      <c r="B176" s="126">
        <f t="shared" si="17"/>
        <v>71000</v>
      </c>
      <c r="C176" s="126">
        <f t="shared" si="3"/>
        <v>70100</v>
      </c>
      <c r="D176">
        <f t="shared" si="4"/>
        <v>41713</v>
      </c>
      <c r="E176">
        <f t="shared" si="0"/>
        <v>17295054</v>
      </c>
    </row>
    <row r="177" spans="1:5" ht="12.75">
      <c r="A177" s="112">
        <v>175</v>
      </c>
      <c r="B177" s="126">
        <f t="shared" si="17"/>
        <v>71250</v>
      </c>
      <c r="C177" s="126">
        <f t="shared" si="3"/>
        <v>70500</v>
      </c>
      <c r="D177">
        <f t="shared" si="4"/>
        <v>41833</v>
      </c>
      <c r="E177">
        <f t="shared" si="0"/>
        <v>18536380</v>
      </c>
    </row>
    <row r="178" spans="1:5" ht="12.75">
      <c r="A178" s="112">
        <v>176</v>
      </c>
      <c r="B178" s="126">
        <f t="shared" si="17"/>
        <v>71500</v>
      </c>
      <c r="C178" s="126">
        <f t="shared" si="3"/>
        <v>70900</v>
      </c>
      <c r="D178">
        <f t="shared" si="4"/>
        <v>41952</v>
      </c>
      <c r="E178">
        <f t="shared" si="0"/>
        <v>19866800</v>
      </c>
    </row>
    <row r="179" spans="1:5" ht="12.75">
      <c r="A179" s="112">
        <v>177</v>
      </c>
      <c r="B179" s="126">
        <f t="shared" si="17"/>
        <v>71750</v>
      </c>
      <c r="C179" s="126">
        <f t="shared" si="3"/>
        <v>71300</v>
      </c>
      <c r="D179">
        <f t="shared" si="4"/>
        <v>42071</v>
      </c>
      <c r="E179">
        <f t="shared" si="0"/>
        <v>21292709</v>
      </c>
    </row>
    <row r="180" spans="1:5" ht="12.75">
      <c r="A180" s="112">
        <v>178</v>
      </c>
      <c r="B180" s="126">
        <f t="shared" si="17"/>
        <v>72000</v>
      </c>
      <c r="C180" s="126">
        <f t="shared" si="3"/>
        <v>71700</v>
      </c>
      <c r="D180">
        <f t="shared" si="4"/>
        <v>42190</v>
      </c>
      <c r="E180">
        <f t="shared" si="0"/>
        <v>22820960</v>
      </c>
    </row>
    <row r="181" spans="1:5" ht="12.75">
      <c r="A181" s="112">
        <v>179</v>
      </c>
      <c r="B181" s="126">
        <f t="shared" si="17"/>
        <v>72250</v>
      </c>
      <c r="C181" s="126">
        <f t="shared" si="3"/>
        <v>72100</v>
      </c>
      <c r="D181">
        <f t="shared" si="4"/>
        <v>42308</v>
      </c>
      <c r="E181">
        <f t="shared" si="0"/>
        <v>24458900</v>
      </c>
    </row>
    <row r="182" spans="1:5" ht="12.75">
      <c r="A182" s="112">
        <v>180</v>
      </c>
      <c r="B182" s="126">
        <f t="shared" si="17"/>
        <v>72500</v>
      </c>
      <c r="C182" s="126">
        <f t="shared" si="3"/>
        <v>72500</v>
      </c>
      <c r="D182">
        <f t="shared" si="4"/>
        <v>42426</v>
      </c>
      <c r="E182">
        <f t="shared" si="0"/>
        <v>26214400</v>
      </c>
    </row>
    <row r="183" spans="1:5" ht="12.75">
      <c r="A183" s="112">
        <v>181</v>
      </c>
      <c r="B183" s="126">
        <f t="shared" si="17"/>
        <v>72750</v>
      </c>
      <c r="C183" s="126">
        <f t="shared" si="3"/>
        <v>72900</v>
      </c>
      <c r="D183">
        <f t="shared" si="4"/>
        <v>42544</v>
      </c>
      <c r="E183">
        <f t="shared" si="0"/>
        <v>28095898</v>
      </c>
    </row>
    <row r="184" spans="1:5" ht="12.75">
      <c r="A184" s="112">
        <v>182</v>
      </c>
      <c r="B184" s="126">
        <f t="shared" si="17"/>
        <v>73000</v>
      </c>
      <c r="C184" s="126">
        <f t="shared" si="3"/>
        <v>73300</v>
      </c>
      <c r="D184">
        <f t="shared" si="4"/>
        <v>42661</v>
      </c>
      <c r="E184">
        <f t="shared" si="0"/>
        <v>30112438</v>
      </c>
    </row>
    <row r="185" spans="1:5" ht="12.75">
      <c r="A185" s="112">
        <v>183</v>
      </c>
      <c r="B185" s="126">
        <f t="shared" si="17"/>
        <v>73250</v>
      </c>
      <c r="C185" s="126">
        <f t="shared" si="3"/>
        <v>73700</v>
      </c>
      <c r="D185">
        <f t="shared" si="4"/>
        <v>42778</v>
      </c>
      <c r="E185">
        <f t="shared" si="0"/>
        <v>32273712</v>
      </c>
    </row>
    <row r="186" spans="1:5" ht="12.75">
      <c r="A186" s="112">
        <v>184</v>
      </c>
      <c r="B186" s="126">
        <f t="shared" si="17"/>
        <v>73500</v>
      </c>
      <c r="C186" s="126">
        <f t="shared" si="3"/>
        <v>74100</v>
      </c>
      <c r="D186">
        <f t="shared" si="4"/>
        <v>42895</v>
      </c>
      <c r="E186">
        <f t="shared" si="0"/>
        <v>34590108</v>
      </c>
    </row>
    <row r="187" spans="1:5" ht="12.75">
      <c r="A187" s="112">
        <v>185</v>
      </c>
      <c r="B187" s="126">
        <f t="shared" si="17"/>
        <v>73750</v>
      </c>
      <c r="C187" s="126">
        <f t="shared" si="3"/>
        <v>74500</v>
      </c>
      <c r="D187">
        <f t="shared" si="4"/>
        <v>43011</v>
      </c>
      <c r="E187">
        <f t="shared" si="0"/>
        <v>37072760</v>
      </c>
    </row>
    <row r="188" spans="1:5" ht="12.75">
      <c r="A188" s="112">
        <v>186</v>
      </c>
      <c r="B188" s="126">
        <f t="shared" si="17"/>
        <v>74000</v>
      </c>
      <c r="C188" s="126">
        <f t="shared" si="3"/>
        <v>74900</v>
      </c>
      <c r="D188">
        <f t="shared" si="4"/>
        <v>43127</v>
      </c>
      <c r="E188">
        <f t="shared" si="0"/>
        <v>39733600</v>
      </c>
    </row>
    <row r="189" spans="1:5" ht="12.75">
      <c r="A189" s="112">
        <v>187</v>
      </c>
      <c r="B189" s="126">
        <f t="shared" si="17"/>
        <v>74250</v>
      </c>
      <c r="C189" s="126">
        <f t="shared" si="3"/>
        <v>75300</v>
      </c>
      <c r="D189">
        <f t="shared" si="4"/>
        <v>43243</v>
      </c>
      <c r="E189">
        <f t="shared" si="0"/>
        <v>42585418</v>
      </c>
    </row>
    <row r="190" spans="1:5" ht="12.75">
      <c r="A190" s="112">
        <v>188</v>
      </c>
      <c r="B190" s="126">
        <f t="shared" si="17"/>
        <v>74500</v>
      </c>
      <c r="C190" s="126">
        <f t="shared" si="3"/>
        <v>75700</v>
      </c>
      <c r="D190">
        <f t="shared" si="4"/>
        <v>43358</v>
      </c>
      <c r="E190">
        <f t="shared" si="0"/>
        <v>45641921</v>
      </c>
    </row>
    <row r="191" spans="1:5" ht="12.75">
      <c r="A191" s="112">
        <v>189</v>
      </c>
      <c r="B191" s="126">
        <f t="shared" si="17"/>
        <v>74750</v>
      </c>
      <c r="C191" s="126">
        <f t="shared" si="3"/>
        <v>76100</v>
      </c>
      <c r="D191">
        <f t="shared" si="4"/>
        <v>43474</v>
      </c>
      <c r="E191">
        <f t="shared" si="0"/>
        <v>48917800</v>
      </c>
    </row>
    <row r="192" spans="1:5" ht="12.75">
      <c r="A192" s="112">
        <v>190</v>
      </c>
      <c r="B192" s="126">
        <f t="shared" si="17"/>
        <v>75000</v>
      </c>
      <c r="C192" s="126">
        <f t="shared" si="3"/>
        <v>76500</v>
      </c>
      <c r="D192">
        <f t="shared" si="4"/>
        <v>43588</v>
      </c>
      <c r="E192">
        <f t="shared" si="0"/>
        <v>52428800</v>
      </c>
    </row>
    <row r="193" spans="1:5" ht="12.75">
      <c r="A193" s="112">
        <v>191</v>
      </c>
      <c r="B193" s="126">
        <f t="shared" si="17"/>
        <v>75250</v>
      </c>
      <c r="C193" s="126">
        <f t="shared" si="3"/>
        <v>76900</v>
      </c>
      <c r="D193">
        <f t="shared" si="4"/>
        <v>43703</v>
      </c>
      <c r="E193">
        <f t="shared" si="0"/>
        <v>56191796</v>
      </c>
    </row>
    <row r="194" spans="1:5" ht="12.75">
      <c r="A194" s="112">
        <v>192</v>
      </c>
      <c r="B194" s="126">
        <f t="shared" si="17"/>
        <v>75500</v>
      </c>
      <c r="C194" s="126">
        <f t="shared" si="3"/>
        <v>77300</v>
      </c>
      <c r="D194">
        <f t="shared" si="4"/>
        <v>43817</v>
      </c>
      <c r="E194">
        <f t="shared" si="0"/>
        <v>60224876</v>
      </c>
    </row>
    <row r="195" spans="1:5" ht="12.75">
      <c r="A195" s="112">
        <v>193</v>
      </c>
      <c r="B195" s="126">
        <f t="shared" si="17"/>
        <v>75750</v>
      </c>
      <c r="C195" s="126">
        <f t="shared" si="3"/>
        <v>77700</v>
      </c>
      <c r="D195">
        <f t="shared" si="4"/>
        <v>43931</v>
      </c>
      <c r="E195">
        <f t="shared" si="0"/>
        <v>64547424</v>
      </c>
    </row>
    <row r="196" spans="1:5" ht="12.75">
      <c r="A196" s="112">
        <v>194</v>
      </c>
      <c r="B196" s="126">
        <f t="shared" si="17"/>
        <v>76000</v>
      </c>
      <c r="C196" s="126">
        <f t="shared" si="3"/>
        <v>78100</v>
      </c>
      <c r="D196">
        <f t="shared" si="4"/>
        <v>44045</v>
      </c>
      <c r="E196">
        <f t="shared" si="0"/>
        <v>69180216</v>
      </c>
    </row>
    <row r="197" spans="1:5" ht="12.75">
      <c r="A197" s="112">
        <v>195</v>
      </c>
      <c r="B197" s="126">
        <f t="shared" si="17"/>
        <v>76250</v>
      </c>
      <c r="C197" s="126">
        <f t="shared" si="3"/>
        <v>78500</v>
      </c>
      <c r="D197">
        <f t="shared" si="4"/>
        <v>44158</v>
      </c>
      <c r="E197">
        <f t="shared" si="0"/>
        <v>74145520</v>
      </c>
    </row>
    <row r="198" spans="1:5" ht="12.75">
      <c r="A198" s="112">
        <v>196</v>
      </c>
      <c r="B198" s="126">
        <f t="shared" si="17"/>
        <v>76500</v>
      </c>
      <c r="C198" s="126">
        <f t="shared" si="3"/>
        <v>78900</v>
      </c>
      <c r="D198">
        <f t="shared" si="4"/>
        <v>44271</v>
      </c>
      <c r="E198">
        <f t="shared" si="0"/>
        <v>79467200</v>
      </c>
    </row>
    <row r="199" spans="1:5" ht="12.75">
      <c r="A199" s="112">
        <v>197</v>
      </c>
      <c r="B199" s="126">
        <f t="shared" si="17"/>
        <v>76750</v>
      </c>
      <c r="C199" s="126">
        <f t="shared" si="3"/>
        <v>79300</v>
      </c>
      <c r="D199">
        <f t="shared" si="4"/>
        <v>44384</v>
      </c>
      <c r="E199">
        <f t="shared" si="0"/>
        <v>85170836</v>
      </c>
    </row>
    <row r="200" spans="1:5" ht="12.75">
      <c r="A200" s="112">
        <v>198</v>
      </c>
      <c r="B200" s="126">
        <f t="shared" si="17"/>
        <v>77000</v>
      </c>
      <c r="C200" s="126">
        <f t="shared" si="3"/>
        <v>79700</v>
      </c>
      <c r="D200">
        <f t="shared" si="4"/>
        <v>44497</v>
      </c>
      <c r="E200">
        <f t="shared" si="0"/>
        <v>91283842</v>
      </c>
    </row>
    <row r="201" spans="1:5" ht="12.75">
      <c r="A201" s="112">
        <v>199</v>
      </c>
      <c r="B201" s="126">
        <f t="shared" si="17"/>
        <v>77250</v>
      </c>
      <c r="C201" s="126">
        <f t="shared" si="3"/>
        <v>80100</v>
      </c>
      <c r="D201">
        <f t="shared" si="4"/>
        <v>44609</v>
      </c>
      <c r="E201">
        <f t="shared" si="0"/>
        <v>97835600</v>
      </c>
    </row>
    <row r="202" spans="1:5" ht="12.75">
      <c r="A202" s="112">
        <v>200</v>
      </c>
      <c r="B202" s="126">
        <f t="shared" si="17"/>
        <v>77500</v>
      </c>
      <c r="C202" s="126">
        <f t="shared" si="3"/>
        <v>80500</v>
      </c>
      <c r="D202">
        <f t="shared" si="4"/>
        <v>44721</v>
      </c>
      <c r="E202">
        <f t="shared" si="0"/>
        <v>104857600</v>
      </c>
    </row>
    <row r="203" spans="1:5" ht="12.75">
      <c r="A203" s="112">
        <v>201</v>
      </c>
      <c r="B203" s="126">
        <f t="shared" si="17"/>
        <v>77750</v>
      </c>
      <c r="C203" s="126">
        <f t="shared" si="3"/>
        <v>80900</v>
      </c>
      <c r="D203">
        <f t="shared" si="4"/>
        <v>44833</v>
      </c>
      <c r="E203">
        <f t="shared" si="0"/>
        <v>112383593</v>
      </c>
    </row>
    <row r="204" spans="1:5" ht="12.75">
      <c r="A204" s="112">
        <v>202</v>
      </c>
      <c r="B204" s="126">
        <f t="shared" si="17"/>
        <v>78000</v>
      </c>
      <c r="C204" s="126">
        <f t="shared" si="3"/>
        <v>81300</v>
      </c>
      <c r="D204">
        <f t="shared" si="4"/>
        <v>44944</v>
      </c>
      <c r="E204">
        <f t="shared" si="0"/>
        <v>120449752</v>
      </c>
    </row>
    <row r="205" spans="1:5" ht="12.75">
      <c r="A205" s="112">
        <v>203</v>
      </c>
      <c r="B205" s="126">
        <f t="shared" si="17"/>
        <v>78250</v>
      </c>
      <c r="C205" s="126">
        <f t="shared" si="3"/>
        <v>81700</v>
      </c>
      <c r="D205">
        <f t="shared" si="4"/>
        <v>45055</v>
      </c>
      <c r="E205">
        <f t="shared" si="0"/>
        <v>129094848</v>
      </c>
    </row>
    <row r="206" spans="1:5" ht="12.75">
      <c r="A206" s="112">
        <v>204</v>
      </c>
      <c r="B206" s="126">
        <f t="shared" si="17"/>
        <v>78500</v>
      </c>
      <c r="C206" s="126">
        <f t="shared" si="3"/>
        <v>82100</v>
      </c>
      <c r="D206">
        <f t="shared" si="4"/>
        <v>45166</v>
      </c>
      <c r="E206">
        <f t="shared" si="0"/>
        <v>138360432</v>
      </c>
    </row>
    <row r="207" spans="1:5" ht="12.75">
      <c r="A207" s="112">
        <v>205</v>
      </c>
      <c r="B207" s="126">
        <f t="shared" si="17"/>
        <v>78750</v>
      </c>
      <c r="C207" s="126">
        <f t="shared" si="3"/>
        <v>82500</v>
      </c>
      <c r="D207">
        <f t="shared" si="4"/>
        <v>45276</v>
      </c>
      <c r="E207">
        <f t="shared" si="0"/>
        <v>148291040</v>
      </c>
    </row>
    <row r="208" spans="1:5" ht="12.75">
      <c r="A208" s="112">
        <v>206</v>
      </c>
      <c r="B208" s="126">
        <f t="shared" si="17"/>
        <v>79000</v>
      </c>
      <c r="C208" s="126">
        <f t="shared" si="3"/>
        <v>82900</v>
      </c>
      <c r="D208">
        <f t="shared" si="4"/>
        <v>45387</v>
      </c>
      <c r="E208">
        <f t="shared" si="0"/>
        <v>158934401</v>
      </c>
    </row>
    <row r="209" spans="1:5" ht="12.75">
      <c r="A209" s="112">
        <v>207</v>
      </c>
      <c r="B209" s="126">
        <f t="shared" si="17"/>
        <v>79250</v>
      </c>
      <c r="C209" s="126">
        <f t="shared" si="3"/>
        <v>83300</v>
      </c>
      <c r="D209">
        <f t="shared" si="4"/>
        <v>45497</v>
      </c>
      <c r="E209">
        <f t="shared" si="0"/>
        <v>170341673</v>
      </c>
    </row>
    <row r="210" spans="1:5" ht="12.75">
      <c r="A210" s="112">
        <v>208</v>
      </c>
      <c r="B210" s="126">
        <f t="shared" si="17"/>
        <v>79500</v>
      </c>
      <c r="C210" s="126">
        <f t="shared" si="3"/>
        <v>83700</v>
      </c>
      <c r="D210">
        <f t="shared" si="4"/>
        <v>45607</v>
      </c>
      <c r="E210">
        <f t="shared" si="0"/>
        <v>182567685</v>
      </c>
    </row>
    <row r="211" spans="1:5" ht="12.75">
      <c r="A211" s="112">
        <v>209</v>
      </c>
      <c r="B211" s="126">
        <f t="shared" si="17"/>
        <v>79750</v>
      </c>
      <c r="C211" s="126">
        <f t="shared" si="3"/>
        <v>84100</v>
      </c>
      <c r="D211">
        <f t="shared" si="4"/>
        <v>45716</v>
      </c>
      <c r="E211">
        <f t="shared" si="0"/>
        <v>195671200</v>
      </c>
    </row>
    <row r="212" spans="1:5" ht="12.75">
      <c r="A212" s="112">
        <v>210</v>
      </c>
      <c r="B212" s="126">
        <f t="shared" si="17"/>
        <v>80000</v>
      </c>
      <c r="C212" s="126">
        <f t="shared" si="3"/>
        <v>84500</v>
      </c>
      <c r="D212">
        <f t="shared" si="4"/>
        <v>45825</v>
      </c>
      <c r="E212">
        <f t="shared" si="0"/>
        <v>209715200</v>
      </c>
    </row>
    <row r="213" spans="1:5" ht="12.75">
      <c r="A213" s="112">
        <v>211</v>
      </c>
      <c r="B213" s="126">
        <f t="shared" si="17"/>
        <v>80250</v>
      </c>
      <c r="C213" s="126">
        <f t="shared" si="3"/>
        <v>84900</v>
      </c>
      <c r="D213">
        <f t="shared" si="4"/>
        <v>45934</v>
      </c>
      <c r="E213">
        <f t="shared" si="0"/>
        <v>224767186</v>
      </c>
    </row>
    <row r="214" spans="1:5" ht="12.75">
      <c r="A214" s="112">
        <v>212</v>
      </c>
      <c r="B214" s="126">
        <f t="shared" si="17"/>
        <v>80500</v>
      </c>
      <c r="C214" s="126">
        <f t="shared" si="3"/>
        <v>85300</v>
      </c>
      <c r="D214">
        <f t="shared" si="4"/>
        <v>46043</v>
      </c>
      <c r="E214">
        <f t="shared" si="0"/>
        <v>240899505</v>
      </c>
    </row>
    <row r="215" spans="1:5" ht="12.75">
      <c r="A215" s="112">
        <v>213</v>
      </c>
      <c r="B215" s="126">
        <f t="shared" si="17"/>
        <v>80750</v>
      </c>
      <c r="C215" s="126">
        <f t="shared" si="3"/>
        <v>85700</v>
      </c>
      <c r="D215">
        <f t="shared" si="4"/>
        <v>46151</v>
      </c>
      <c r="E215">
        <f t="shared" si="0"/>
        <v>258189696</v>
      </c>
    </row>
    <row r="216" spans="1:5" ht="12.75">
      <c r="A216" s="112">
        <v>214</v>
      </c>
      <c r="B216" s="126">
        <f t="shared" si="17"/>
        <v>81000</v>
      </c>
      <c r="C216" s="126">
        <f t="shared" si="3"/>
        <v>86100</v>
      </c>
      <c r="D216">
        <f t="shared" si="4"/>
        <v>46260</v>
      </c>
      <c r="E216">
        <f t="shared" si="0"/>
        <v>276720865</v>
      </c>
    </row>
    <row r="217" spans="1:5" ht="12.75">
      <c r="A217" s="112">
        <v>215</v>
      </c>
      <c r="B217" s="126">
        <f t="shared" si="17"/>
        <v>81250</v>
      </c>
      <c r="C217" s="126">
        <f t="shared" si="3"/>
        <v>86500</v>
      </c>
      <c r="D217">
        <f t="shared" si="4"/>
        <v>46368</v>
      </c>
      <c r="E217">
        <f t="shared" si="0"/>
        <v>296582080</v>
      </c>
    </row>
    <row r="218" spans="1:5" ht="12.75">
      <c r="A218" s="112">
        <v>216</v>
      </c>
      <c r="B218" s="126">
        <f t="shared" si="17"/>
        <v>81500</v>
      </c>
      <c r="C218" s="126">
        <f t="shared" si="3"/>
        <v>86900</v>
      </c>
      <c r="D218">
        <f t="shared" si="4"/>
        <v>46475</v>
      </c>
      <c r="E218">
        <f t="shared" si="0"/>
        <v>317868802</v>
      </c>
    </row>
    <row r="219" spans="1:5" ht="12.75">
      <c r="A219" s="112">
        <v>217</v>
      </c>
      <c r="B219" s="126">
        <f t="shared" si="17"/>
        <v>81750</v>
      </c>
      <c r="C219" s="126">
        <f t="shared" si="3"/>
        <v>87300</v>
      </c>
      <c r="D219">
        <f t="shared" si="4"/>
        <v>46583</v>
      </c>
      <c r="E219">
        <f t="shared" si="0"/>
        <v>340683347</v>
      </c>
    </row>
    <row r="220" spans="1:5" ht="12.75">
      <c r="A220" s="112">
        <v>218</v>
      </c>
      <c r="B220" s="126">
        <f t="shared" si="17"/>
        <v>82000</v>
      </c>
      <c r="C220" s="126">
        <f t="shared" si="3"/>
        <v>87700</v>
      </c>
      <c r="D220">
        <f t="shared" si="4"/>
        <v>46690</v>
      </c>
      <c r="E220">
        <f t="shared" si="0"/>
        <v>365135370</v>
      </c>
    </row>
    <row r="221" spans="1:5" ht="12.75">
      <c r="A221" s="112">
        <v>219</v>
      </c>
      <c r="B221" s="126">
        <f t="shared" si="17"/>
        <v>82250</v>
      </c>
      <c r="C221" s="126">
        <f t="shared" si="3"/>
        <v>88100</v>
      </c>
      <c r="D221">
        <f t="shared" si="4"/>
        <v>46797</v>
      </c>
      <c r="E221">
        <f t="shared" si="0"/>
        <v>391342400</v>
      </c>
    </row>
    <row r="222" spans="1:5" ht="12.75">
      <c r="A222" s="112">
        <v>220</v>
      </c>
      <c r="B222" s="126">
        <f t="shared" si="17"/>
        <v>82500</v>
      </c>
      <c r="C222" s="126">
        <f t="shared" si="3"/>
        <v>88500</v>
      </c>
      <c r="D222">
        <f t="shared" si="4"/>
        <v>46904</v>
      </c>
      <c r="E222">
        <f t="shared" si="0"/>
        <v>419430400</v>
      </c>
    </row>
    <row r="223" spans="1:5" ht="12.75">
      <c r="A223" s="112">
        <v>221</v>
      </c>
      <c r="B223" s="126">
        <f t="shared" si="17"/>
        <v>82750</v>
      </c>
      <c r="C223" s="126">
        <f t="shared" si="3"/>
        <v>88900</v>
      </c>
      <c r="D223">
        <f t="shared" si="4"/>
        <v>47010</v>
      </c>
      <c r="E223">
        <f t="shared" si="0"/>
        <v>449534372</v>
      </c>
    </row>
    <row r="224" spans="1:5" ht="12.75">
      <c r="A224" s="112">
        <v>222</v>
      </c>
      <c r="B224" s="126">
        <f t="shared" si="17"/>
        <v>83000</v>
      </c>
      <c r="C224" s="126">
        <f t="shared" si="3"/>
        <v>89300</v>
      </c>
      <c r="D224">
        <f t="shared" si="4"/>
        <v>47116</v>
      </c>
      <c r="E224">
        <f t="shared" si="0"/>
        <v>481799010</v>
      </c>
    </row>
    <row r="225" spans="1:5" ht="12.75">
      <c r="A225" s="112">
        <v>223</v>
      </c>
      <c r="B225" s="126">
        <f t="shared" si="17"/>
        <v>83250</v>
      </c>
      <c r="C225" s="126">
        <f t="shared" si="3"/>
        <v>89700</v>
      </c>
      <c r="D225">
        <f t="shared" si="4"/>
        <v>47222</v>
      </c>
      <c r="E225">
        <f t="shared" si="0"/>
        <v>516379393</v>
      </c>
    </row>
    <row r="226" spans="1:5" ht="12.75">
      <c r="A226" s="112">
        <v>224</v>
      </c>
      <c r="B226" s="126">
        <f t="shared" si="17"/>
        <v>83500</v>
      </c>
      <c r="C226" s="126">
        <f t="shared" si="3"/>
        <v>90100</v>
      </c>
      <c r="D226">
        <f t="shared" si="4"/>
        <v>47328</v>
      </c>
      <c r="E226">
        <f t="shared" si="0"/>
        <v>553441730</v>
      </c>
    </row>
    <row r="227" spans="1:5" ht="12.75">
      <c r="A227" s="112">
        <v>225</v>
      </c>
      <c r="B227" s="126">
        <f t="shared" si="17"/>
        <v>83750</v>
      </c>
      <c r="C227" s="126">
        <f t="shared" si="3"/>
        <v>90500</v>
      </c>
      <c r="D227">
        <f t="shared" si="4"/>
        <v>47434</v>
      </c>
      <c r="E227">
        <f t="shared" si="0"/>
        <v>593164160</v>
      </c>
    </row>
    <row r="228" spans="1:5" ht="12.75">
      <c r="A228" s="112">
        <v>226</v>
      </c>
      <c r="B228" s="126">
        <f t="shared" si="17"/>
        <v>84000</v>
      </c>
      <c r="C228" s="126">
        <f t="shared" si="3"/>
        <v>90900</v>
      </c>
      <c r="D228">
        <f t="shared" si="4"/>
        <v>47539</v>
      </c>
      <c r="E228">
        <f t="shared" si="0"/>
        <v>635737605</v>
      </c>
    </row>
    <row r="229" spans="1:5" ht="12.75">
      <c r="A229" s="112">
        <v>227</v>
      </c>
      <c r="B229" s="126">
        <f t="shared" si="17"/>
        <v>84250</v>
      </c>
      <c r="C229" s="126">
        <f t="shared" si="3"/>
        <v>91300</v>
      </c>
      <c r="D229">
        <f t="shared" si="4"/>
        <v>47644</v>
      </c>
      <c r="E229">
        <f t="shared" si="0"/>
        <v>681366695</v>
      </c>
    </row>
    <row r="230" spans="1:5" ht="12.75">
      <c r="A230" s="112">
        <v>228</v>
      </c>
      <c r="B230" s="126">
        <f t="shared" si="17"/>
        <v>84500</v>
      </c>
      <c r="C230" s="126">
        <f t="shared" si="3"/>
        <v>91700</v>
      </c>
      <c r="D230">
        <f t="shared" si="4"/>
        <v>47749</v>
      </c>
      <c r="E230">
        <f t="shared" si="0"/>
        <v>730270741</v>
      </c>
    </row>
    <row r="231" spans="1:5" ht="12.75">
      <c r="A231" s="112">
        <v>229</v>
      </c>
      <c r="B231" s="126">
        <f t="shared" si="17"/>
        <v>84750</v>
      </c>
      <c r="C231" s="126">
        <f t="shared" si="3"/>
        <v>92100</v>
      </c>
      <c r="D231">
        <f t="shared" si="4"/>
        <v>47853</v>
      </c>
      <c r="E231">
        <f t="shared" si="0"/>
        <v>782684801</v>
      </c>
    </row>
    <row r="232" spans="1:5" ht="12.75">
      <c r="A232" s="112">
        <v>230</v>
      </c>
      <c r="B232" s="126">
        <f t="shared" si="17"/>
        <v>85000</v>
      </c>
      <c r="C232" s="126">
        <f t="shared" si="3"/>
        <v>92500</v>
      </c>
      <c r="D232">
        <f t="shared" si="4"/>
        <v>47958</v>
      </c>
      <c r="E232">
        <f t="shared" si="0"/>
        <v>838860800</v>
      </c>
    </row>
    <row r="233" spans="1:5" ht="12.75">
      <c r="A233" s="112">
        <v>231</v>
      </c>
      <c r="B233" s="126">
        <f t="shared" si="17"/>
        <v>85250</v>
      </c>
      <c r="C233" s="126">
        <f t="shared" si="3"/>
        <v>92900</v>
      </c>
      <c r="D233">
        <f t="shared" si="4"/>
        <v>48062</v>
      </c>
      <c r="E233">
        <f t="shared" si="0"/>
        <v>899068744</v>
      </c>
    </row>
    <row r="234" spans="1:5" ht="12.75">
      <c r="A234" s="112">
        <v>232</v>
      </c>
      <c r="B234" s="126">
        <f t="shared" si="17"/>
        <v>85500</v>
      </c>
      <c r="C234" s="126">
        <f t="shared" si="3"/>
        <v>93300</v>
      </c>
      <c r="D234">
        <f t="shared" si="4"/>
        <v>48166</v>
      </c>
      <c r="E234">
        <f t="shared" si="0"/>
        <v>963598021</v>
      </c>
    </row>
    <row r="235" spans="1:5" ht="12.75">
      <c r="A235" s="112">
        <v>233</v>
      </c>
      <c r="B235" s="126">
        <f t="shared" si="17"/>
        <v>85750</v>
      </c>
      <c r="C235" s="126">
        <f t="shared" si="3"/>
        <v>93700</v>
      </c>
      <c r="D235">
        <f t="shared" si="4"/>
        <v>48270</v>
      </c>
      <c r="E235">
        <f t="shared" si="0"/>
        <v>1032758787</v>
      </c>
    </row>
    <row r="236" spans="1:5" ht="12.75">
      <c r="A236" s="112">
        <v>234</v>
      </c>
      <c r="B236" s="126">
        <f t="shared" si="17"/>
        <v>86000</v>
      </c>
      <c r="C236" s="126">
        <f t="shared" si="3"/>
        <v>94100</v>
      </c>
      <c r="D236">
        <f t="shared" si="4"/>
        <v>48373</v>
      </c>
      <c r="E236">
        <f t="shared" si="0"/>
        <v>1106883461</v>
      </c>
    </row>
    <row r="237" spans="1:5" ht="12.75">
      <c r="A237" s="112">
        <v>235</v>
      </c>
      <c r="B237" s="126">
        <f t="shared" si="17"/>
        <v>86250</v>
      </c>
      <c r="C237" s="126">
        <f t="shared" si="3"/>
        <v>94500</v>
      </c>
      <c r="D237">
        <f t="shared" si="4"/>
        <v>48476</v>
      </c>
      <c r="E237">
        <f t="shared" si="0"/>
        <v>1186328320</v>
      </c>
    </row>
    <row r="238" spans="1:5" ht="12.75">
      <c r="A238" s="112">
        <v>236</v>
      </c>
      <c r="B238" s="126">
        <f t="shared" si="17"/>
        <v>86500</v>
      </c>
      <c r="C238" s="126">
        <f t="shared" si="3"/>
        <v>94900</v>
      </c>
      <c r="D238">
        <f t="shared" si="4"/>
        <v>48579</v>
      </c>
      <c r="E238">
        <f t="shared" si="0"/>
        <v>1271475211</v>
      </c>
    </row>
    <row r="239" spans="1:5" ht="12.75">
      <c r="A239" s="112">
        <v>237</v>
      </c>
      <c r="B239" s="126">
        <f t="shared" si="17"/>
        <v>86750</v>
      </c>
      <c r="C239" s="126">
        <f t="shared" si="3"/>
        <v>95300</v>
      </c>
      <c r="D239">
        <f t="shared" si="4"/>
        <v>48682</v>
      </c>
      <c r="E239">
        <f t="shared" si="0"/>
        <v>1362733390</v>
      </c>
    </row>
    <row r="240" spans="1:5" ht="12.75">
      <c r="A240" s="112">
        <v>238</v>
      </c>
      <c r="B240" s="126">
        <f t="shared" si="17"/>
        <v>87000</v>
      </c>
      <c r="C240" s="126">
        <f t="shared" si="3"/>
        <v>95700</v>
      </c>
      <c r="D240">
        <f t="shared" si="4"/>
        <v>48785</v>
      </c>
      <c r="E240">
        <f t="shared" si="0"/>
        <v>1460541483</v>
      </c>
    </row>
    <row r="241" spans="1:5" ht="12.75">
      <c r="A241" s="112">
        <v>239</v>
      </c>
      <c r="B241" s="126">
        <f t="shared" si="17"/>
        <v>87250</v>
      </c>
      <c r="C241" s="126">
        <f t="shared" si="3"/>
        <v>96100</v>
      </c>
      <c r="D241">
        <f t="shared" si="4"/>
        <v>48887</v>
      </c>
      <c r="E241">
        <f t="shared" si="0"/>
        <v>1565369603</v>
      </c>
    </row>
    <row r="242" spans="1:5" ht="12.75">
      <c r="A242" s="112">
        <v>240</v>
      </c>
      <c r="B242" s="126">
        <f t="shared" si="17"/>
        <v>87500</v>
      </c>
      <c r="C242" s="126">
        <f t="shared" si="3"/>
        <v>96500</v>
      </c>
      <c r="D242">
        <f t="shared" si="4"/>
        <v>48989</v>
      </c>
      <c r="E242">
        <f t="shared" si="0"/>
        <v>1677721600</v>
      </c>
    </row>
    <row r="243" spans="1:5" ht="12.75">
      <c r="A243" s="112">
        <v>241</v>
      </c>
      <c r="B243" s="126">
        <f t="shared" si="17"/>
        <v>87750</v>
      </c>
      <c r="C243" s="126">
        <f t="shared" si="3"/>
        <v>96900</v>
      </c>
      <c r="D243">
        <f t="shared" si="4"/>
        <v>49091</v>
      </c>
      <c r="E243">
        <f t="shared" si="0"/>
        <v>1798137488</v>
      </c>
    </row>
    <row r="244" spans="1:5" ht="12.75">
      <c r="A244" s="112">
        <v>242</v>
      </c>
      <c r="B244" s="126">
        <f t="shared" si="17"/>
        <v>88000</v>
      </c>
      <c r="C244" s="126">
        <f t="shared" si="3"/>
        <v>97300</v>
      </c>
      <c r="D244">
        <f t="shared" si="4"/>
        <v>49193</v>
      </c>
      <c r="E244">
        <f t="shared" si="0"/>
        <v>1927196042</v>
      </c>
    </row>
    <row r="245" spans="1:5" ht="12.75">
      <c r="A245" s="112">
        <v>243</v>
      </c>
      <c r="B245" s="126">
        <f t="shared" si="17"/>
        <v>88250</v>
      </c>
      <c r="C245" s="126">
        <f t="shared" si="3"/>
        <v>97700</v>
      </c>
      <c r="D245">
        <f t="shared" si="4"/>
        <v>49295</v>
      </c>
      <c r="E245">
        <f t="shared" si="0"/>
        <v>2065517574</v>
      </c>
    </row>
    <row r="246" spans="1:5" ht="12.75">
      <c r="A246" s="112">
        <v>244</v>
      </c>
      <c r="B246" s="126">
        <f t="shared" si="17"/>
        <v>88500</v>
      </c>
      <c r="C246" s="126">
        <f t="shared" si="3"/>
        <v>98100</v>
      </c>
      <c r="D246">
        <f t="shared" si="4"/>
        <v>49396</v>
      </c>
      <c r="E246">
        <f t="shared" si="0"/>
        <v>2213766923</v>
      </c>
    </row>
    <row r="247" spans="1:5" ht="12.75">
      <c r="A247" s="112">
        <v>245</v>
      </c>
      <c r="B247" s="126">
        <f t="shared" si="17"/>
        <v>88750</v>
      </c>
      <c r="C247" s="126">
        <f t="shared" si="3"/>
        <v>98500</v>
      </c>
      <c r="D247">
        <f t="shared" si="4"/>
        <v>49497</v>
      </c>
      <c r="E247">
        <f t="shared" si="0"/>
        <v>2372656640</v>
      </c>
    </row>
    <row r="248" spans="1:5" ht="12.75">
      <c r="A248" s="112">
        <v>246</v>
      </c>
      <c r="B248" s="126">
        <f t="shared" si="17"/>
        <v>89000</v>
      </c>
      <c r="C248" s="126">
        <f t="shared" si="3"/>
        <v>98900</v>
      </c>
      <c r="D248">
        <f t="shared" si="4"/>
        <v>49598</v>
      </c>
      <c r="E248">
        <f t="shared" si="0"/>
        <v>2542950423</v>
      </c>
    </row>
    <row r="249" spans="1:5" ht="12.75">
      <c r="A249" s="112">
        <v>247</v>
      </c>
      <c r="B249" s="126">
        <f t="shared" si="17"/>
        <v>89250</v>
      </c>
      <c r="C249" s="126">
        <f t="shared" si="3"/>
        <v>99300</v>
      </c>
      <c r="D249">
        <f t="shared" si="4"/>
        <v>49699</v>
      </c>
      <c r="E249">
        <f t="shared" si="0"/>
        <v>2725466780</v>
      </c>
    </row>
    <row r="250" spans="1:5" ht="12.75">
      <c r="A250" s="112">
        <v>248</v>
      </c>
      <c r="B250" s="126">
        <f t="shared" si="17"/>
        <v>89500</v>
      </c>
      <c r="C250" s="126">
        <f t="shared" si="3"/>
        <v>99700</v>
      </c>
      <c r="D250">
        <f t="shared" si="4"/>
        <v>49799</v>
      </c>
      <c r="E250">
        <f t="shared" si="0"/>
        <v>2921082967</v>
      </c>
    </row>
    <row r="251" spans="1:5" ht="12.75">
      <c r="A251" s="112">
        <v>249</v>
      </c>
      <c r="B251" s="126">
        <f t="shared" si="17"/>
        <v>89750</v>
      </c>
      <c r="C251" s="126">
        <f t="shared" si="3"/>
        <v>100100</v>
      </c>
      <c r="D251">
        <f t="shared" si="4"/>
        <v>49899</v>
      </c>
      <c r="E251">
        <f t="shared" si="0"/>
        <v>3130739206</v>
      </c>
    </row>
    <row r="252" spans="1:5" ht="12.75">
      <c r="A252" s="112">
        <v>250</v>
      </c>
      <c r="B252" s="126">
        <f t="shared" si="17"/>
        <v>90000</v>
      </c>
      <c r="C252" s="126">
        <f t="shared" si="3"/>
        <v>100500</v>
      </c>
      <c r="D252">
        <f t="shared" si="4"/>
        <v>50000</v>
      </c>
      <c r="E252">
        <f t="shared" si="0"/>
        <v>3355443200</v>
      </c>
    </row>
    <row r="253" spans="1:5" ht="12.75">
      <c r="A253" s="112">
        <v>251</v>
      </c>
      <c r="B253" s="126">
        <f t="shared" si="17"/>
        <v>90250</v>
      </c>
      <c r="C253" s="126">
        <f t="shared" si="3"/>
        <v>100900</v>
      </c>
      <c r="D253">
        <f t="shared" si="4"/>
        <v>50099</v>
      </c>
      <c r="E253">
        <f t="shared" si="0"/>
        <v>3596274976</v>
      </c>
    </row>
    <row r="254" spans="1:5" ht="12.75">
      <c r="A254" s="112">
        <v>252</v>
      </c>
      <c r="B254" s="126">
        <f t="shared" si="17"/>
        <v>90500</v>
      </c>
      <c r="C254" s="126">
        <f t="shared" si="3"/>
        <v>101300</v>
      </c>
      <c r="D254">
        <f t="shared" si="4"/>
        <v>50199</v>
      </c>
      <c r="E254">
        <f t="shared" si="0"/>
        <v>3854392084</v>
      </c>
    </row>
    <row r="255" spans="1:5" ht="12.75">
      <c r="A255" s="112">
        <v>253</v>
      </c>
      <c r="B255" s="126">
        <f t="shared" si="17"/>
        <v>90750</v>
      </c>
      <c r="C255" s="126">
        <f t="shared" si="3"/>
        <v>101700</v>
      </c>
      <c r="D255">
        <f t="shared" si="4"/>
        <v>50299</v>
      </c>
      <c r="E255">
        <f t="shared" si="0"/>
        <v>4131035149</v>
      </c>
    </row>
    <row r="256" spans="1:5" ht="12.75">
      <c r="A256" s="112">
        <v>254</v>
      </c>
      <c r="B256" s="126">
        <f t="shared" si="17"/>
        <v>91000</v>
      </c>
      <c r="C256" s="126">
        <f t="shared" si="3"/>
        <v>102100</v>
      </c>
      <c r="D256">
        <f t="shared" si="4"/>
        <v>50398</v>
      </c>
      <c r="E256">
        <f t="shared" si="0"/>
        <v>4427533846</v>
      </c>
    </row>
    <row r="257" spans="1:5" ht="12.75">
      <c r="A257" s="112">
        <v>255</v>
      </c>
      <c r="B257" s="126">
        <f t="shared" si="17"/>
        <v>91250</v>
      </c>
      <c r="C257" s="126">
        <f t="shared" si="3"/>
        <v>102500</v>
      </c>
      <c r="D257">
        <f t="shared" si="4"/>
        <v>50497</v>
      </c>
      <c r="E257">
        <f t="shared" ref="E257:E302" si="18">FLOOR(POWER(2, $A257 * 0.1) * 100, 1)</f>
        <v>4745313281</v>
      </c>
    </row>
    <row r="258" spans="1:5" ht="12.75">
      <c r="A258" s="112">
        <v>256</v>
      </c>
      <c r="B258" s="126">
        <f t="shared" si="17"/>
        <v>91500</v>
      </c>
      <c r="C258" s="126">
        <f t="shared" ref="C258:C302" si="19">C$2 + $F$2 * $A258</f>
        <v>102900</v>
      </c>
      <c r="D258">
        <f t="shared" ref="D258:D302" si="20">FLOOR(SQRT($A258 * 1000) * 100, 1)</f>
        <v>50596</v>
      </c>
      <c r="E258">
        <f t="shared" si="18"/>
        <v>5085900846</v>
      </c>
    </row>
    <row r="259" spans="1:5" ht="12.75">
      <c r="A259" s="112">
        <v>257</v>
      </c>
      <c r="B259" s="126">
        <f t="shared" si="17"/>
        <v>91750</v>
      </c>
      <c r="C259" s="126">
        <f t="shared" si="19"/>
        <v>103300</v>
      </c>
      <c r="D259">
        <f t="shared" si="20"/>
        <v>50695</v>
      </c>
      <c r="E259">
        <f t="shared" si="18"/>
        <v>5450933560</v>
      </c>
    </row>
    <row r="260" spans="1:5" ht="12.75">
      <c r="A260" s="112">
        <v>258</v>
      </c>
      <c r="B260" s="126">
        <f t="shared" si="17"/>
        <v>92000</v>
      </c>
      <c r="C260" s="126">
        <f t="shared" si="19"/>
        <v>103700</v>
      </c>
      <c r="D260">
        <f t="shared" si="20"/>
        <v>50793</v>
      </c>
      <c r="E260">
        <f t="shared" si="18"/>
        <v>5842165935</v>
      </c>
    </row>
    <row r="261" spans="1:5" ht="12.75">
      <c r="A261" s="112">
        <v>259</v>
      </c>
      <c r="B261" s="126">
        <f t="shared" si="17"/>
        <v>92250</v>
      </c>
      <c r="C261" s="126">
        <f t="shared" si="19"/>
        <v>104100</v>
      </c>
      <c r="D261">
        <f t="shared" si="20"/>
        <v>50892</v>
      </c>
      <c r="E261">
        <f t="shared" si="18"/>
        <v>6261478413</v>
      </c>
    </row>
    <row r="262" spans="1:5" ht="12.75">
      <c r="A262" s="112">
        <v>260</v>
      </c>
      <c r="B262" s="126">
        <f t="shared" si="17"/>
        <v>92500</v>
      </c>
      <c r="C262" s="126">
        <f t="shared" si="19"/>
        <v>104500</v>
      </c>
      <c r="D262">
        <f t="shared" si="20"/>
        <v>50990</v>
      </c>
      <c r="E262">
        <f t="shared" si="18"/>
        <v>6710886400</v>
      </c>
    </row>
    <row r="263" spans="1:5" ht="12.75">
      <c r="A263" s="112">
        <v>261</v>
      </c>
      <c r="B263" s="126">
        <f t="shared" si="17"/>
        <v>92750</v>
      </c>
      <c r="C263" s="126">
        <f t="shared" si="19"/>
        <v>104900</v>
      </c>
      <c r="D263">
        <f t="shared" si="20"/>
        <v>51088</v>
      </c>
      <c r="E263">
        <f t="shared" si="18"/>
        <v>7192549953</v>
      </c>
    </row>
    <row r="264" spans="1:5" ht="12.75">
      <c r="A264" s="112">
        <v>262</v>
      </c>
      <c r="B264" s="126">
        <f t="shared" si="17"/>
        <v>93000</v>
      </c>
      <c r="C264" s="126">
        <f t="shared" si="19"/>
        <v>105300</v>
      </c>
      <c r="D264">
        <f t="shared" si="20"/>
        <v>51185</v>
      </c>
      <c r="E264">
        <f t="shared" si="18"/>
        <v>7708784168</v>
      </c>
    </row>
    <row r="265" spans="1:5" ht="12.75">
      <c r="A265" s="112">
        <v>263</v>
      </c>
      <c r="B265" s="126">
        <f t="shared" si="17"/>
        <v>93250</v>
      </c>
      <c r="C265" s="126">
        <f t="shared" si="19"/>
        <v>105700</v>
      </c>
      <c r="D265">
        <f t="shared" si="20"/>
        <v>51283</v>
      </c>
      <c r="E265">
        <f t="shared" si="18"/>
        <v>8262070299</v>
      </c>
    </row>
    <row r="266" spans="1:5" ht="12.75">
      <c r="A266" s="112">
        <v>264</v>
      </c>
      <c r="B266" s="126">
        <f t="shared" si="17"/>
        <v>93500</v>
      </c>
      <c r="C266" s="126">
        <f t="shared" si="19"/>
        <v>106100</v>
      </c>
      <c r="D266">
        <f t="shared" si="20"/>
        <v>51380</v>
      </c>
      <c r="E266">
        <f t="shared" si="18"/>
        <v>8855067693</v>
      </c>
    </row>
    <row r="267" spans="1:5" ht="12.75">
      <c r="A267" s="112">
        <v>265</v>
      </c>
      <c r="B267" s="126">
        <f t="shared" si="17"/>
        <v>93750</v>
      </c>
      <c r="C267" s="126">
        <f t="shared" si="19"/>
        <v>106500</v>
      </c>
      <c r="D267">
        <f t="shared" si="20"/>
        <v>51478</v>
      </c>
      <c r="E267">
        <f t="shared" si="18"/>
        <v>9490626562</v>
      </c>
    </row>
    <row r="268" spans="1:5" ht="12.75">
      <c r="A268" s="112">
        <v>266</v>
      </c>
      <c r="B268" s="126">
        <f t="shared" si="17"/>
        <v>94000</v>
      </c>
      <c r="C268" s="126">
        <f t="shared" si="19"/>
        <v>106900</v>
      </c>
      <c r="D268">
        <f t="shared" si="20"/>
        <v>51575</v>
      </c>
      <c r="E268">
        <f t="shared" si="18"/>
        <v>10171801692</v>
      </c>
    </row>
    <row r="269" spans="1:5" ht="12.75">
      <c r="A269" s="112">
        <v>267</v>
      </c>
      <c r="B269" s="126">
        <f t="shared" si="17"/>
        <v>94250</v>
      </c>
      <c r="C269" s="126">
        <f t="shared" si="19"/>
        <v>107300</v>
      </c>
      <c r="D269">
        <f t="shared" si="20"/>
        <v>51672</v>
      </c>
      <c r="E269">
        <f t="shared" si="18"/>
        <v>10901867120</v>
      </c>
    </row>
    <row r="270" spans="1:5" ht="12.75">
      <c r="A270" s="112">
        <v>268</v>
      </c>
      <c r="B270" s="126">
        <f t="shared" si="17"/>
        <v>94500</v>
      </c>
      <c r="C270" s="126">
        <f t="shared" si="19"/>
        <v>107700</v>
      </c>
      <c r="D270">
        <f t="shared" si="20"/>
        <v>51768</v>
      </c>
      <c r="E270">
        <f t="shared" si="18"/>
        <v>11684331871</v>
      </c>
    </row>
    <row r="271" spans="1:5" ht="12.75">
      <c r="A271" s="112">
        <v>269</v>
      </c>
      <c r="B271" s="126">
        <f t="shared" si="17"/>
        <v>94750</v>
      </c>
      <c r="C271" s="126">
        <f t="shared" si="19"/>
        <v>108100</v>
      </c>
      <c r="D271">
        <f t="shared" si="20"/>
        <v>51865</v>
      </c>
      <c r="E271">
        <f t="shared" si="18"/>
        <v>12522956827</v>
      </c>
    </row>
    <row r="272" spans="1:5" ht="12.75">
      <c r="A272" s="112">
        <v>270</v>
      </c>
      <c r="B272" s="126">
        <f t="shared" si="17"/>
        <v>95000</v>
      </c>
      <c r="C272" s="126">
        <f t="shared" si="19"/>
        <v>108500</v>
      </c>
      <c r="D272">
        <f t="shared" si="20"/>
        <v>51961</v>
      </c>
      <c r="E272">
        <f t="shared" si="18"/>
        <v>13421772800</v>
      </c>
    </row>
    <row r="273" spans="1:5" ht="12.75">
      <c r="A273" s="112">
        <v>271</v>
      </c>
      <c r="B273" s="126">
        <f t="shared" si="17"/>
        <v>95250</v>
      </c>
      <c r="C273" s="126">
        <f t="shared" si="19"/>
        <v>108900</v>
      </c>
      <c r="D273">
        <f t="shared" si="20"/>
        <v>52057</v>
      </c>
      <c r="E273">
        <f t="shared" si="18"/>
        <v>14385099907</v>
      </c>
    </row>
    <row r="274" spans="1:5" ht="12.75">
      <c r="A274" s="112">
        <v>272</v>
      </c>
      <c r="B274" s="126">
        <f t="shared" si="17"/>
        <v>95500</v>
      </c>
      <c r="C274" s="126">
        <f t="shared" si="19"/>
        <v>109300</v>
      </c>
      <c r="D274">
        <f t="shared" si="20"/>
        <v>52153</v>
      </c>
      <c r="E274">
        <f t="shared" si="18"/>
        <v>15417568336</v>
      </c>
    </row>
    <row r="275" spans="1:5" ht="12.75">
      <c r="A275" s="112">
        <v>273</v>
      </c>
      <c r="B275" s="126">
        <f t="shared" si="17"/>
        <v>95750</v>
      </c>
      <c r="C275" s="126">
        <f t="shared" si="19"/>
        <v>109700</v>
      </c>
      <c r="D275">
        <f t="shared" si="20"/>
        <v>52249</v>
      </c>
      <c r="E275">
        <f t="shared" si="18"/>
        <v>16524140599</v>
      </c>
    </row>
    <row r="276" spans="1:5" ht="12.75">
      <c r="A276" s="112">
        <v>274</v>
      </c>
      <c r="B276" s="126">
        <f t="shared" si="17"/>
        <v>96000</v>
      </c>
      <c r="C276" s="126">
        <f t="shared" si="19"/>
        <v>110100</v>
      </c>
      <c r="D276">
        <f t="shared" si="20"/>
        <v>52345</v>
      </c>
      <c r="E276">
        <f t="shared" si="18"/>
        <v>17710135386</v>
      </c>
    </row>
    <row r="277" spans="1:5" ht="12.75">
      <c r="A277" s="112">
        <v>275</v>
      </c>
      <c r="B277" s="126">
        <f t="shared" si="17"/>
        <v>96250</v>
      </c>
      <c r="C277" s="126">
        <f t="shared" si="19"/>
        <v>110500</v>
      </c>
      <c r="D277">
        <f t="shared" si="20"/>
        <v>52440</v>
      </c>
      <c r="E277">
        <f t="shared" si="18"/>
        <v>18981253124</v>
      </c>
    </row>
    <row r="278" spans="1:5" ht="12.75">
      <c r="A278" s="112">
        <v>276</v>
      </c>
      <c r="B278" s="126">
        <f t="shared" si="17"/>
        <v>96500</v>
      </c>
      <c r="C278" s="126">
        <f t="shared" si="19"/>
        <v>110900</v>
      </c>
      <c r="D278">
        <f t="shared" si="20"/>
        <v>52535</v>
      </c>
      <c r="E278">
        <f t="shared" si="18"/>
        <v>20343603384</v>
      </c>
    </row>
    <row r="279" spans="1:5" ht="12.75">
      <c r="A279" s="112">
        <v>277</v>
      </c>
      <c r="B279" s="126">
        <f t="shared" si="17"/>
        <v>96750</v>
      </c>
      <c r="C279" s="126">
        <f t="shared" si="19"/>
        <v>111300</v>
      </c>
      <c r="D279">
        <f t="shared" si="20"/>
        <v>52630</v>
      </c>
      <c r="E279">
        <f t="shared" si="18"/>
        <v>21803734240</v>
      </c>
    </row>
    <row r="280" spans="1:5" ht="12.75">
      <c r="A280" s="112">
        <v>278</v>
      </c>
      <c r="B280" s="126">
        <f t="shared" si="17"/>
        <v>97000</v>
      </c>
      <c r="C280" s="126">
        <f t="shared" si="19"/>
        <v>111700</v>
      </c>
      <c r="D280">
        <f t="shared" si="20"/>
        <v>52725</v>
      </c>
      <c r="E280">
        <f t="shared" si="18"/>
        <v>23368663742</v>
      </c>
    </row>
    <row r="281" spans="1:5" ht="12.75">
      <c r="A281" s="112">
        <v>279</v>
      </c>
      <c r="B281" s="126">
        <f t="shared" si="17"/>
        <v>97250</v>
      </c>
      <c r="C281" s="126">
        <f t="shared" si="19"/>
        <v>112100</v>
      </c>
      <c r="D281">
        <f t="shared" si="20"/>
        <v>52820</v>
      </c>
      <c r="E281">
        <f t="shared" si="18"/>
        <v>25045913654</v>
      </c>
    </row>
    <row r="282" spans="1:5" ht="12.75">
      <c r="A282" s="112">
        <v>280</v>
      </c>
      <c r="B282" s="126">
        <f t="shared" si="17"/>
        <v>97500</v>
      </c>
      <c r="C282" s="126">
        <f t="shared" si="19"/>
        <v>112500</v>
      </c>
      <c r="D282">
        <f t="shared" si="20"/>
        <v>52915</v>
      </c>
      <c r="E282">
        <f t="shared" si="18"/>
        <v>26843545600</v>
      </c>
    </row>
    <row r="283" spans="1:5" ht="12.75">
      <c r="A283" s="112">
        <v>281</v>
      </c>
      <c r="B283" s="126">
        <f t="shared" si="17"/>
        <v>97750</v>
      </c>
      <c r="C283" s="126">
        <f t="shared" si="19"/>
        <v>112900</v>
      </c>
      <c r="D283">
        <f t="shared" si="20"/>
        <v>53009</v>
      </c>
      <c r="E283">
        <f t="shared" si="18"/>
        <v>28770199814</v>
      </c>
    </row>
    <row r="284" spans="1:5" ht="12.75">
      <c r="A284" s="112">
        <v>282</v>
      </c>
      <c r="B284" s="126">
        <f t="shared" si="17"/>
        <v>98000</v>
      </c>
      <c r="C284" s="126">
        <f t="shared" si="19"/>
        <v>113300</v>
      </c>
      <c r="D284">
        <f t="shared" si="20"/>
        <v>53103</v>
      </c>
      <c r="E284">
        <f t="shared" si="18"/>
        <v>30835136673</v>
      </c>
    </row>
    <row r="285" spans="1:5" ht="12.75">
      <c r="A285" s="112">
        <v>283</v>
      </c>
      <c r="B285" s="126">
        <f t="shared" si="17"/>
        <v>98250</v>
      </c>
      <c r="C285" s="126">
        <f t="shared" si="19"/>
        <v>113700</v>
      </c>
      <c r="D285">
        <f t="shared" si="20"/>
        <v>53197</v>
      </c>
      <c r="E285">
        <f t="shared" si="18"/>
        <v>33048281199</v>
      </c>
    </row>
    <row r="286" spans="1:5" ht="12.75">
      <c r="A286" s="112">
        <v>284</v>
      </c>
      <c r="B286" s="126">
        <f t="shared" si="17"/>
        <v>98500</v>
      </c>
      <c r="C286" s="126">
        <f t="shared" si="19"/>
        <v>114100</v>
      </c>
      <c r="D286">
        <f t="shared" si="20"/>
        <v>53291</v>
      </c>
      <c r="E286">
        <f t="shared" si="18"/>
        <v>35420270772</v>
      </c>
    </row>
    <row r="287" spans="1:5" ht="12.75">
      <c r="A287" s="112">
        <v>285</v>
      </c>
      <c r="B287" s="126">
        <f t="shared" si="17"/>
        <v>98750</v>
      </c>
      <c r="C287" s="126">
        <f t="shared" si="19"/>
        <v>114500</v>
      </c>
      <c r="D287">
        <f t="shared" si="20"/>
        <v>53385</v>
      </c>
      <c r="E287">
        <f t="shared" si="18"/>
        <v>37962506249</v>
      </c>
    </row>
    <row r="288" spans="1:5" ht="12.75">
      <c r="A288" s="112">
        <v>286</v>
      </c>
      <c r="B288" s="126">
        <f t="shared" si="17"/>
        <v>99000</v>
      </c>
      <c r="C288" s="126">
        <f t="shared" si="19"/>
        <v>114900</v>
      </c>
      <c r="D288">
        <f t="shared" si="20"/>
        <v>53478</v>
      </c>
      <c r="E288">
        <f t="shared" si="18"/>
        <v>40687206769</v>
      </c>
    </row>
    <row r="289" spans="1:5" ht="12.75">
      <c r="A289" s="112">
        <v>287</v>
      </c>
      <c r="B289" s="126">
        <f t="shared" si="17"/>
        <v>99250</v>
      </c>
      <c r="C289" s="126">
        <f t="shared" si="19"/>
        <v>115300</v>
      </c>
      <c r="D289">
        <f t="shared" si="20"/>
        <v>53572</v>
      </c>
      <c r="E289">
        <f t="shared" si="18"/>
        <v>43607468480</v>
      </c>
    </row>
    <row r="290" spans="1:5" ht="12.75">
      <c r="A290" s="112">
        <v>288</v>
      </c>
      <c r="B290" s="126">
        <f t="shared" si="17"/>
        <v>99500</v>
      </c>
      <c r="C290" s="126">
        <f t="shared" si="19"/>
        <v>115700</v>
      </c>
      <c r="D290">
        <f t="shared" si="20"/>
        <v>53665</v>
      </c>
      <c r="E290">
        <f t="shared" si="18"/>
        <v>46737327485</v>
      </c>
    </row>
    <row r="291" spans="1:5" ht="12.75">
      <c r="A291" s="112">
        <v>289</v>
      </c>
      <c r="B291" s="126">
        <f t="shared" si="17"/>
        <v>99750</v>
      </c>
      <c r="C291" s="126">
        <f t="shared" si="19"/>
        <v>116100</v>
      </c>
      <c r="D291">
        <f t="shared" si="20"/>
        <v>53758</v>
      </c>
      <c r="E291">
        <f t="shared" si="18"/>
        <v>50091827309</v>
      </c>
    </row>
    <row r="292" spans="1:5" ht="12.75">
      <c r="A292" s="112">
        <v>290</v>
      </c>
      <c r="B292" s="126">
        <f t="shared" si="17"/>
        <v>100000</v>
      </c>
      <c r="C292" s="126">
        <f t="shared" si="19"/>
        <v>116500</v>
      </c>
      <c r="D292">
        <f t="shared" si="20"/>
        <v>53851</v>
      </c>
      <c r="E292">
        <f t="shared" si="18"/>
        <v>53687091200</v>
      </c>
    </row>
    <row r="293" spans="1:5" ht="12.75">
      <c r="A293" s="112">
        <v>291</v>
      </c>
      <c r="B293" s="126">
        <f t="shared" si="17"/>
        <v>100250</v>
      </c>
      <c r="C293" s="126">
        <f t="shared" si="19"/>
        <v>116900</v>
      </c>
      <c r="D293">
        <f t="shared" si="20"/>
        <v>53944</v>
      </c>
      <c r="E293">
        <f t="shared" si="18"/>
        <v>57540399628</v>
      </c>
    </row>
    <row r="294" spans="1:5" ht="12.75">
      <c r="A294" s="112">
        <v>292</v>
      </c>
      <c r="B294" s="126">
        <f t="shared" si="17"/>
        <v>100500</v>
      </c>
      <c r="C294" s="126">
        <f t="shared" si="19"/>
        <v>117300</v>
      </c>
      <c r="D294">
        <f t="shared" si="20"/>
        <v>54037</v>
      </c>
      <c r="E294">
        <f t="shared" si="18"/>
        <v>61670273346</v>
      </c>
    </row>
    <row r="295" spans="1:5" ht="12.75">
      <c r="A295" s="112">
        <v>293</v>
      </c>
      <c r="B295" s="126">
        <f t="shared" si="17"/>
        <v>100750</v>
      </c>
      <c r="C295" s="126">
        <f t="shared" si="19"/>
        <v>117700</v>
      </c>
      <c r="D295">
        <f t="shared" si="20"/>
        <v>54129</v>
      </c>
      <c r="E295">
        <f t="shared" si="18"/>
        <v>66096562399</v>
      </c>
    </row>
    <row r="296" spans="1:5" ht="12.75">
      <c r="A296" s="112">
        <v>294</v>
      </c>
      <c r="B296" s="126">
        <f t="shared" si="17"/>
        <v>101000</v>
      </c>
      <c r="C296" s="126">
        <f t="shared" si="19"/>
        <v>118100</v>
      </c>
      <c r="D296">
        <f t="shared" si="20"/>
        <v>54221</v>
      </c>
      <c r="E296">
        <f t="shared" si="18"/>
        <v>70840541544</v>
      </c>
    </row>
    <row r="297" spans="1:5" ht="12.75">
      <c r="A297" s="112">
        <v>295</v>
      </c>
      <c r="B297" s="126">
        <f t="shared" si="17"/>
        <v>101250</v>
      </c>
      <c r="C297" s="126">
        <f t="shared" si="19"/>
        <v>118500</v>
      </c>
      <c r="D297">
        <f t="shared" si="20"/>
        <v>54313</v>
      </c>
      <c r="E297">
        <f t="shared" si="18"/>
        <v>75925012499</v>
      </c>
    </row>
    <row r="298" spans="1:5" ht="12.75">
      <c r="A298" s="112">
        <v>296</v>
      </c>
      <c r="B298" s="126">
        <f t="shared" si="17"/>
        <v>101500</v>
      </c>
      <c r="C298" s="126">
        <f t="shared" si="19"/>
        <v>118900</v>
      </c>
      <c r="D298">
        <f t="shared" si="20"/>
        <v>54405</v>
      </c>
      <c r="E298">
        <f t="shared" si="18"/>
        <v>81374413539</v>
      </c>
    </row>
    <row r="299" spans="1:5" ht="12.75">
      <c r="A299" s="112">
        <v>297</v>
      </c>
      <c r="B299" s="126">
        <f t="shared" si="17"/>
        <v>101750</v>
      </c>
      <c r="C299" s="126">
        <f t="shared" si="19"/>
        <v>119300</v>
      </c>
      <c r="D299">
        <f t="shared" si="20"/>
        <v>54497</v>
      </c>
      <c r="E299">
        <f t="shared" si="18"/>
        <v>87214936961</v>
      </c>
    </row>
    <row r="300" spans="1:5" ht="12.75">
      <c r="A300" s="112">
        <v>298</v>
      </c>
      <c r="B300" s="126">
        <f t="shared" si="17"/>
        <v>102000</v>
      </c>
      <c r="C300" s="126">
        <f t="shared" si="19"/>
        <v>119700</v>
      </c>
      <c r="D300">
        <f t="shared" si="20"/>
        <v>54589</v>
      </c>
      <c r="E300">
        <f t="shared" si="18"/>
        <v>93474654971</v>
      </c>
    </row>
    <row r="301" spans="1:5" ht="12.75">
      <c r="A301" s="112">
        <v>299</v>
      </c>
      <c r="B301" s="126">
        <f t="shared" si="17"/>
        <v>102250</v>
      </c>
      <c r="C301" s="126">
        <f t="shared" si="19"/>
        <v>120100</v>
      </c>
      <c r="D301">
        <f t="shared" si="20"/>
        <v>54680</v>
      </c>
      <c r="E301">
        <f t="shared" si="18"/>
        <v>100183654618</v>
      </c>
    </row>
    <row r="302" spans="1:5" ht="12.75">
      <c r="A302" s="112">
        <v>300</v>
      </c>
      <c r="B302" s="126">
        <f t="shared" si="17"/>
        <v>102500</v>
      </c>
      <c r="C302" s="126">
        <f t="shared" si="19"/>
        <v>120500</v>
      </c>
      <c r="D302">
        <f t="shared" si="20"/>
        <v>54772</v>
      </c>
      <c r="E302">
        <f t="shared" si="18"/>
        <v>107374182400</v>
      </c>
    </row>
    <row r="303" spans="1:5" ht="12.75">
      <c r="A303" s="112"/>
      <c r="C303" s="117"/>
    </row>
    <row r="304" spans="1:5" ht="12.75">
      <c r="C304" s="117"/>
    </row>
    <row r="305" spans="3:3" ht="12.75">
      <c r="C305" s="117"/>
    </row>
    <row r="306" spans="3:3" ht="12.75">
      <c r="C306" s="117"/>
    </row>
    <row r="307" spans="3:3" ht="12.75">
      <c r="C307" s="117"/>
    </row>
    <row r="308" spans="3:3" ht="12.75">
      <c r="C308" s="117"/>
    </row>
    <row r="309" spans="3:3" ht="12.75">
      <c r="C309" s="117"/>
    </row>
    <row r="310" spans="3:3" ht="12.75">
      <c r="C310" s="117"/>
    </row>
    <row r="311" spans="3:3" ht="12.75">
      <c r="C311" s="117"/>
    </row>
    <row r="312" spans="3:3" ht="12.75">
      <c r="C312" s="117"/>
    </row>
    <row r="313" spans="3:3" ht="12.75">
      <c r="C313" s="117"/>
    </row>
    <row r="314" spans="3:3" ht="12.75">
      <c r="C314" s="117"/>
    </row>
    <row r="315" spans="3:3" ht="12.75">
      <c r="C315" s="117"/>
    </row>
    <row r="316" spans="3:3" ht="12.75">
      <c r="C316" s="117"/>
    </row>
    <row r="317" spans="3:3" ht="12.75">
      <c r="C317" s="117"/>
    </row>
    <row r="318" spans="3:3" ht="12.75">
      <c r="C318" s="117"/>
    </row>
    <row r="319" spans="3:3" ht="12.75">
      <c r="C319" s="117"/>
    </row>
    <row r="320" spans="3:3" ht="12.75">
      <c r="C320" s="117"/>
    </row>
    <row r="321" spans="3:3" ht="12.75">
      <c r="C321" s="117"/>
    </row>
    <row r="322" spans="3:3" ht="12.75">
      <c r="C322" s="117"/>
    </row>
    <row r="323" spans="3:3" ht="12.75">
      <c r="C323" s="117"/>
    </row>
    <row r="324" spans="3:3" ht="12.75">
      <c r="C324" s="117"/>
    </row>
    <row r="325" spans="3:3" ht="12.75">
      <c r="C325" s="117"/>
    </row>
    <row r="326" spans="3:3" ht="12.75">
      <c r="C326" s="117"/>
    </row>
    <row r="327" spans="3:3" ht="12.75">
      <c r="C327" s="117"/>
    </row>
    <row r="328" spans="3:3" ht="12.75">
      <c r="C328" s="117"/>
    </row>
    <row r="329" spans="3:3" ht="12.75">
      <c r="C329" s="117"/>
    </row>
    <row r="330" spans="3:3" ht="12.75">
      <c r="C330" s="117"/>
    </row>
    <row r="331" spans="3:3" ht="12.75">
      <c r="C331" s="117"/>
    </row>
    <row r="332" spans="3:3" ht="12.75">
      <c r="C332" s="117"/>
    </row>
    <row r="333" spans="3:3" ht="12.75">
      <c r="C333" s="117"/>
    </row>
    <row r="334" spans="3:3" ht="12.75">
      <c r="C334" s="117"/>
    </row>
    <row r="335" spans="3:3" ht="12.75">
      <c r="C335" s="117"/>
    </row>
    <row r="336" spans="3:3" ht="12.75">
      <c r="C336" s="117"/>
    </row>
    <row r="337" spans="3:3" ht="12.75">
      <c r="C337" s="117"/>
    </row>
    <row r="338" spans="3:3" ht="12.75">
      <c r="C338" s="117"/>
    </row>
    <row r="339" spans="3:3" ht="12.75">
      <c r="C339" s="117"/>
    </row>
    <row r="340" spans="3:3" ht="12.75">
      <c r="C340" s="117"/>
    </row>
    <row r="341" spans="3:3" ht="12.75">
      <c r="C341" s="117"/>
    </row>
    <row r="342" spans="3:3" ht="12.75">
      <c r="C342" s="117"/>
    </row>
    <row r="343" spans="3:3" ht="12.75">
      <c r="C343" s="117"/>
    </row>
    <row r="344" spans="3:3" ht="12.75">
      <c r="C344" s="117"/>
    </row>
    <row r="345" spans="3:3" ht="12.75">
      <c r="C345" s="117"/>
    </row>
    <row r="346" spans="3:3" ht="12.75">
      <c r="C346" s="117"/>
    </row>
    <row r="347" spans="3:3" ht="12.75">
      <c r="C347" s="117"/>
    </row>
    <row r="348" spans="3:3" ht="12.75">
      <c r="C348" s="117"/>
    </row>
    <row r="349" spans="3:3" ht="12.75">
      <c r="C349" s="117"/>
    </row>
    <row r="350" spans="3:3" ht="12.75">
      <c r="C350" s="117"/>
    </row>
    <row r="351" spans="3:3" ht="12.75">
      <c r="C351" s="117"/>
    </row>
    <row r="352" spans="3:3" ht="12.75">
      <c r="C352" s="117"/>
    </row>
    <row r="353" spans="3:3" ht="12.75">
      <c r="C353" s="117"/>
    </row>
    <row r="354" spans="3:3" ht="12.75">
      <c r="C354" s="117"/>
    </row>
    <row r="355" spans="3:3" ht="12.75">
      <c r="C355" s="117"/>
    </row>
    <row r="356" spans="3:3" ht="12.75">
      <c r="C356" s="117"/>
    </row>
    <row r="357" spans="3:3" ht="12.75">
      <c r="C357" s="117"/>
    </row>
    <row r="358" spans="3:3" ht="12.75">
      <c r="C358" s="117"/>
    </row>
    <row r="359" spans="3:3" ht="12.75">
      <c r="C359" s="117"/>
    </row>
    <row r="360" spans="3:3" ht="12.75">
      <c r="C360" s="117"/>
    </row>
    <row r="361" spans="3:3" ht="12.75">
      <c r="C361" s="117"/>
    </row>
    <row r="362" spans="3:3" ht="12.75">
      <c r="C362" s="117"/>
    </row>
    <row r="363" spans="3:3" ht="12.75">
      <c r="C363" s="117"/>
    </row>
    <row r="364" spans="3:3" ht="12.75">
      <c r="C364" s="117"/>
    </row>
    <row r="365" spans="3:3" ht="12.75">
      <c r="C365" s="117"/>
    </row>
    <row r="366" spans="3:3" ht="12.75">
      <c r="C366" s="117"/>
    </row>
    <row r="367" spans="3:3" ht="12.75">
      <c r="C367" s="117"/>
    </row>
    <row r="368" spans="3:3" ht="12.75">
      <c r="C368" s="117"/>
    </row>
    <row r="369" spans="3:3" ht="12.75">
      <c r="C369" s="117"/>
    </row>
    <row r="370" spans="3:3" ht="12.75">
      <c r="C370" s="117"/>
    </row>
    <row r="371" spans="3:3" ht="12.75">
      <c r="C371" s="117"/>
    </row>
    <row r="372" spans="3:3" ht="12.75">
      <c r="C372" s="117"/>
    </row>
    <row r="373" spans="3:3" ht="12.75">
      <c r="C373" s="117"/>
    </row>
    <row r="374" spans="3:3" ht="12.75">
      <c r="C374" s="117"/>
    </row>
    <row r="375" spans="3:3" ht="12.75">
      <c r="C375" s="117"/>
    </row>
    <row r="376" spans="3:3" ht="12.75">
      <c r="C376" s="117"/>
    </row>
    <row r="377" spans="3:3" ht="12.75">
      <c r="C377" s="117"/>
    </row>
    <row r="378" spans="3:3" ht="12.75">
      <c r="C378" s="117"/>
    </row>
    <row r="379" spans="3:3" ht="12.75">
      <c r="C379" s="117"/>
    </row>
    <row r="380" spans="3:3" ht="12.75">
      <c r="C380" s="117"/>
    </row>
    <row r="381" spans="3:3" ht="12.75">
      <c r="C381" s="117"/>
    </row>
    <row r="382" spans="3:3" ht="12.75">
      <c r="C382" s="117"/>
    </row>
    <row r="383" spans="3:3" ht="12.75">
      <c r="C383" s="117"/>
    </row>
    <row r="384" spans="3:3" ht="12.75">
      <c r="C384" s="117"/>
    </row>
    <row r="385" spans="3:3" ht="12.75">
      <c r="C385" s="117"/>
    </row>
    <row r="386" spans="3:3" ht="12.75">
      <c r="C386" s="117"/>
    </row>
    <row r="387" spans="3:3" ht="12.75">
      <c r="C387" s="117"/>
    </row>
    <row r="388" spans="3:3" ht="12.75">
      <c r="C388" s="117"/>
    </row>
    <row r="389" spans="3:3" ht="12.75">
      <c r="C389" s="117"/>
    </row>
    <row r="390" spans="3:3" ht="12.75">
      <c r="C390" s="117"/>
    </row>
    <row r="391" spans="3:3" ht="12.75">
      <c r="C391" s="117"/>
    </row>
    <row r="392" spans="3:3" ht="12.75">
      <c r="C392" s="117"/>
    </row>
    <row r="393" spans="3:3" ht="12.75">
      <c r="C393" s="117"/>
    </row>
    <row r="394" spans="3:3" ht="12.75">
      <c r="C394" s="117"/>
    </row>
    <row r="395" spans="3:3" ht="12.75">
      <c r="C395" s="117"/>
    </row>
    <row r="396" spans="3:3" ht="12.75">
      <c r="C396" s="117"/>
    </row>
    <row r="397" spans="3:3" ht="12.75">
      <c r="C397" s="117"/>
    </row>
    <row r="398" spans="3:3" ht="12.75">
      <c r="C398" s="117"/>
    </row>
    <row r="399" spans="3:3" ht="12.75">
      <c r="C399" s="117"/>
    </row>
    <row r="400" spans="3:3" ht="12.75">
      <c r="C400" s="117"/>
    </row>
    <row r="401" spans="3:3" ht="12.75">
      <c r="C401" s="117"/>
    </row>
    <row r="402" spans="3:3" ht="12.75">
      <c r="C402" s="117"/>
    </row>
    <row r="403" spans="3:3" ht="12.75">
      <c r="C403" s="117"/>
    </row>
    <row r="404" spans="3:3" ht="12.75">
      <c r="C404" s="117"/>
    </row>
    <row r="405" spans="3:3" ht="12.75">
      <c r="C405" s="117"/>
    </row>
    <row r="406" spans="3:3" ht="12.75">
      <c r="C406" s="117"/>
    </row>
    <row r="407" spans="3:3" ht="12.75">
      <c r="C407" s="117"/>
    </row>
    <row r="408" spans="3:3" ht="12.75">
      <c r="C408" s="117"/>
    </row>
    <row r="409" spans="3:3" ht="12.75">
      <c r="C409" s="117"/>
    </row>
    <row r="410" spans="3:3" ht="12.75">
      <c r="C410" s="117"/>
    </row>
    <row r="411" spans="3:3" ht="12.75">
      <c r="C411" s="117"/>
    </row>
    <row r="412" spans="3:3" ht="12.75">
      <c r="C412" s="117"/>
    </row>
    <row r="413" spans="3:3" ht="12.75">
      <c r="C413" s="117"/>
    </row>
    <row r="414" spans="3:3" ht="12.75">
      <c r="C414" s="117"/>
    </row>
    <row r="415" spans="3:3" ht="12.75">
      <c r="C415" s="117"/>
    </row>
    <row r="416" spans="3:3" ht="12.75">
      <c r="C416" s="117"/>
    </row>
    <row r="417" spans="3:3" ht="12.75">
      <c r="C417" s="117"/>
    </row>
    <row r="418" spans="3:3" ht="12.75">
      <c r="C418" s="117"/>
    </row>
    <row r="419" spans="3:3" ht="12.75">
      <c r="C419" s="117"/>
    </row>
    <row r="420" spans="3:3" ht="12.75">
      <c r="C420" s="117"/>
    </row>
    <row r="421" spans="3:3" ht="12.75">
      <c r="C421" s="117"/>
    </row>
    <row r="422" spans="3:3" ht="12.75">
      <c r="C422" s="117"/>
    </row>
    <row r="423" spans="3:3" ht="12.75">
      <c r="C423" s="117"/>
    </row>
    <row r="424" spans="3:3" ht="12.75">
      <c r="C424" s="117"/>
    </row>
    <row r="425" spans="3:3" ht="12.75">
      <c r="C425" s="117"/>
    </row>
    <row r="426" spans="3:3" ht="12.75">
      <c r="C426" s="117"/>
    </row>
    <row r="427" spans="3:3" ht="12.75">
      <c r="C427" s="117"/>
    </row>
    <row r="428" spans="3:3" ht="12.75">
      <c r="C428" s="117"/>
    </row>
    <row r="429" spans="3:3" ht="12.75">
      <c r="C429" s="117"/>
    </row>
    <row r="430" spans="3:3" ht="12.75">
      <c r="C430" s="117"/>
    </row>
    <row r="431" spans="3:3" ht="12.75">
      <c r="C431" s="117"/>
    </row>
    <row r="432" spans="3:3" ht="12.75">
      <c r="C432" s="117"/>
    </row>
    <row r="433" spans="3:3" ht="12.75">
      <c r="C433" s="117"/>
    </row>
    <row r="434" spans="3:3" ht="12.75">
      <c r="C434" s="117"/>
    </row>
    <row r="435" spans="3:3" ht="12.75">
      <c r="C435" s="117"/>
    </row>
    <row r="436" spans="3:3" ht="12.75">
      <c r="C436" s="117"/>
    </row>
    <row r="437" spans="3:3" ht="12.75">
      <c r="C437" s="117"/>
    </row>
    <row r="438" spans="3:3" ht="12.75">
      <c r="C438" s="117"/>
    </row>
    <row r="439" spans="3:3" ht="12.75">
      <c r="C439" s="117"/>
    </row>
    <row r="440" spans="3:3" ht="12.75">
      <c r="C440" s="117"/>
    </row>
    <row r="441" spans="3:3" ht="12.75">
      <c r="C441" s="117"/>
    </row>
    <row r="442" spans="3:3" ht="12.75">
      <c r="C442" s="117"/>
    </row>
    <row r="443" spans="3:3" ht="12.75">
      <c r="C443" s="117"/>
    </row>
    <row r="444" spans="3:3" ht="12.75">
      <c r="C444" s="117"/>
    </row>
    <row r="445" spans="3:3" ht="12.75">
      <c r="C445" s="117"/>
    </row>
    <row r="446" spans="3:3" ht="12.75">
      <c r="C446" s="117"/>
    </row>
    <row r="447" spans="3:3" ht="12.75">
      <c r="C447" s="117"/>
    </row>
    <row r="448" spans="3:3" ht="12.75">
      <c r="C448" s="117"/>
    </row>
    <row r="449" spans="3:3" ht="12.75">
      <c r="C449" s="117"/>
    </row>
    <row r="450" spans="3:3" ht="12.75">
      <c r="C450" s="117"/>
    </row>
    <row r="451" spans="3:3" ht="12.75">
      <c r="C451" s="117"/>
    </row>
    <row r="452" spans="3:3" ht="12.75">
      <c r="C452" s="117"/>
    </row>
    <row r="453" spans="3:3" ht="12.75">
      <c r="C453" s="117"/>
    </row>
    <row r="454" spans="3:3" ht="12.75">
      <c r="C454" s="117"/>
    </row>
    <row r="455" spans="3:3" ht="12.75">
      <c r="C455" s="117"/>
    </row>
    <row r="456" spans="3:3" ht="12.75">
      <c r="C456" s="117"/>
    </row>
    <row r="457" spans="3:3" ht="12.75">
      <c r="C457" s="117"/>
    </row>
    <row r="458" spans="3:3" ht="12.75">
      <c r="C458" s="117"/>
    </row>
    <row r="459" spans="3:3" ht="12.75">
      <c r="C459" s="117"/>
    </row>
    <row r="460" spans="3:3" ht="12.75">
      <c r="C460" s="117"/>
    </row>
    <row r="461" spans="3:3" ht="12.75">
      <c r="C461" s="117"/>
    </row>
    <row r="462" spans="3:3" ht="12.75">
      <c r="C462" s="117"/>
    </row>
    <row r="463" spans="3:3" ht="12.75">
      <c r="C463" s="117"/>
    </row>
    <row r="464" spans="3:3" ht="12.75">
      <c r="C464" s="117"/>
    </row>
    <row r="465" spans="3:3" ht="12.75">
      <c r="C465" s="117"/>
    </row>
    <row r="466" spans="3:3" ht="12.75">
      <c r="C466" s="117"/>
    </row>
    <row r="467" spans="3:3" ht="12.75">
      <c r="C467" s="117"/>
    </row>
    <row r="468" spans="3:3" ht="12.75">
      <c r="C468" s="117"/>
    </row>
    <row r="469" spans="3:3" ht="12.75">
      <c r="C469" s="117"/>
    </row>
    <row r="470" spans="3:3" ht="12.75">
      <c r="C470" s="117"/>
    </row>
    <row r="471" spans="3:3" ht="12.75">
      <c r="C471" s="117"/>
    </row>
    <row r="472" spans="3:3" ht="12.75">
      <c r="C472" s="117"/>
    </row>
    <row r="473" spans="3:3" ht="12.75">
      <c r="C473" s="117"/>
    </row>
    <row r="474" spans="3:3" ht="12.75">
      <c r="C474" s="117"/>
    </row>
    <row r="475" spans="3:3" ht="12.75">
      <c r="C475" s="117"/>
    </row>
    <row r="476" spans="3:3" ht="12.75">
      <c r="C476" s="117"/>
    </row>
    <row r="477" spans="3:3" ht="12.75">
      <c r="C477" s="117"/>
    </row>
    <row r="478" spans="3:3" ht="12.75">
      <c r="C478" s="117"/>
    </row>
    <row r="479" spans="3:3" ht="12.75">
      <c r="C479" s="117"/>
    </row>
    <row r="480" spans="3:3" ht="12.75">
      <c r="C480" s="117"/>
    </row>
    <row r="481" spans="3:3" ht="12.75">
      <c r="C481" s="117"/>
    </row>
    <row r="482" spans="3:3" ht="12.75">
      <c r="C482" s="117"/>
    </row>
    <row r="483" spans="3:3" ht="12.75">
      <c r="C483" s="117"/>
    </row>
    <row r="484" spans="3:3" ht="12.75">
      <c r="C484" s="117"/>
    </row>
    <row r="485" spans="3:3" ht="12.75">
      <c r="C485" s="117"/>
    </row>
    <row r="486" spans="3:3" ht="12.75">
      <c r="C486" s="117"/>
    </row>
    <row r="487" spans="3:3" ht="12.75">
      <c r="C487" s="117"/>
    </row>
    <row r="488" spans="3:3" ht="12.75">
      <c r="C488" s="117"/>
    </row>
    <row r="489" spans="3:3" ht="12.75">
      <c r="C489" s="117"/>
    </row>
    <row r="490" spans="3:3" ht="12.75">
      <c r="C490" s="117"/>
    </row>
    <row r="491" spans="3:3" ht="12.75">
      <c r="C491" s="117"/>
    </row>
    <row r="492" spans="3:3" ht="12.75">
      <c r="C492" s="117"/>
    </row>
    <row r="493" spans="3:3" ht="12.75">
      <c r="C493" s="117"/>
    </row>
    <row r="494" spans="3:3" ht="12.75">
      <c r="C494" s="117"/>
    </row>
    <row r="495" spans="3:3" ht="12.75">
      <c r="C495" s="117"/>
    </row>
    <row r="496" spans="3:3" ht="12.75">
      <c r="C496" s="117"/>
    </row>
    <row r="497" spans="3:3" ht="12.75">
      <c r="C497" s="117"/>
    </row>
    <row r="498" spans="3:3" ht="12.75">
      <c r="C498" s="117"/>
    </row>
    <row r="499" spans="3:3" ht="12.75">
      <c r="C499" s="117"/>
    </row>
    <row r="500" spans="3:3" ht="12.75">
      <c r="C500" s="117"/>
    </row>
    <row r="501" spans="3:3" ht="12.75">
      <c r="C501" s="117"/>
    </row>
    <row r="502" spans="3:3" ht="12.75">
      <c r="C502" s="117"/>
    </row>
    <row r="503" spans="3:3" ht="12.75">
      <c r="C503" s="117"/>
    </row>
    <row r="504" spans="3:3" ht="12.75">
      <c r="C504" s="117"/>
    </row>
    <row r="505" spans="3:3" ht="12.75">
      <c r="C505" s="117"/>
    </row>
    <row r="506" spans="3:3" ht="12.75">
      <c r="C506" s="117"/>
    </row>
    <row r="507" spans="3:3" ht="12.75">
      <c r="C507" s="117"/>
    </row>
    <row r="508" spans="3:3" ht="12.75">
      <c r="C508" s="117"/>
    </row>
    <row r="509" spans="3:3" ht="12.75">
      <c r="C509" s="117"/>
    </row>
    <row r="510" spans="3:3" ht="12.75">
      <c r="C510" s="117"/>
    </row>
    <row r="511" spans="3:3" ht="12.75">
      <c r="C511" s="117"/>
    </row>
    <row r="512" spans="3:3" ht="12.75">
      <c r="C512" s="117"/>
    </row>
    <row r="513" spans="3:3" ht="12.75">
      <c r="C513" s="117"/>
    </row>
    <row r="514" spans="3:3" ht="12.75">
      <c r="C514" s="117"/>
    </row>
    <row r="515" spans="3:3" ht="12.75">
      <c r="C515" s="117"/>
    </row>
    <row r="516" spans="3:3" ht="12.75">
      <c r="C516" s="117"/>
    </row>
    <row r="517" spans="3:3" ht="12.75">
      <c r="C517" s="117"/>
    </row>
    <row r="518" spans="3:3" ht="12.75">
      <c r="C518" s="117"/>
    </row>
    <row r="519" spans="3:3" ht="12.75">
      <c r="C519" s="117"/>
    </row>
    <row r="520" spans="3:3" ht="12.75">
      <c r="C520" s="117"/>
    </row>
    <row r="521" spans="3:3" ht="12.75">
      <c r="C521" s="117"/>
    </row>
    <row r="522" spans="3:3" ht="12.75">
      <c r="C522" s="117"/>
    </row>
    <row r="523" spans="3:3" ht="12.75">
      <c r="C523" s="117"/>
    </row>
    <row r="524" spans="3:3" ht="12.75">
      <c r="C524" s="117"/>
    </row>
    <row r="525" spans="3:3" ht="12.75">
      <c r="C525" s="117"/>
    </row>
    <row r="526" spans="3:3" ht="12.75">
      <c r="C526" s="117"/>
    </row>
    <row r="527" spans="3:3" ht="12.75">
      <c r="C527" s="117"/>
    </row>
    <row r="528" spans="3:3" ht="12.75">
      <c r="C528" s="117"/>
    </row>
    <row r="529" spans="3:3" ht="12.75">
      <c r="C529" s="117"/>
    </row>
    <row r="530" spans="3:3" ht="12.75">
      <c r="C530" s="117"/>
    </row>
    <row r="531" spans="3:3" ht="12.75">
      <c r="C531" s="117"/>
    </row>
    <row r="532" spans="3:3" ht="12.75">
      <c r="C532" s="117"/>
    </row>
    <row r="533" spans="3:3" ht="12.75">
      <c r="C533" s="117"/>
    </row>
    <row r="534" spans="3:3" ht="12.75">
      <c r="C534" s="117"/>
    </row>
    <row r="535" spans="3:3" ht="12.75">
      <c r="C535" s="117"/>
    </row>
    <row r="536" spans="3:3" ht="12.75">
      <c r="C536" s="117"/>
    </row>
    <row r="537" spans="3:3" ht="12.75">
      <c r="C537" s="117"/>
    </row>
    <row r="538" spans="3:3" ht="12.75">
      <c r="C538" s="117"/>
    </row>
    <row r="539" spans="3:3" ht="12.75">
      <c r="C539" s="117"/>
    </row>
    <row r="540" spans="3:3" ht="12.75">
      <c r="C540" s="117"/>
    </row>
    <row r="541" spans="3:3" ht="12.75">
      <c r="C541" s="117"/>
    </row>
    <row r="542" spans="3:3" ht="12.75">
      <c r="C542" s="117"/>
    </row>
    <row r="543" spans="3:3" ht="12.75">
      <c r="C543" s="117"/>
    </row>
    <row r="544" spans="3:3" ht="12.75">
      <c r="C544" s="117"/>
    </row>
    <row r="545" spans="3:3" ht="12.75">
      <c r="C545" s="117"/>
    </row>
    <row r="546" spans="3:3" ht="12.75">
      <c r="C546" s="117"/>
    </row>
    <row r="547" spans="3:3" ht="12.75">
      <c r="C547" s="117"/>
    </row>
    <row r="548" spans="3:3" ht="12.75">
      <c r="C548" s="117"/>
    </row>
    <row r="549" spans="3:3" ht="12.75">
      <c r="C549" s="117"/>
    </row>
    <row r="550" spans="3:3" ht="12.75">
      <c r="C550" s="117"/>
    </row>
    <row r="551" spans="3:3" ht="12.75">
      <c r="C551" s="117"/>
    </row>
    <row r="552" spans="3:3" ht="12.75">
      <c r="C552" s="117"/>
    </row>
    <row r="553" spans="3:3" ht="12.75">
      <c r="C553" s="117"/>
    </row>
    <row r="554" spans="3:3" ht="12.75">
      <c r="C554" s="117"/>
    </row>
    <row r="555" spans="3:3" ht="12.75">
      <c r="C555" s="117"/>
    </row>
    <row r="556" spans="3:3" ht="12.75">
      <c r="C556" s="117"/>
    </row>
    <row r="557" spans="3:3" ht="12.75">
      <c r="C557" s="117"/>
    </row>
    <row r="558" spans="3:3" ht="12.75">
      <c r="C558" s="117"/>
    </row>
    <row r="559" spans="3:3" ht="12.75">
      <c r="C559" s="117"/>
    </row>
    <row r="560" spans="3:3" ht="12.75">
      <c r="C560" s="117"/>
    </row>
    <row r="561" spans="3:3" ht="12.75">
      <c r="C561" s="117"/>
    </row>
    <row r="562" spans="3:3" ht="12.75">
      <c r="C562" s="117"/>
    </row>
    <row r="563" spans="3:3" ht="12.75">
      <c r="C563" s="117"/>
    </row>
    <row r="564" spans="3:3" ht="12.75">
      <c r="C564" s="117"/>
    </row>
    <row r="565" spans="3:3" ht="12.75">
      <c r="C565" s="117"/>
    </row>
    <row r="566" spans="3:3" ht="12.75">
      <c r="C566" s="117"/>
    </row>
    <row r="567" spans="3:3" ht="12.75">
      <c r="C567" s="117"/>
    </row>
    <row r="568" spans="3:3" ht="12.75">
      <c r="C568" s="117"/>
    </row>
    <row r="569" spans="3:3" ht="12.75">
      <c r="C569" s="117"/>
    </row>
    <row r="570" spans="3:3" ht="12.75">
      <c r="C570" s="117"/>
    </row>
    <row r="571" spans="3:3" ht="12.75">
      <c r="C571" s="117"/>
    </row>
    <row r="572" spans="3:3" ht="12.75">
      <c r="C572" s="117"/>
    </row>
    <row r="573" spans="3:3" ht="12.75">
      <c r="C573" s="117"/>
    </row>
    <row r="574" spans="3:3" ht="12.75">
      <c r="C574" s="117"/>
    </row>
    <row r="575" spans="3:3" ht="12.75">
      <c r="C575" s="117"/>
    </row>
    <row r="576" spans="3:3" ht="12.75">
      <c r="C576" s="117"/>
    </row>
    <row r="577" spans="3:3" ht="12.75">
      <c r="C577" s="117"/>
    </row>
    <row r="578" spans="3:3" ht="12.75">
      <c r="C578" s="117"/>
    </row>
    <row r="579" spans="3:3" ht="12.75">
      <c r="C579" s="117"/>
    </row>
    <row r="580" spans="3:3" ht="12.75">
      <c r="C580" s="117"/>
    </row>
    <row r="581" spans="3:3" ht="12.75">
      <c r="C581" s="117"/>
    </row>
    <row r="582" spans="3:3" ht="12.75">
      <c r="C582" s="117"/>
    </row>
    <row r="583" spans="3:3" ht="12.75">
      <c r="C583" s="117"/>
    </row>
    <row r="584" spans="3:3" ht="12.75">
      <c r="C584" s="117"/>
    </row>
    <row r="585" spans="3:3" ht="12.75">
      <c r="C585" s="117"/>
    </row>
    <row r="586" spans="3:3" ht="12.75">
      <c r="C586" s="117"/>
    </row>
    <row r="587" spans="3:3" ht="12.75">
      <c r="C587" s="117"/>
    </row>
    <row r="588" spans="3:3" ht="12.75">
      <c r="C588" s="117"/>
    </row>
    <row r="589" spans="3:3" ht="12.75">
      <c r="C589" s="117"/>
    </row>
    <row r="590" spans="3:3" ht="12.75">
      <c r="C590" s="117"/>
    </row>
    <row r="591" spans="3:3" ht="12.75">
      <c r="C591" s="117"/>
    </row>
    <row r="592" spans="3:3" ht="12.75">
      <c r="C592" s="117"/>
    </row>
    <row r="593" spans="3:3" ht="12.75">
      <c r="C593" s="117"/>
    </row>
    <row r="594" spans="3:3" ht="12.75">
      <c r="C594" s="117"/>
    </row>
    <row r="595" spans="3:3" ht="12.75">
      <c r="C595" s="117"/>
    </row>
    <row r="596" spans="3:3" ht="12.75">
      <c r="C596" s="117"/>
    </row>
    <row r="597" spans="3:3" ht="12.75">
      <c r="C597" s="117"/>
    </row>
    <row r="598" spans="3:3" ht="12.75">
      <c r="C598" s="117"/>
    </row>
    <row r="599" spans="3:3" ht="12.75">
      <c r="C599" s="117"/>
    </row>
    <row r="600" spans="3:3" ht="12.75">
      <c r="C600" s="117"/>
    </row>
    <row r="601" spans="3:3" ht="12.75">
      <c r="C601" s="117"/>
    </row>
    <row r="602" spans="3:3" ht="12.75">
      <c r="C602" s="117"/>
    </row>
    <row r="603" spans="3:3" ht="12.75">
      <c r="C603" s="117"/>
    </row>
    <row r="604" spans="3:3" ht="12.75">
      <c r="C604" s="117"/>
    </row>
    <row r="605" spans="3:3" ht="12.75">
      <c r="C605" s="117"/>
    </row>
    <row r="606" spans="3:3" ht="12.75">
      <c r="C606" s="117"/>
    </row>
    <row r="607" spans="3:3" ht="12.75">
      <c r="C607" s="117"/>
    </row>
    <row r="608" spans="3:3" ht="12.75">
      <c r="C608" s="117"/>
    </row>
    <row r="609" spans="3:3" ht="12.75">
      <c r="C609" s="117"/>
    </row>
    <row r="610" spans="3:3" ht="12.75">
      <c r="C610" s="117"/>
    </row>
    <row r="611" spans="3:3" ht="12.75">
      <c r="C611" s="117"/>
    </row>
    <row r="612" spans="3:3" ht="12.75">
      <c r="C612" s="117"/>
    </row>
    <row r="613" spans="3:3" ht="12.75">
      <c r="C613" s="117"/>
    </row>
    <row r="614" spans="3:3" ht="12.75">
      <c r="C614" s="117"/>
    </row>
    <row r="615" spans="3:3" ht="12.75">
      <c r="C615" s="117"/>
    </row>
    <row r="616" spans="3:3" ht="12.75">
      <c r="C616" s="117"/>
    </row>
    <row r="617" spans="3:3" ht="12.75">
      <c r="C617" s="117"/>
    </row>
    <row r="618" spans="3:3" ht="12.75">
      <c r="C618" s="117"/>
    </row>
    <row r="619" spans="3:3" ht="12.75">
      <c r="C619" s="117"/>
    </row>
    <row r="620" spans="3:3" ht="12.75">
      <c r="C620" s="117"/>
    </row>
    <row r="621" spans="3:3" ht="12.75">
      <c r="C621" s="117"/>
    </row>
    <row r="622" spans="3:3" ht="12.75">
      <c r="C622" s="117"/>
    </row>
    <row r="623" spans="3:3" ht="12.75">
      <c r="C623" s="117"/>
    </row>
    <row r="624" spans="3:3" ht="12.75">
      <c r="C624" s="117"/>
    </row>
    <row r="625" spans="3:3" ht="12.75">
      <c r="C625" s="117"/>
    </row>
    <row r="626" spans="3:3" ht="12.75">
      <c r="C626" s="117"/>
    </row>
    <row r="627" spans="3:3" ht="12.75">
      <c r="C627" s="117"/>
    </row>
    <row r="628" spans="3:3" ht="12.75">
      <c r="C628" s="117"/>
    </row>
    <row r="629" spans="3:3" ht="12.75">
      <c r="C629" s="117"/>
    </row>
    <row r="630" spans="3:3" ht="12.75">
      <c r="C630" s="117"/>
    </row>
    <row r="631" spans="3:3" ht="12.75">
      <c r="C631" s="117"/>
    </row>
    <row r="632" spans="3:3" ht="12.75">
      <c r="C632" s="117"/>
    </row>
    <row r="633" spans="3:3" ht="12.75">
      <c r="C633" s="117"/>
    </row>
    <row r="634" spans="3:3" ht="12.75">
      <c r="C634" s="117"/>
    </row>
    <row r="635" spans="3:3" ht="12.75">
      <c r="C635" s="117"/>
    </row>
    <row r="636" spans="3:3" ht="12.75">
      <c r="C636" s="117"/>
    </row>
    <row r="637" spans="3:3" ht="12.75">
      <c r="C637" s="117"/>
    </row>
    <row r="638" spans="3:3" ht="12.75">
      <c r="C638" s="117"/>
    </row>
    <row r="639" spans="3:3" ht="12.75">
      <c r="C639" s="117"/>
    </row>
    <row r="640" spans="3:3" ht="12.75">
      <c r="C640" s="117"/>
    </row>
    <row r="641" spans="3:3" ht="12.75">
      <c r="C641" s="117"/>
    </row>
    <row r="642" spans="3:3" ht="12.75">
      <c r="C642" s="117"/>
    </row>
    <row r="643" spans="3:3" ht="12.75">
      <c r="C643" s="117"/>
    </row>
    <row r="644" spans="3:3" ht="12.75">
      <c r="C644" s="117"/>
    </row>
    <row r="645" spans="3:3" ht="12.75">
      <c r="C645" s="117"/>
    </row>
    <row r="646" spans="3:3" ht="12.75">
      <c r="C646" s="117"/>
    </row>
    <row r="647" spans="3:3" ht="12.75">
      <c r="C647" s="117"/>
    </row>
    <row r="648" spans="3:3" ht="12.75">
      <c r="C648" s="117"/>
    </row>
    <row r="649" spans="3:3" ht="12.75">
      <c r="C649" s="117"/>
    </row>
    <row r="650" spans="3:3" ht="12.75">
      <c r="C650" s="117"/>
    </row>
    <row r="651" spans="3:3" ht="12.75">
      <c r="C651" s="117"/>
    </row>
    <row r="652" spans="3:3" ht="12.75">
      <c r="C652" s="117"/>
    </row>
    <row r="653" spans="3:3" ht="12.75">
      <c r="C653" s="117"/>
    </row>
    <row r="654" spans="3:3" ht="12.75">
      <c r="C654" s="117"/>
    </row>
    <row r="655" spans="3:3" ht="12.75">
      <c r="C655" s="117"/>
    </row>
    <row r="656" spans="3:3" ht="12.75">
      <c r="C656" s="117"/>
    </row>
    <row r="657" spans="3:3" ht="12.75">
      <c r="C657" s="117"/>
    </row>
    <row r="658" spans="3:3" ht="12.75">
      <c r="C658" s="117"/>
    </row>
    <row r="659" spans="3:3" ht="12.75">
      <c r="C659" s="117"/>
    </row>
    <row r="660" spans="3:3" ht="12.75">
      <c r="C660" s="117"/>
    </row>
    <row r="661" spans="3:3" ht="12.75">
      <c r="C661" s="117"/>
    </row>
    <row r="662" spans="3:3" ht="12.75">
      <c r="C662" s="117"/>
    </row>
    <row r="663" spans="3:3" ht="12.75">
      <c r="C663" s="117"/>
    </row>
    <row r="664" spans="3:3" ht="12.75">
      <c r="C664" s="117"/>
    </row>
    <row r="665" spans="3:3" ht="12.75">
      <c r="C665" s="117"/>
    </row>
    <row r="666" spans="3:3" ht="12.75">
      <c r="C666" s="117"/>
    </row>
    <row r="667" spans="3:3" ht="12.75">
      <c r="C667" s="117"/>
    </row>
    <row r="668" spans="3:3" ht="12.75">
      <c r="C668" s="117"/>
    </row>
    <row r="669" spans="3:3" ht="12.75">
      <c r="C669" s="117"/>
    </row>
    <row r="670" spans="3:3" ht="12.75">
      <c r="C670" s="117"/>
    </row>
    <row r="671" spans="3:3" ht="12.75">
      <c r="C671" s="117"/>
    </row>
    <row r="672" spans="3:3" ht="12.75">
      <c r="C672" s="117"/>
    </row>
    <row r="673" spans="3:3" ht="12.75">
      <c r="C673" s="117"/>
    </row>
    <row r="674" spans="3:3" ht="12.75">
      <c r="C674" s="117"/>
    </row>
    <row r="675" spans="3:3" ht="12.75">
      <c r="C675" s="117"/>
    </row>
    <row r="676" spans="3:3" ht="12.75">
      <c r="C676" s="117"/>
    </row>
    <row r="677" spans="3:3" ht="12.75">
      <c r="C677" s="117"/>
    </row>
    <row r="678" spans="3:3" ht="12.75">
      <c r="C678" s="117"/>
    </row>
    <row r="679" spans="3:3" ht="12.75">
      <c r="C679" s="117"/>
    </row>
    <row r="680" spans="3:3" ht="12.75">
      <c r="C680" s="117"/>
    </row>
    <row r="681" spans="3:3" ht="12.75">
      <c r="C681" s="117"/>
    </row>
    <row r="682" spans="3:3" ht="12.75">
      <c r="C682" s="117"/>
    </row>
    <row r="683" spans="3:3" ht="12.75">
      <c r="C683" s="117"/>
    </row>
    <row r="684" spans="3:3" ht="12.75">
      <c r="C684" s="117"/>
    </row>
    <row r="685" spans="3:3" ht="12.75">
      <c r="C685" s="117"/>
    </row>
    <row r="686" spans="3:3" ht="12.75">
      <c r="C686" s="117"/>
    </row>
    <row r="687" spans="3:3" ht="12.75">
      <c r="C687" s="117"/>
    </row>
    <row r="688" spans="3:3" ht="12.75">
      <c r="C688" s="117"/>
    </row>
    <row r="689" spans="3:3" ht="12.75">
      <c r="C689" s="117"/>
    </row>
    <row r="690" spans="3:3" ht="12.75">
      <c r="C690" s="117"/>
    </row>
    <row r="691" spans="3:3" ht="12.75">
      <c r="C691" s="117"/>
    </row>
    <row r="692" spans="3:3" ht="12.75">
      <c r="C692" s="117"/>
    </row>
    <row r="693" spans="3:3" ht="12.75">
      <c r="C693" s="117"/>
    </row>
    <row r="694" spans="3:3" ht="12.75">
      <c r="C694" s="117"/>
    </row>
    <row r="695" spans="3:3" ht="12.75">
      <c r="C695" s="117"/>
    </row>
    <row r="696" spans="3:3" ht="12.75">
      <c r="C696" s="117"/>
    </row>
    <row r="697" spans="3:3" ht="12.75">
      <c r="C697" s="117"/>
    </row>
    <row r="698" spans="3:3" ht="12.75">
      <c r="C698" s="117"/>
    </row>
    <row r="699" spans="3:3" ht="12.75">
      <c r="C699" s="117"/>
    </row>
    <row r="700" spans="3:3" ht="12.75">
      <c r="C700" s="117"/>
    </row>
    <row r="701" spans="3:3" ht="12.75">
      <c r="C701" s="117"/>
    </row>
    <row r="702" spans="3:3" ht="12.75">
      <c r="C702" s="117"/>
    </row>
    <row r="703" spans="3:3" ht="12.75">
      <c r="C703" s="117"/>
    </row>
    <row r="704" spans="3:3" ht="12.75">
      <c r="C704" s="117"/>
    </row>
    <row r="705" spans="3:3" ht="12.75">
      <c r="C705" s="117"/>
    </row>
    <row r="706" spans="3:3" ht="12.75">
      <c r="C706" s="117"/>
    </row>
    <row r="707" spans="3:3" ht="12.75">
      <c r="C707" s="117"/>
    </row>
    <row r="708" spans="3:3" ht="12.75">
      <c r="C708" s="117"/>
    </row>
    <row r="709" spans="3:3" ht="12.75">
      <c r="C709" s="117"/>
    </row>
    <row r="710" spans="3:3" ht="12.75">
      <c r="C710" s="117"/>
    </row>
    <row r="711" spans="3:3" ht="12.75">
      <c r="C711" s="117"/>
    </row>
    <row r="712" spans="3:3" ht="12.75">
      <c r="C712" s="117"/>
    </row>
    <row r="713" spans="3:3" ht="12.75">
      <c r="C713" s="117"/>
    </row>
    <row r="714" spans="3:3" ht="12.75">
      <c r="C714" s="117"/>
    </row>
    <row r="715" spans="3:3" ht="12.75">
      <c r="C715" s="117"/>
    </row>
    <row r="716" spans="3:3" ht="12.75">
      <c r="C716" s="117"/>
    </row>
    <row r="717" spans="3:3" ht="12.75">
      <c r="C717" s="117"/>
    </row>
    <row r="718" spans="3:3" ht="12.75">
      <c r="C718" s="117"/>
    </row>
    <row r="719" spans="3:3" ht="12.75">
      <c r="C719" s="117"/>
    </row>
    <row r="720" spans="3:3" ht="12.75">
      <c r="C720" s="117"/>
    </row>
    <row r="721" spans="3:3" ht="12.75">
      <c r="C721" s="117"/>
    </row>
    <row r="722" spans="3:3" ht="12.75">
      <c r="C722" s="117"/>
    </row>
    <row r="723" spans="3:3" ht="12.75">
      <c r="C723" s="117"/>
    </row>
    <row r="724" spans="3:3" ht="12.75">
      <c r="C724" s="117"/>
    </row>
    <row r="725" spans="3:3" ht="12.75">
      <c r="C725" s="117"/>
    </row>
    <row r="726" spans="3:3" ht="12.75">
      <c r="C726" s="117"/>
    </row>
    <row r="727" spans="3:3" ht="12.75">
      <c r="C727" s="117"/>
    </row>
    <row r="728" spans="3:3" ht="12.75">
      <c r="C728" s="117"/>
    </row>
    <row r="729" spans="3:3" ht="12.75">
      <c r="C729" s="117"/>
    </row>
    <row r="730" spans="3:3" ht="12.75">
      <c r="C730" s="117"/>
    </row>
    <row r="731" spans="3:3" ht="12.75">
      <c r="C731" s="117"/>
    </row>
    <row r="732" spans="3:3" ht="12.75">
      <c r="C732" s="117"/>
    </row>
    <row r="733" spans="3:3" ht="12.75">
      <c r="C733" s="117"/>
    </row>
    <row r="734" spans="3:3" ht="12.75">
      <c r="C734" s="117"/>
    </row>
    <row r="735" spans="3:3" ht="12.75">
      <c r="C735" s="117"/>
    </row>
    <row r="736" spans="3:3" ht="12.75">
      <c r="C736" s="117"/>
    </row>
    <row r="737" spans="3:3" ht="12.75">
      <c r="C737" s="117"/>
    </row>
    <row r="738" spans="3:3" ht="12.75">
      <c r="C738" s="117"/>
    </row>
    <row r="739" spans="3:3" ht="12.75">
      <c r="C739" s="117"/>
    </row>
    <row r="740" spans="3:3" ht="12.75">
      <c r="C740" s="117"/>
    </row>
    <row r="741" spans="3:3" ht="12.75">
      <c r="C741" s="117"/>
    </row>
    <row r="742" spans="3:3" ht="12.75">
      <c r="C742" s="117"/>
    </row>
    <row r="743" spans="3:3" ht="12.75">
      <c r="C743" s="117"/>
    </row>
    <row r="744" spans="3:3" ht="12.75">
      <c r="C744" s="117"/>
    </row>
    <row r="745" spans="3:3" ht="12.75">
      <c r="C745" s="117"/>
    </row>
    <row r="746" spans="3:3" ht="12.75">
      <c r="C746" s="117"/>
    </row>
    <row r="747" spans="3:3" ht="12.75">
      <c r="C747" s="117"/>
    </row>
    <row r="748" spans="3:3" ht="12.75">
      <c r="C748" s="117"/>
    </row>
    <row r="749" spans="3:3" ht="12.75">
      <c r="C749" s="117"/>
    </row>
    <row r="750" spans="3:3" ht="12.75">
      <c r="C750" s="117"/>
    </row>
    <row r="751" spans="3:3" ht="12.75">
      <c r="C751" s="117"/>
    </row>
    <row r="752" spans="3:3" ht="12.75">
      <c r="C752" s="117"/>
    </row>
    <row r="753" spans="3:3" ht="12.75">
      <c r="C753" s="117"/>
    </row>
    <row r="754" spans="3:3" ht="12.75">
      <c r="C754" s="117"/>
    </row>
    <row r="755" spans="3:3" ht="12.75">
      <c r="C755" s="117"/>
    </row>
    <row r="756" spans="3:3" ht="12.75">
      <c r="C756" s="117"/>
    </row>
    <row r="757" spans="3:3" ht="12.75">
      <c r="C757" s="117"/>
    </row>
    <row r="758" spans="3:3" ht="12.75">
      <c r="C758" s="117"/>
    </row>
    <row r="759" spans="3:3" ht="12.75">
      <c r="C759" s="117"/>
    </row>
    <row r="760" spans="3:3" ht="12.75">
      <c r="C760" s="117"/>
    </row>
    <row r="761" spans="3:3" ht="12.75">
      <c r="C761" s="117"/>
    </row>
    <row r="762" spans="3:3" ht="12.75">
      <c r="C762" s="117"/>
    </row>
    <row r="763" spans="3:3" ht="12.75">
      <c r="C763" s="117"/>
    </row>
    <row r="764" spans="3:3" ht="12.75">
      <c r="C764" s="117"/>
    </row>
    <row r="765" spans="3:3" ht="12.75">
      <c r="C765" s="117"/>
    </row>
    <row r="766" spans="3:3" ht="12.75">
      <c r="C766" s="117"/>
    </row>
    <row r="767" spans="3:3" ht="12.75">
      <c r="C767" s="117"/>
    </row>
    <row r="768" spans="3:3" ht="12.75">
      <c r="C768" s="117"/>
    </row>
    <row r="769" spans="3:3" ht="12.75">
      <c r="C769" s="117"/>
    </row>
    <row r="770" spans="3:3" ht="12.75">
      <c r="C770" s="117"/>
    </row>
    <row r="771" spans="3:3" ht="12.75">
      <c r="C771" s="117"/>
    </row>
    <row r="772" spans="3:3" ht="12.75">
      <c r="C772" s="117"/>
    </row>
    <row r="773" spans="3:3" ht="12.75">
      <c r="C773" s="117"/>
    </row>
    <row r="774" spans="3:3" ht="12.75">
      <c r="C774" s="117"/>
    </row>
    <row r="775" spans="3:3" ht="12.75">
      <c r="C775" s="117"/>
    </row>
    <row r="776" spans="3:3" ht="12.75">
      <c r="C776" s="117"/>
    </row>
    <row r="777" spans="3:3" ht="12.75">
      <c r="C777" s="117"/>
    </row>
    <row r="778" spans="3:3" ht="12.75">
      <c r="C778" s="117"/>
    </row>
    <row r="779" spans="3:3" ht="12.75">
      <c r="C779" s="117"/>
    </row>
    <row r="780" spans="3:3" ht="12.75">
      <c r="C780" s="117"/>
    </row>
    <row r="781" spans="3:3" ht="12.75">
      <c r="C781" s="117"/>
    </row>
    <row r="782" spans="3:3" ht="12.75">
      <c r="C782" s="117"/>
    </row>
    <row r="783" spans="3:3" ht="12.75">
      <c r="C783" s="117"/>
    </row>
    <row r="784" spans="3:3" ht="12.75">
      <c r="C784" s="117"/>
    </row>
    <row r="785" spans="3:3" ht="12.75">
      <c r="C785" s="117"/>
    </row>
    <row r="786" spans="3:3" ht="12.75">
      <c r="C786" s="117"/>
    </row>
    <row r="787" spans="3:3" ht="12.75">
      <c r="C787" s="117"/>
    </row>
    <row r="788" spans="3:3" ht="12.75">
      <c r="C788" s="117"/>
    </row>
    <row r="789" spans="3:3" ht="12.75">
      <c r="C789" s="117"/>
    </row>
    <row r="790" spans="3:3" ht="12.75">
      <c r="C790" s="117"/>
    </row>
    <row r="791" spans="3:3" ht="12.75">
      <c r="C791" s="117"/>
    </row>
    <row r="792" spans="3:3" ht="12.75">
      <c r="C792" s="117"/>
    </row>
    <row r="793" spans="3:3" ht="12.75">
      <c r="C793" s="117"/>
    </row>
    <row r="794" spans="3:3" ht="12.75">
      <c r="C794" s="117"/>
    </row>
    <row r="795" spans="3:3" ht="12.75">
      <c r="C795" s="117"/>
    </row>
    <row r="796" spans="3:3" ht="12.75">
      <c r="C796" s="117"/>
    </row>
    <row r="797" spans="3:3" ht="12.75">
      <c r="C797" s="117"/>
    </row>
    <row r="798" spans="3:3" ht="12.75">
      <c r="C798" s="117"/>
    </row>
    <row r="799" spans="3:3" ht="12.75">
      <c r="C799" s="117"/>
    </row>
    <row r="800" spans="3:3" ht="12.75">
      <c r="C800" s="117"/>
    </row>
    <row r="801" spans="3:3" ht="12.75">
      <c r="C801" s="117"/>
    </row>
    <row r="802" spans="3:3" ht="12.75">
      <c r="C802" s="117"/>
    </row>
    <row r="803" spans="3:3" ht="12.75">
      <c r="C803" s="117"/>
    </row>
    <row r="804" spans="3:3" ht="12.75">
      <c r="C804" s="117"/>
    </row>
    <row r="805" spans="3:3" ht="12.75">
      <c r="C805" s="117"/>
    </row>
    <row r="806" spans="3:3" ht="12.75">
      <c r="C806" s="117"/>
    </row>
    <row r="807" spans="3:3" ht="12.75">
      <c r="C807" s="117"/>
    </row>
    <row r="808" spans="3:3" ht="12.75">
      <c r="C808" s="117"/>
    </row>
    <row r="809" spans="3:3" ht="12.75">
      <c r="C809" s="117"/>
    </row>
    <row r="810" spans="3:3" ht="12.75">
      <c r="C810" s="117"/>
    </row>
    <row r="811" spans="3:3" ht="12.75">
      <c r="C811" s="117"/>
    </row>
    <row r="812" spans="3:3" ht="12.75">
      <c r="C812" s="117"/>
    </row>
    <row r="813" spans="3:3" ht="12.75">
      <c r="C813" s="117"/>
    </row>
    <row r="814" spans="3:3" ht="12.75">
      <c r="C814" s="117"/>
    </row>
    <row r="815" spans="3:3" ht="12.75">
      <c r="C815" s="117"/>
    </row>
    <row r="816" spans="3:3" ht="12.75">
      <c r="C816" s="117"/>
    </row>
    <row r="817" spans="3:3" ht="12.75">
      <c r="C817" s="117"/>
    </row>
    <row r="818" spans="3:3" ht="12.75">
      <c r="C818" s="117"/>
    </row>
    <row r="819" spans="3:3" ht="12.75">
      <c r="C819" s="117"/>
    </row>
    <row r="820" spans="3:3" ht="12.75">
      <c r="C820" s="117"/>
    </row>
    <row r="821" spans="3:3" ht="12.75">
      <c r="C821" s="117"/>
    </row>
    <row r="822" spans="3:3" ht="12.75">
      <c r="C822" s="117"/>
    </row>
    <row r="823" spans="3:3" ht="12.75">
      <c r="C823" s="117"/>
    </row>
    <row r="824" spans="3:3" ht="12.75">
      <c r="C824" s="117"/>
    </row>
    <row r="825" spans="3:3" ht="12.75">
      <c r="C825" s="117"/>
    </row>
    <row r="826" spans="3:3" ht="12.75">
      <c r="C826" s="117"/>
    </row>
    <row r="827" spans="3:3" ht="12.75">
      <c r="C827" s="117"/>
    </row>
    <row r="828" spans="3:3" ht="12.75">
      <c r="C828" s="117"/>
    </row>
    <row r="829" spans="3:3" ht="12.75">
      <c r="C829" s="117"/>
    </row>
    <row r="830" spans="3:3" ht="12.75">
      <c r="C830" s="117"/>
    </row>
    <row r="831" spans="3:3" ht="12.75">
      <c r="C831" s="117"/>
    </row>
    <row r="832" spans="3:3" ht="12.75">
      <c r="C832" s="117"/>
    </row>
    <row r="833" spans="3:3" ht="12.75">
      <c r="C833" s="117"/>
    </row>
    <row r="834" spans="3:3" ht="12.75">
      <c r="C834" s="117"/>
    </row>
    <row r="835" spans="3:3" ht="12.75">
      <c r="C835" s="117"/>
    </row>
    <row r="836" spans="3:3" ht="12.75">
      <c r="C836" s="117"/>
    </row>
    <row r="837" spans="3:3" ht="12.75">
      <c r="C837" s="117"/>
    </row>
    <row r="838" spans="3:3" ht="12.75">
      <c r="C838" s="117"/>
    </row>
    <row r="839" spans="3:3" ht="12.75">
      <c r="C839" s="117"/>
    </row>
    <row r="840" spans="3:3" ht="12.75">
      <c r="C840" s="117"/>
    </row>
    <row r="841" spans="3:3" ht="12.75">
      <c r="C841" s="117"/>
    </row>
    <row r="842" spans="3:3" ht="12.75">
      <c r="C842" s="117"/>
    </row>
    <row r="843" spans="3:3" ht="12.75">
      <c r="C843" s="117"/>
    </row>
    <row r="844" spans="3:3" ht="12.75">
      <c r="C844" s="117"/>
    </row>
    <row r="845" spans="3:3" ht="12.75">
      <c r="C845" s="117"/>
    </row>
    <row r="846" spans="3:3" ht="12.75">
      <c r="C846" s="117"/>
    </row>
    <row r="847" spans="3:3" ht="12.75">
      <c r="C847" s="117"/>
    </row>
    <row r="848" spans="3:3" ht="12.75">
      <c r="C848" s="117"/>
    </row>
    <row r="849" spans="3:3" ht="12.75">
      <c r="C849" s="117"/>
    </row>
    <row r="850" spans="3:3" ht="12.75">
      <c r="C850" s="117"/>
    </row>
    <row r="851" spans="3:3" ht="12.75">
      <c r="C851" s="117"/>
    </row>
    <row r="852" spans="3:3" ht="12.75">
      <c r="C852" s="117"/>
    </row>
    <row r="853" spans="3:3" ht="12.75">
      <c r="C853" s="117"/>
    </row>
    <row r="854" spans="3:3" ht="12.75">
      <c r="C854" s="117"/>
    </row>
    <row r="855" spans="3:3" ht="12.75">
      <c r="C855" s="117"/>
    </row>
    <row r="856" spans="3:3" ht="12.75">
      <c r="C856" s="117"/>
    </row>
    <row r="857" spans="3:3" ht="12.75">
      <c r="C857" s="117"/>
    </row>
    <row r="858" spans="3:3" ht="12.75">
      <c r="C858" s="117"/>
    </row>
    <row r="859" spans="3:3" ht="12.75">
      <c r="C859" s="117"/>
    </row>
    <row r="860" spans="3:3" ht="12.75">
      <c r="C860" s="117"/>
    </row>
    <row r="861" spans="3:3" ht="12.75">
      <c r="C861" s="117"/>
    </row>
    <row r="862" spans="3:3" ht="12.75">
      <c r="C862" s="117"/>
    </row>
    <row r="863" spans="3:3" ht="12.75">
      <c r="C863" s="117"/>
    </row>
    <row r="864" spans="3:3" ht="12.75">
      <c r="C864" s="117"/>
    </row>
    <row r="865" spans="3:3" ht="12.75">
      <c r="C865" s="117"/>
    </row>
    <row r="866" spans="3:3" ht="12.75">
      <c r="C866" s="117"/>
    </row>
    <row r="867" spans="3:3" ht="12.75">
      <c r="C867" s="117"/>
    </row>
    <row r="868" spans="3:3" ht="12.75">
      <c r="C868" s="117"/>
    </row>
    <row r="869" spans="3:3" ht="12.75">
      <c r="C869" s="117"/>
    </row>
    <row r="870" spans="3:3" ht="12.75">
      <c r="C870" s="117"/>
    </row>
    <row r="871" spans="3:3" ht="12.75">
      <c r="C871" s="117"/>
    </row>
    <row r="872" spans="3:3" ht="12.75">
      <c r="C872" s="117"/>
    </row>
    <row r="873" spans="3:3" ht="12.75">
      <c r="C873" s="117"/>
    </row>
    <row r="874" spans="3:3" ht="12.75">
      <c r="C874" s="117"/>
    </row>
    <row r="875" spans="3:3" ht="12.75">
      <c r="C875" s="117"/>
    </row>
    <row r="876" spans="3:3" ht="12.75">
      <c r="C876" s="117"/>
    </row>
    <row r="877" spans="3:3" ht="12.75">
      <c r="C877" s="117"/>
    </row>
    <row r="878" spans="3:3" ht="12.75">
      <c r="C878" s="117"/>
    </row>
    <row r="879" spans="3:3" ht="12.75">
      <c r="C879" s="117"/>
    </row>
    <row r="880" spans="3:3" ht="12.75">
      <c r="C880" s="117"/>
    </row>
    <row r="881" spans="3:3" ht="12.75">
      <c r="C881" s="117"/>
    </row>
    <row r="882" spans="3:3" ht="12.75">
      <c r="C882" s="117"/>
    </row>
    <row r="883" spans="3:3" ht="12.75">
      <c r="C883" s="117"/>
    </row>
    <row r="884" spans="3:3" ht="12.75">
      <c r="C884" s="117"/>
    </row>
    <row r="885" spans="3:3" ht="12.75">
      <c r="C885" s="117"/>
    </row>
    <row r="886" spans="3:3" ht="12.75">
      <c r="C886" s="117"/>
    </row>
    <row r="887" spans="3:3" ht="12.75">
      <c r="C887" s="117"/>
    </row>
    <row r="888" spans="3:3" ht="12.75">
      <c r="C888" s="117"/>
    </row>
    <row r="889" spans="3:3" ht="12.75">
      <c r="C889" s="117"/>
    </row>
    <row r="890" spans="3:3" ht="12.75">
      <c r="C890" s="117"/>
    </row>
    <row r="891" spans="3:3" ht="12.75">
      <c r="C891" s="117"/>
    </row>
    <row r="892" spans="3:3" ht="12.75">
      <c r="C892" s="117"/>
    </row>
    <row r="893" spans="3:3" ht="12.75">
      <c r="C893" s="117"/>
    </row>
    <row r="894" spans="3:3" ht="12.75">
      <c r="C894" s="117"/>
    </row>
    <row r="895" spans="3:3" ht="12.75">
      <c r="C895" s="117"/>
    </row>
    <row r="896" spans="3:3" ht="12.75">
      <c r="C896" s="117"/>
    </row>
    <row r="897" spans="3:3" ht="12.75">
      <c r="C897" s="117"/>
    </row>
    <row r="898" spans="3:3" ht="12.75">
      <c r="C898" s="117"/>
    </row>
    <row r="899" spans="3:3" ht="12.75">
      <c r="C899" s="117"/>
    </row>
    <row r="900" spans="3:3" ht="12.75">
      <c r="C900" s="117"/>
    </row>
    <row r="901" spans="3:3" ht="12.75">
      <c r="C901" s="117"/>
    </row>
    <row r="902" spans="3:3" ht="12.75">
      <c r="C902" s="117"/>
    </row>
    <row r="903" spans="3:3" ht="12.75">
      <c r="C903" s="117"/>
    </row>
    <row r="904" spans="3:3" ht="12.75">
      <c r="C904" s="117"/>
    </row>
    <row r="905" spans="3:3" ht="12.75">
      <c r="C905" s="117"/>
    </row>
    <row r="906" spans="3:3" ht="12.75">
      <c r="C906" s="117"/>
    </row>
    <row r="907" spans="3:3" ht="12.75">
      <c r="C907" s="117"/>
    </row>
    <row r="908" spans="3:3" ht="12.75">
      <c r="C908" s="117"/>
    </row>
    <row r="909" spans="3:3" ht="12.75">
      <c r="C909" s="117"/>
    </row>
    <row r="910" spans="3:3" ht="12.75">
      <c r="C910" s="117"/>
    </row>
    <row r="911" spans="3:3" ht="12.75">
      <c r="C911" s="117"/>
    </row>
    <row r="912" spans="3:3" ht="12.75">
      <c r="C912" s="117"/>
    </row>
    <row r="913" spans="3:3" ht="12.75">
      <c r="C913" s="117"/>
    </row>
    <row r="914" spans="3:3" ht="12.75">
      <c r="C914" s="117"/>
    </row>
    <row r="915" spans="3:3" ht="12.75">
      <c r="C915" s="117"/>
    </row>
    <row r="916" spans="3:3" ht="12.75">
      <c r="C916" s="117"/>
    </row>
    <row r="917" spans="3:3" ht="12.75">
      <c r="C917" s="117"/>
    </row>
    <row r="918" spans="3:3" ht="12.75">
      <c r="C918" s="117"/>
    </row>
    <row r="919" spans="3:3" ht="12.75">
      <c r="C919" s="117"/>
    </row>
    <row r="920" spans="3:3" ht="12.75">
      <c r="C920" s="117"/>
    </row>
    <row r="921" spans="3:3" ht="12.75">
      <c r="C921" s="117"/>
    </row>
    <row r="922" spans="3:3" ht="12.75">
      <c r="C922" s="117"/>
    </row>
    <row r="923" spans="3:3" ht="12.75">
      <c r="C923" s="117"/>
    </row>
    <row r="924" spans="3:3" ht="12.75">
      <c r="C924" s="117"/>
    </row>
    <row r="925" spans="3:3" ht="12.75">
      <c r="C925" s="117"/>
    </row>
    <row r="926" spans="3:3" ht="12.75">
      <c r="C926" s="117"/>
    </row>
    <row r="927" spans="3:3" ht="12.75">
      <c r="C927" s="117"/>
    </row>
    <row r="928" spans="3:3" ht="12.75">
      <c r="C928" s="117"/>
    </row>
    <row r="929" spans="3:3" ht="12.75">
      <c r="C929" s="117"/>
    </row>
    <row r="930" spans="3:3" ht="12.75">
      <c r="C930" s="117"/>
    </row>
    <row r="931" spans="3:3" ht="12.75">
      <c r="C931" s="117"/>
    </row>
    <row r="932" spans="3:3" ht="12.75">
      <c r="C932" s="117"/>
    </row>
    <row r="933" spans="3:3" ht="12.75">
      <c r="C933" s="117"/>
    </row>
    <row r="934" spans="3:3" ht="12.75">
      <c r="C934" s="117"/>
    </row>
    <row r="935" spans="3:3" ht="12.75">
      <c r="C935" s="117"/>
    </row>
    <row r="936" spans="3:3" ht="12.75">
      <c r="C936" s="117"/>
    </row>
    <row r="937" spans="3:3" ht="12.75">
      <c r="C937" s="117"/>
    </row>
    <row r="938" spans="3:3" ht="12.75">
      <c r="C938" s="117"/>
    </row>
    <row r="939" spans="3:3" ht="12.75">
      <c r="C939" s="117"/>
    </row>
    <row r="940" spans="3:3" ht="12.75">
      <c r="C940" s="117"/>
    </row>
    <row r="941" spans="3:3" ht="12.75">
      <c r="C941" s="117"/>
    </row>
    <row r="942" spans="3:3" ht="12.75">
      <c r="C942" s="117"/>
    </row>
    <row r="943" spans="3:3" ht="12.75">
      <c r="C943" s="117"/>
    </row>
    <row r="944" spans="3:3" ht="12.75">
      <c r="C944" s="117"/>
    </row>
    <row r="945" spans="3:3" ht="12.75">
      <c r="C945" s="117"/>
    </row>
    <row r="946" spans="3:3" ht="12.75">
      <c r="C946" s="117"/>
    </row>
    <row r="947" spans="3:3" ht="12.75">
      <c r="C947" s="117"/>
    </row>
    <row r="948" spans="3:3" ht="12.75">
      <c r="C948" s="117"/>
    </row>
    <row r="949" spans="3:3" ht="12.75">
      <c r="C949" s="117"/>
    </row>
    <row r="950" spans="3:3" ht="12.75">
      <c r="C950" s="117"/>
    </row>
    <row r="951" spans="3:3" ht="12.75">
      <c r="C951" s="117"/>
    </row>
    <row r="952" spans="3:3" ht="12.75">
      <c r="C952" s="117"/>
    </row>
    <row r="953" spans="3:3" ht="12.75">
      <c r="C953" s="117"/>
    </row>
    <row r="954" spans="3:3" ht="12.75">
      <c r="C954" s="117"/>
    </row>
    <row r="955" spans="3:3" ht="12.75">
      <c r="C955" s="117"/>
    </row>
    <row r="956" spans="3:3" ht="12.75">
      <c r="C956" s="117"/>
    </row>
    <row r="957" spans="3:3" ht="12.75">
      <c r="C957" s="117"/>
    </row>
    <row r="958" spans="3:3" ht="12.75">
      <c r="C958" s="117"/>
    </row>
    <row r="959" spans="3:3" ht="12.75">
      <c r="C959" s="117"/>
    </row>
    <row r="960" spans="3:3" ht="12.75">
      <c r="C960" s="117"/>
    </row>
    <row r="961" spans="3:3" ht="12.75">
      <c r="C961" s="117"/>
    </row>
    <row r="962" spans="3:3" ht="12.75">
      <c r="C962" s="117"/>
    </row>
    <row r="963" spans="3:3" ht="12.75">
      <c r="C963" s="117"/>
    </row>
    <row r="964" spans="3:3" ht="12.75">
      <c r="C964" s="117"/>
    </row>
    <row r="965" spans="3:3" ht="12.75">
      <c r="C965" s="117"/>
    </row>
    <row r="966" spans="3:3" ht="12.75">
      <c r="C966" s="117"/>
    </row>
    <row r="967" spans="3:3" ht="12.75">
      <c r="C967" s="117"/>
    </row>
    <row r="968" spans="3:3" ht="12.75">
      <c r="C968" s="117"/>
    </row>
    <row r="969" spans="3:3" ht="12.75">
      <c r="C969" s="117"/>
    </row>
    <row r="970" spans="3:3" ht="12.75">
      <c r="C970" s="117"/>
    </row>
    <row r="971" spans="3:3" ht="12.75">
      <c r="C971" s="117"/>
    </row>
    <row r="972" spans="3:3" ht="12.75">
      <c r="C972" s="117"/>
    </row>
    <row r="973" spans="3:3" ht="12.75">
      <c r="C973" s="117"/>
    </row>
    <row r="974" spans="3:3" ht="12.75">
      <c r="C974" s="117"/>
    </row>
    <row r="975" spans="3:3" ht="12.75">
      <c r="C975" s="117"/>
    </row>
    <row r="976" spans="3:3" ht="12.75">
      <c r="C976" s="117"/>
    </row>
    <row r="977" spans="3:3" ht="12.75">
      <c r="C977" s="117"/>
    </row>
    <row r="978" spans="3:3" ht="12.75">
      <c r="C978" s="117"/>
    </row>
    <row r="979" spans="3:3" ht="12.75">
      <c r="C979" s="117"/>
    </row>
    <row r="980" spans="3:3" ht="12.75">
      <c r="C980" s="117"/>
    </row>
    <row r="981" spans="3:3" ht="12.75">
      <c r="C981" s="117"/>
    </row>
    <row r="982" spans="3:3" ht="12.75">
      <c r="C982" s="117"/>
    </row>
    <row r="983" spans="3:3" ht="12.75">
      <c r="C983" s="117"/>
    </row>
    <row r="984" spans="3:3" ht="12.75">
      <c r="C984" s="117"/>
    </row>
    <row r="985" spans="3:3" ht="12.75">
      <c r="C985" s="117"/>
    </row>
    <row r="986" spans="3:3" ht="12.75">
      <c r="C986" s="117"/>
    </row>
    <row r="987" spans="3:3" ht="12.75">
      <c r="C987" s="117"/>
    </row>
    <row r="988" spans="3:3" ht="12.75">
      <c r="C988" s="117"/>
    </row>
    <row r="989" spans="3:3" ht="12.75">
      <c r="C989" s="117"/>
    </row>
    <row r="990" spans="3:3" ht="12.75">
      <c r="C990" s="117"/>
    </row>
    <row r="991" spans="3:3" ht="12.75">
      <c r="C991" s="117"/>
    </row>
    <row r="992" spans="3:3" ht="12.75">
      <c r="C992" s="117"/>
    </row>
    <row r="993" spans="3:3" ht="12.75">
      <c r="C993" s="117"/>
    </row>
    <row r="994" spans="3:3" ht="12.75">
      <c r="C994" s="117"/>
    </row>
    <row r="995" spans="3:3" ht="12.75">
      <c r="C995" s="117"/>
    </row>
    <row r="996" spans="3:3" ht="12.75">
      <c r="C996" s="117"/>
    </row>
    <row r="997" spans="3:3" ht="12.75">
      <c r="C997" s="117"/>
    </row>
    <row r="998" spans="3:3" ht="12.75">
      <c r="C998" s="117"/>
    </row>
    <row r="999" spans="3:3" ht="12.75">
      <c r="C999" s="117"/>
    </row>
    <row r="1000" spans="3:3" ht="12.75">
      <c r="C1000" s="117"/>
    </row>
    <row r="1001" spans="3:3" ht="12.75">
      <c r="C1001" s="117"/>
    </row>
  </sheetData>
  <phoneticPr fontId="15"/>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89"/>
  <sheetViews>
    <sheetView workbookViewId="0">
      <pane ySplit="1" topLeftCell="A211" activePane="bottomLeft" state="frozen"/>
      <selection pane="bottomLeft" activeCell="G261" sqref="G261"/>
    </sheetView>
  </sheetViews>
  <sheetFormatPr defaultColWidth="12.59765625" defaultRowHeight="15.75" customHeight="1"/>
  <cols>
    <col min="3" max="3" width="26.86328125" customWidth="1"/>
    <col min="4" max="4" width="27.46484375" customWidth="1"/>
    <col min="5" max="5" width="12.59765625" hidden="1"/>
    <col min="7" max="7" width="14.59765625" customWidth="1"/>
  </cols>
  <sheetData>
    <row r="1" spans="1:11" ht="16.5">
      <c r="A1" s="127" t="s">
        <v>0</v>
      </c>
      <c r="B1" s="127" t="s">
        <v>2</v>
      </c>
      <c r="C1" s="127" t="s">
        <v>1048</v>
      </c>
      <c r="D1" s="127" t="s">
        <v>1049</v>
      </c>
      <c r="E1" s="127" t="s">
        <v>1050</v>
      </c>
      <c r="F1" s="127" t="s">
        <v>1051</v>
      </c>
      <c r="G1" s="127" t="s">
        <v>1052</v>
      </c>
      <c r="H1" s="127"/>
      <c r="I1" s="112"/>
      <c r="J1" s="112"/>
      <c r="K1" s="112"/>
    </row>
    <row r="2" spans="1:11" ht="17.649999999999999">
      <c r="A2" s="128">
        <f ca="1">IF(B2 = "", "", INDIRECT(ADDRESS(MATCH(B2,キャラデータ表!$C$1:$C1081, 0),1,2,TRUE,"キャラデータ表"),TRUE))</f>
        <v>1</v>
      </c>
      <c r="B2" s="127" t="s">
        <v>74</v>
      </c>
      <c r="C2" s="127" t="s">
        <v>1053</v>
      </c>
      <c r="D2" s="127" t="s">
        <v>1054</v>
      </c>
      <c r="E2" s="127" t="s">
        <v>1055</v>
      </c>
      <c r="F2" s="127" t="s">
        <v>1056</v>
      </c>
      <c r="G2" s="127"/>
      <c r="H2" s="127"/>
      <c r="I2" s="112"/>
    </row>
    <row r="3" spans="1:11" ht="17.649999999999999">
      <c r="A3" s="128">
        <f ca="1">IF(B3 = "", "", INDIRECT(ADDRESS(MATCH(B3,キャラデータ表!$C$1:$C1081, 0),1,2,TRUE,"キャラデータ表"),TRUE))</f>
        <v>1</v>
      </c>
      <c r="B3" s="127" t="s">
        <v>74</v>
      </c>
      <c r="C3" s="127" t="s">
        <v>1057</v>
      </c>
      <c r="D3" s="127" t="s">
        <v>1058</v>
      </c>
      <c r="E3" s="127" t="s">
        <v>1055</v>
      </c>
      <c r="F3" s="127" t="s">
        <v>1056</v>
      </c>
      <c r="G3" s="127"/>
      <c r="I3" s="112"/>
    </row>
    <row r="4" spans="1:11" ht="17.649999999999999">
      <c r="A4" s="128">
        <f ca="1">IF(B4 = "", "", INDIRECT(ADDRESS(MATCH(B4,キャラデータ表!$C$1:$C1081, 0),1,2,TRUE,"キャラデータ表"),TRUE))</f>
        <v>1</v>
      </c>
      <c r="B4" s="127" t="s">
        <v>74</v>
      </c>
      <c r="C4" s="127" t="s">
        <v>1059</v>
      </c>
      <c r="D4" s="127" t="s">
        <v>1060</v>
      </c>
      <c r="E4" s="127" t="s">
        <v>1055</v>
      </c>
      <c r="F4" s="127" t="s">
        <v>1056</v>
      </c>
      <c r="G4" s="127"/>
      <c r="I4" s="112"/>
    </row>
    <row r="5" spans="1:11" ht="17.649999999999999">
      <c r="A5" s="128">
        <f ca="1">IF(B5 = "", "", INDIRECT(ADDRESS(MATCH(B5,キャラデータ表!$C$1:$C1081, 0),1,2,TRUE,"キャラデータ表"),TRUE))</f>
        <v>1</v>
      </c>
      <c r="B5" s="127" t="s">
        <v>74</v>
      </c>
      <c r="C5" s="127" t="s">
        <v>1061</v>
      </c>
      <c r="D5" s="127" t="s">
        <v>1062</v>
      </c>
      <c r="E5" s="127" t="s">
        <v>1055</v>
      </c>
      <c r="F5" s="127" t="s">
        <v>1056</v>
      </c>
      <c r="G5" s="127"/>
      <c r="I5" s="112"/>
    </row>
    <row r="6" spans="1:11" ht="17.649999999999999">
      <c r="A6" s="128">
        <f ca="1">IF(B6 = "", "", INDIRECT(ADDRESS(MATCH(B6,キャラデータ表!$C$1:$C1081, 0),1,2,TRUE,"キャラデータ表"),TRUE))</f>
        <v>2</v>
      </c>
      <c r="B6" s="127" t="s">
        <v>91</v>
      </c>
      <c r="C6" s="127" t="s">
        <v>1063</v>
      </c>
      <c r="D6" s="127" t="s">
        <v>1064</v>
      </c>
      <c r="E6" s="127" t="s">
        <v>1055</v>
      </c>
      <c r="F6" s="127" t="s">
        <v>1056</v>
      </c>
      <c r="G6" s="127"/>
      <c r="I6" s="112"/>
    </row>
    <row r="7" spans="1:11" ht="17.649999999999999">
      <c r="A7" s="128">
        <f ca="1">IF(B7 = "", "", INDIRECT(ADDRESS(MATCH(B7,キャラデータ表!$C$1:$C1081, 0),1,2,TRUE,"キャラデータ表"),TRUE))</f>
        <v>2</v>
      </c>
      <c r="B7" s="127" t="s">
        <v>91</v>
      </c>
      <c r="C7" s="127" t="s">
        <v>1065</v>
      </c>
      <c r="D7" s="127" t="s">
        <v>1066</v>
      </c>
      <c r="E7" s="127" t="s">
        <v>1055</v>
      </c>
      <c r="F7" s="127" t="s">
        <v>1056</v>
      </c>
      <c r="G7" s="127"/>
      <c r="I7" s="112"/>
    </row>
    <row r="8" spans="1:11" ht="17.649999999999999">
      <c r="A8" s="128">
        <f ca="1">IF(B8 = "", "", INDIRECT(ADDRESS(MATCH(B8,キャラデータ表!$C$1:$C1081, 0),1,2,TRUE,"キャラデータ表"),TRUE))</f>
        <v>3</v>
      </c>
      <c r="B8" s="127" t="s">
        <v>100</v>
      </c>
      <c r="C8" s="127" t="s">
        <v>1067</v>
      </c>
      <c r="D8" s="127" t="s">
        <v>1068</v>
      </c>
      <c r="E8" s="127" t="s">
        <v>1055</v>
      </c>
      <c r="F8" s="127" t="s">
        <v>1056</v>
      </c>
      <c r="G8" s="127"/>
      <c r="I8" s="112"/>
    </row>
    <row r="9" spans="1:11" ht="17.649999999999999">
      <c r="A9" s="128">
        <f ca="1">IF(B9 = "", "", INDIRECT(ADDRESS(MATCH(B9,キャラデータ表!$C$1:$C1081, 0),1,2,TRUE,"キャラデータ表"),TRUE))</f>
        <v>3</v>
      </c>
      <c r="B9" s="127" t="s">
        <v>100</v>
      </c>
      <c r="C9" s="127" t="s">
        <v>1069</v>
      </c>
      <c r="D9" s="127" t="s">
        <v>1070</v>
      </c>
      <c r="E9" s="127" t="s">
        <v>1055</v>
      </c>
      <c r="F9" s="127"/>
      <c r="G9" s="127"/>
      <c r="I9" s="112"/>
    </row>
    <row r="10" spans="1:11" ht="17.649999999999999">
      <c r="A10" s="128">
        <f ca="1">IF(B10 = "", "", INDIRECT(ADDRESS(MATCH(B10,キャラデータ表!$C$1:$C1081, 0),1,2,TRUE,"キャラデータ表"),TRUE))</f>
        <v>4</v>
      </c>
      <c r="B10" s="127" t="s">
        <v>108</v>
      </c>
      <c r="C10" s="127" t="s">
        <v>1071</v>
      </c>
      <c r="D10" s="127" t="s">
        <v>1072</v>
      </c>
      <c r="E10" s="127" t="s">
        <v>1055</v>
      </c>
      <c r="F10" s="127" t="s">
        <v>1056</v>
      </c>
      <c r="G10" s="127"/>
      <c r="I10" s="112"/>
    </row>
    <row r="11" spans="1:11" ht="17.649999999999999">
      <c r="A11" s="128">
        <f ca="1">IF(B11 = "", "", INDIRECT(ADDRESS(MATCH(B11,キャラデータ表!$C$1:$C1081, 0),1,2,TRUE,"キャラデータ表"),TRUE))</f>
        <v>5</v>
      </c>
      <c r="B11" s="127" t="s">
        <v>117</v>
      </c>
      <c r="C11" s="127" t="s">
        <v>1073</v>
      </c>
      <c r="D11" s="127" t="s">
        <v>1074</v>
      </c>
      <c r="E11" s="127" t="s">
        <v>1055</v>
      </c>
      <c r="F11" s="127" t="s">
        <v>1056</v>
      </c>
      <c r="G11" s="127"/>
      <c r="I11" s="112"/>
    </row>
    <row r="12" spans="1:11" ht="17.649999999999999">
      <c r="A12" s="128">
        <f ca="1">IF(B12 = "", "", INDIRECT(ADDRESS(MATCH(B12,キャラデータ表!$C$1:$C1081, 0),1,2,TRUE,"キャラデータ表"),TRUE))</f>
        <v>5</v>
      </c>
      <c r="B12" s="127" t="s">
        <v>117</v>
      </c>
      <c r="C12" s="127" t="s">
        <v>1075</v>
      </c>
      <c r="D12" s="127" t="s">
        <v>1076</v>
      </c>
      <c r="E12" s="127" t="s">
        <v>1055</v>
      </c>
      <c r="F12" s="127" t="s">
        <v>1056</v>
      </c>
      <c r="G12" s="127"/>
      <c r="I12" s="112"/>
    </row>
    <row r="13" spans="1:11" ht="17.649999999999999">
      <c r="A13" s="128">
        <f ca="1">IF(B13 = "", "", INDIRECT(ADDRESS(MATCH(B13,キャラデータ表!$C$1:$C1081, 0),1,2,TRUE,"キャラデータ表"),TRUE))</f>
        <v>6</v>
      </c>
      <c r="B13" s="127" t="s">
        <v>124</v>
      </c>
      <c r="C13" s="127" t="s">
        <v>1077</v>
      </c>
      <c r="D13" s="127" t="s">
        <v>1078</v>
      </c>
      <c r="E13" s="127" t="s">
        <v>1055</v>
      </c>
      <c r="F13" s="127" t="s">
        <v>1056</v>
      </c>
      <c r="G13" s="127"/>
      <c r="I13" s="112"/>
    </row>
    <row r="14" spans="1:11" ht="17.649999999999999">
      <c r="A14" s="128">
        <f ca="1">IF(B14 = "", "", INDIRECT(ADDRESS(MATCH(B14,キャラデータ表!$C$1:$C1081, 0),1,2,TRUE,"キャラデータ表"),TRUE))</f>
        <v>6</v>
      </c>
      <c r="B14" s="127" t="s">
        <v>124</v>
      </c>
      <c r="C14" s="127" t="s">
        <v>1079</v>
      </c>
      <c r="D14" s="127" t="s">
        <v>1080</v>
      </c>
      <c r="E14" s="127" t="s">
        <v>1055</v>
      </c>
      <c r="F14" s="127" t="s">
        <v>1056</v>
      </c>
      <c r="G14" s="127"/>
      <c r="I14" s="112"/>
    </row>
    <row r="15" spans="1:11" ht="17.649999999999999">
      <c r="A15" s="128">
        <f ca="1">IF(B15 = "", "", INDIRECT(ADDRESS(MATCH(B15,キャラデータ表!$C$1:$C1081, 0),1,2,TRUE,"キャラデータ表"),TRUE))</f>
        <v>7</v>
      </c>
      <c r="B15" s="127" t="s">
        <v>134</v>
      </c>
      <c r="C15" s="127" t="s">
        <v>1081</v>
      </c>
      <c r="D15" s="129" t="s">
        <v>1082</v>
      </c>
      <c r="E15" s="127" t="s">
        <v>1055</v>
      </c>
      <c r="F15" s="127" t="s">
        <v>1056</v>
      </c>
      <c r="G15" s="127"/>
      <c r="H15" s="127"/>
      <c r="I15" s="112"/>
    </row>
    <row r="16" spans="1:11" ht="17.649999999999999">
      <c r="A16" s="128">
        <f ca="1">IF(B16 = "", "", INDIRECT(ADDRESS(MATCH(B16,キャラデータ表!$C$1:$C1081, 0),1,2,TRUE,"キャラデータ表"),TRUE))</f>
        <v>7</v>
      </c>
      <c r="B16" s="127" t="s">
        <v>134</v>
      </c>
      <c r="C16" s="127" t="s">
        <v>1079</v>
      </c>
      <c r="D16" s="127" t="s">
        <v>1083</v>
      </c>
      <c r="E16" s="127" t="s">
        <v>1055</v>
      </c>
      <c r="F16" s="127" t="s">
        <v>1056</v>
      </c>
      <c r="G16" s="127"/>
      <c r="H16" s="127"/>
      <c r="I16" s="112"/>
    </row>
    <row r="17" spans="1:9" ht="17.649999999999999">
      <c r="A17" s="128">
        <f ca="1">IF(B17 = "", "", INDIRECT(ADDRESS(MATCH(B17,キャラデータ表!$C$1:$C1081, 0),1,2,TRUE,"キャラデータ表"),TRUE))</f>
        <v>7</v>
      </c>
      <c r="B17" s="127" t="s">
        <v>134</v>
      </c>
      <c r="C17" s="127" t="s">
        <v>1084</v>
      </c>
      <c r="D17" s="127" t="s">
        <v>1085</v>
      </c>
      <c r="E17" s="127" t="s">
        <v>1055</v>
      </c>
      <c r="F17" s="127" t="s">
        <v>1056</v>
      </c>
      <c r="G17" s="127"/>
      <c r="H17" s="127"/>
      <c r="I17" s="112"/>
    </row>
    <row r="18" spans="1:9" ht="17.649999999999999">
      <c r="A18" s="128">
        <f ca="1">IF(B18 = "", "", INDIRECT(ADDRESS(MATCH(B18,キャラデータ表!$C$1:$C1081, 0),1,2,TRUE,"キャラデータ表"),TRUE))</f>
        <v>8</v>
      </c>
      <c r="B18" s="127" t="s">
        <v>143</v>
      </c>
      <c r="C18" s="127" t="s">
        <v>1086</v>
      </c>
      <c r="D18" s="127" t="s">
        <v>1087</v>
      </c>
      <c r="E18" s="127" t="s">
        <v>1055</v>
      </c>
      <c r="F18" s="127" t="s">
        <v>1056</v>
      </c>
      <c r="G18" s="127"/>
      <c r="H18" s="127"/>
      <c r="I18" s="112"/>
    </row>
    <row r="19" spans="1:9" ht="17.649999999999999">
      <c r="A19" s="128">
        <f ca="1">IF(B19 = "", "", INDIRECT(ADDRESS(MATCH(B19,キャラデータ表!$C$1:$C1081, 0),1,2,TRUE,"キャラデータ表"),TRUE))</f>
        <v>8</v>
      </c>
      <c r="B19" s="127" t="s">
        <v>143</v>
      </c>
      <c r="C19" s="127" t="s">
        <v>1088</v>
      </c>
      <c r="D19" s="127" t="s">
        <v>1089</v>
      </c>
      <c r="E19" s="127" t="s">
        <v>1055</v>
      </c>
      <c r="F19" s="127" t="s">
        <v>1056</v>
      </c>
      <c r="G19" s="127"/>
      <c r="H19" s="127"/>
      <c r="I19" s="112"/>
    </row>
    <row r="20" spans="1:9" ht="17.649999999999999">
      <c r="A20" s="128">
        <f ca="1">IF(B20 = "", "", INDIRECT(ADDRESS(MATCH(B20,キャラデータ表!$C$1:$C1081, 0),1,2,TRUE,"キャラデータ表"),TRUE))</f>
        <v>8</v>
      </c>
      <c r="B20" s="127" t="s">
        <v>143</v>
      </c>
      <c r="C20" s="127" t="s">
        <v>1079</v>
      </c>
      <c r="D20" s="127" t="s">
        <v>1090</v>
      </c>
      <c r="E20" s="127" t="s">
        <v>1055</v>
      </c>
      <c r="F20" s="127" t="s">
        <v>1056</v>
      </c>
      <c r="G20" s="127"/>
      <c r="H20" s="127"/>
      <c r="I20" s="112"/>
    </row>
    <row r="21" spans="1:9" ht="17.649999999999999">
      <c r="A21" s="128">
        <f ca="1">IF(B21 = "", "", INDIRECT(ADDRESS(MATCH(B21,キャラデータ表!$C$1:$C1081, 0),1,2,TRUE,"キャラデータ表"),TRUE))</f>
        <v>8</v>
      </c>
      <c r="B21" s="127" t="s">
        <v>143</v>
      </c>
      <c r="C21" s="127" t="s">
        <v>1091</v>
      </c>
      <c r="D21" s="127" t="s">
        <v>1092</v>
      </c>
      <c r="E21" s="127" t="s">
        <v>1055</v>
      </c>
      <c r="F21" s="127" t="s">
        <v>1056</v>
      </c>
      <c r="G21" s="127"/>
      <c r="H21" s="127"/>
      <c r="I21" s="112"/>
    </row>
    <row r="22" spans="1:9" ht="17.649999999999999">
      <c r="A22" s="128">
        <f ca="1">IF(B22 = "", "", INDIRECT(ADDRESS(MATCH(B22,キャラデータ表!$C$1:$C1081, 0),1,2,TRUE,"キャラデータ表"),TRUE))</f>
        <v>9</v>
      </c>
      <c r="B22" s="127" t="s">
        <v>154</v>
      </c>
      <c r="C22" s="127" t="s">
        <v>1063</v>
      </c>
      <c r="D22" s="127" t="s">
        <v>1064</v>
      </c>
      <c r="E22" s="127" t="s">
        <v>1055</v>
      </c>
      <c r="F22" s="127" t="s">
        <v>1056</v>
      </c>
      <c r="G22" s="127"/>
      <c r="H22" s="127"/>
      <c r="I22" s="112"/>
    </row>
    <row r="23" spans="1:9" ht="17.649999999999999">
      <c r="A23" s="128">
        <f ca="1">IF(B23 = "", "", INDIRECT(ADDRESS(MATCH(B23,キャラデータ表!$C$1:$C1081, 0),1,2,TRUE,"キャラデータ表"),TRUE))</f>
        <v>9</v>
      </c>
      <c r="B23" s="127" t="s">
        <v>154</v>
      </c>
      <c r="C23" s="127" t="s">
        <v>1093</v>
      </c>
      <c r="D23" s="127" t="s">
        <v>1094</v>
      </c>
      <c r="E23" s="127" t="s">
        <v>1055</v>
      </c>
      <c r="F23" s="127"/>
      <c r="G23" s="127"/>
      <c r="H23" s="127"/>
      <c r="I23" s="112"/>
    </row>
    <row r="24" spans="1:9" ht="17.649999999999999">
      <c r="A24" s="128">
        <f ca="1">IF(B24 = "", "", INDIRECT(ADDRESS(MATCH(B24,キャラデータ表!$C$1:$C1081, 0),1,2,TRUE,"キャラデータ表"),TRUE))</f>
        <v>9</v>
      </c>
      <c r="B24" s="127" t="s">
        <v>154</v>
      </c>
      <c r="C24" s="127" t="s">
        <v>1095</v>
      </c>
      <c r="D24" s="127" t="s">
        <v>1096</v>
      </c>
      <c r="E24" s="127" t="s">
        <v>1055</v>
      </c>
      <c r="F24" s="127" t="s">
        <v>1056</v>
      </c>
      <c r="G24" s="127"/>
      <c r="H24" s="127"/>
      <c r="I24" s="112"/>
    </row>
    <row r="25" spans="1:9" ht="17.649999999999999">
      <c r="A25" s="128">
        <f ca="1">IF(B25 = "", "", INDIRECT(ADDRESS(MATCH(B25,キャラデータ表!$C$1:$C1081, 0),1,2,TRUE,"キャラデータ表"),TRUE))</f>
        <v>9</v>
      </c>
      <c r="B25" s="127" t="s">
        <v>154</v>
      </c>
      <c r="C25" s="127" t="s">
        <v>1079</v>
      </c>
      <c r="D25" s="127" t="s">
        <v>1097</v>
      </c>
      <c r="E25" s="127" t="s">
        <v>1055</v>
      </c>
      <c r="F25" s="127"/>
      <c r="G25" s="127"/>
      <c r="H25" s="127"/>
      <c r="I25" s="112"/>
    </row>
    <row r="26" spans="1:9" ht="17.649999999999999">
      <c r="A26" s="128">
        <f ca="1">IF(B26 = "", "", INDIRECT(ADDRESS(MATCH(B26,キャラデータ表!$C$1:$C1081, 0),1,2,TRUE,"キャラデータ表"),TRUE))</f>
        <v>9</v>
      </c>
      <c r="B26" s="127" t="s">
        <v>154</v>
      </c>
      <c r="C26" s="127" t="s">
        <v>1098</v>
      </c>
      <c r="D26" s="127" t="s">
        <v>1099</v>
      </c>
      <c r="E26" s="127" t="s">
        <v>1055</v>
      </c>
      <c r="F26" s="127"/>
      <c r="G26" s="127"/>
      <c r="H26" s="127"/>
      <c r="I26" s="112"/>
    </row>
    <row r="27" spans="1:9" ht="17.649999999999999">
      <c r="A27" s="128">
        <f ca="1">IF(B27 = "", "", INDIRECT(ADDRESS(MATCH(B27,キャラデータ表!$C$1:$C1081, 0),1,2,TRUE,"キャラデータ表"),TRUE))</f>
        <v>9</v>
      </c>
      <c r="B27" s="127" t="s">
        <v>154</v>
      </c>
      <c r="C27" s="127" t="s">
        <v>1100</v>
      </c>
      <c r="D27" s="127" t="s">
        <v>1101</v>
      </c>
      <c r="E27" s="127" t="s">
        <v>1055</v>
      </c>
      <c r="F27" s="127"/>
      <c r="G27" s="127"/>
      <c r="H27" s="127"/>
      <c r="I27" s="112"/>
    </row>
    <row r="28" spans="1:9" ht="17.649999999999999">
      <c r="A28" s="128">
        <f ca="1">IF(B28 = "", "", INDIRECT(ADDRESS(MATCH(B28,キャラデータ表!$C$1:$C1081, 0),1,2,TRUE,"キャラデータ表"),TRUE))</f>
        <v>9</v>
      </c>
      <c r="B28" s="127" t="s">
        <v>154</v>
      </c>
      <c r="C28" s="127" t="s">
        <v>1102</v>
      </c>
      <c r="D28" s="127" t="s">
        <v>1103</v>
      </c>
      <c r="E28" s="127" t="s">
        <v>1055</v>
      </c>
      <c r="F28" s="127"/>
      <c r="G28" s="127"/>
      <c r="H28" s="127"/>
      <c r="I28" s="112"/>
    </row>
    <row r="29" spans="1:9" ht="17.649999999999999">
      <c r="A29" s="128">
        <f ca="1">IF(B29 = "", "", INDIRECT(ADDRESS(MATCH(B29,キャラデータ表!$C$1:$C1081, 0),1,2,TRUE,"キャラデータ表"),TRUE))</f>
        <v>9</v>
      </c>
      <c r="B29" s="127" t="s">
        <v>154</v>
      </c>
      <c r="C29" s="127" t="s">
        <v>1104</v>
      </c>
      <c r="D29" s="127" t="s">
        <v>1105</v>
      </c>
      <c r="E29" s="127" t="s">
        <v>1055</v>
      </c>
      <c r="F29" s="127" t="s">
        <v>1056</v>
      </c>
      <c r="G29" s="127"/>
      <c r="H29" s="127"/>
      <c r="I29" s="112"/>
    </row>
    <row r="30" spans="1:9" ht="17.649999999999999">
      <c r="A30" s="128">
        <f ca="1">IF(B30 = "", "", INDIRECT(ADDRESS(MATCH(B30,キャラデータ表!$C$1:$C1081, 0),1,2,TRUE,"キャラデータ表"),TRUE))</f>
        <v>9</v>
      </c>
      <c r="B30" s="127" t="s">
        <v>154</v>
      </c>
      <c r="C30" s="127" t="s">
        <v>1106</v>
      </c>
      <c r="D30" s="127" t="s">
        <v>1107</v>
      </c>
      <c r="E30" s="127" t="s">
        <v>1055</v>
      </c>
      <c r="F30" s="127" t="s">
        <v>1056</v>
      </c>
      <c r="G30" s="127"/>
      <c r="H30" s="127"/>
      <c r="I30" s="112"/>
    </row>
    <row r="31" spans="1:9" ht="17.649999999999999">
      <c r="A31" s="128">
        <f ca="1">IF(B31 = "", "", INDIRECT(ADDRESS(MATCH(B31,キャラデータ表!$C$1:$C1081, 0),1,2,TRUE,"キャラデータ表"),TRUE))</f>
        <v>10</v>
      </c>
      <c r="B31" s="127" t="s">
        <v>160</v>
      </c>
      <c r="C31" s="127" t="s">
        <v>1108</v>
      </c>
      <c r="D31" s="127" t="s">
        <v>1109</v>
      </c>
      <c r="E31" s="127" t="s">
        <v>1055</v>
      </c>
      <c r="F31" s="127" t="s">
        <v>1056</v>
      </c>
      <c r="G31" s="127"/>
      <c r="H31" s="127"/>
      <c r="I31" s="112"/>
    </row>
    <row r="32" spans="1:9" ht="17.649999999999999">
      <c r="A32" s="128">
        <f ca="1">IF(B32 = "", "", INDIRECT(ADDRESS(MATCH(B32,キャラデータ表!$C$1:$C1081, 0),1,2,TRUE,"キャラデータ表"),TRUE))</f>
        <v>10</v>
      </c>
      <c r="B32" s="127" t="s">
        <v>160</v>
      </c>
      <c r="C32" s="127" t="s">
        <v>1110</v>
      </c>
      <c r="D32" s="127" t="s">
        <v>1111</v>
      </c>
      <c r="E32" s="127" t="s">
        <v>1055</v>
      </c>
      <c r="F32" s="127" t="s">
        <v>1056</v>
      </c>
      <c r="G32" s="127"/>
      <c r="H32" s="127"/>
      <c r="I32" s="112"/>
    </row>
    <row r="33" spans="1:9" ht="17.649999999999999">
      <c r="A33" s="128">
        <f ca="1">IF(B33 = "", "", INDIRECT(ADDRESS(MATCH(B33,キャラデータ表!$C$1:$C1081, 0),1,2,TRUE,"キャラデータ表"),TRUE))</f>
        <v>10</v>
      </c>
      <c r="B33" s="127" t="s">
        <v>160</v>
      </c>
      <c r="C33" s="127" t="s">
        <v>1079</v>
      </c>
      <c r="D33" s="127" t="s">
        <v>1112</v>
      </c>
      <c r="E33" s="127" t="s">
        <v>1055</v>
      </c>
      <c r="F33" s="127" t="s">
        <v>1056</v>
      </c>
      <c r="G33" s="127"/>
      <c r="H33" s="127"/>
      <c r="I33" s="112"/>
    </row>
    <row r="34" spans="1:9" ht="17.649999999999999">
      <c r="A34" s="128">
        <f ca="1">IF(B34 = "", "", INDIRECT(ADDRESS(MATCH(B34,キャラデータ表!$C$1:$C1081, 0),1,2,TRUE,"キャラデータ表"),TRUE))</f>
        <v>10</v>
      </c>
      <c r="B34" s="127" t="s">
        <v>160</v>
      </c>
      <c r="C34" s="127" t="s">
        <v>1113</v>
      </c>
      <c r="D34" s="127" t="s">
        <v>1114</v>
      </c>
      <c r="E34" s="127" t="s">
        <v>1055</v>
      </c>
      <c r="F34" s="127" t="s">
        <v>1056</v>
      </c>
      <c r="G34" s="127"/>
      <c r="H34" s="127"/>
      <c r="I34" s="112"/>
    </row>
    <row r="35" spans="1:9" ht="17.649999999999999">
      <c r="A35" s="128">
        <f ca="1">IF(B35 = "", "", INDIRECT(ADDRESS(MATCH(B35,キャラデータ表!$C$1:$C1081, 0),1,2,TRUE,"キャラデータ表"),TRUE))</f>
        <v>10</v>
      </c>
      <c r="B35" s="127" t="s">
        <v>160</v>
      </c>
      <c r="C35" s="127" t="s">
        <v>1100</v>
      </c>
      <c r="D35" s="127" t="s">
        <v>1115</v>
      </c>
      <c r="E35" s="127" t="s">
        <v>1055</v>
      </c>
      <c r="F35" s="127"/>
      <c r="G35" s="127"/>
      <c r="H35" s="127"/>
      <c r="I35" s="112"/>
    </row>
    <row r="36" spans="1:9" ht="17.649999999999999">
      <c r="A36" s="128">
        <f ca="1">IF(B36 = "", "", INDIRECT(ADDRESS(MATCH(B36,キャラデータ表!$C$1:$C1081, 0),1,2,TRUE,"キャラデータ表"),TRUE))</f>
        <v>10</v>
      </c>
      <c r="B36" s="127" t="s">
        <v>160</v>
      </c>
      <c r="C36" s="127" t="s">
        <v>1102</v>
      </c>
      <c r="D36" s="127" t="s">
        <v>1116</v>
      </c>
      <c r="E36" s="127" t="s">
        <v>1055</v>
      </c>
      <c r="F36" s="127"/>
      <c r="G36" s="127"/>
      <c r="H36" s="127"/>
      <c r="I36" s="112"/>
    </row>
    <row r="37" spans="1:9" ht="17.649999999999999">
      <c r="A37" s="128">
        <f ca="1">IF(B37 = "", "", INDIRECT(ADDRESS(MATCH(B37,キャラデータ表!$C$1:$C1081, 0),1,2,TRUE,"キャラデータ表"),TRUE))</f>
        <v>11</v>
      </c>
      <c r="B37" s="127" t="s">
        <v>168</v>
      </c>
      <c r="C37" s="127" t="s">
        <v>1117</v>
      </c>
      <c r="D37" s="127" t="s">
        <v>1118</v>
      </c>
      <c r="E37" s="127" t="s">
        <v>1055</v>
      </c>
      <c r="F37" s="127" t="s">
        <v>1056</v>
      </c>
      <c r="G37" s="127"/>
      <c r="H37" s="127"/>
      <c r="I37" s="112"/>
    </row>
    <row r="38" spans="1:9" ht="17.649999999999999">
      <c r="A38" s="128">
        <f ca="1">IF(B38 = "", "", INDIRECT(ADDRESS(MATCH(B38,キャラデータ表!$C$1:$C1081, 0),1,2,TRUE,"キャラデータ表"),TRUE))</f>
        <v>11</v>
      </c>
      <c r="B38" s="127" t="s">
        <v>168</v>
      </c>
      <c r="C38" s="127" t="s">
        <v>1079</v>
      </c>
      <c r="D38" s="127" t="s">
        <v>1119</v>
      </c>
      <c r="E38" s="127" t="s">
        <v>1055</v>
      </c>
      <c r="F38" s="127" t="s">
        <v>1056</v>
      </c>
      <c r="G38" s="127"/>
      <c r="H38" s="127"/>
      <c r="I38" s="112"/>
    </row>
    <row r="39" spans="1:9" ht="17.649999999999999">
      <c r="A39" s="128">
        <f ca="1">IF(B39 = "", "", INDIRECT(ADDRESS(MATCH(B39,キャラデータ表!$C$1:$C1081, 0),1,2,TRUE,"キャラデータ表"),TRUE))</f>
        <v>12</v>
      </c>
      <c r="B39" s="127" t="s">
        <v>173</v>
      </c>
      <c r="C39" s="127" t="s">
        <v>1120</v>
      </c>
      <c r="D39" s="127" t="s">
        <v>1121</v>
      </c>
      <c r="E39" s="127" t="s">
        <v>1055</v>
      </c>
      <c r="F39" s="127" t="s">
        <v>1056</v>
      </c>
      <c r="G39" s="127"/>
      <c r="H39" s="127"/>
      <c r="I39" s="112"/>
    </row>
    <row r="40" spans="1:9" ht="17.649999999999999">
      <c r="A40" s="128">
        <f ca="1">IF(B40 = "", "", INDIRECT(ADDRESS(MATCH(B40,キャラデータ表!$C$1:$C1081, 0),1,2,TRUE,"キャラデータ表"),TRUE))</f>
        <v>13</v>
      </c>
      <c r="B40" s="127" t="s">
        <v>177</v>
      </c>
      <c r="C40" s="127" t="s">
        <v>1122</v>
      </c>
      <c r="D40" s="127" t="s">
        <v>1123</v>
      </c>
      <c r="E40" s="127" t="s">
        <v>1055</v>
      </c>
      <c r="F40" s="127"/>
      <c r="G40" s="127"/>
      <c r="H40" s="127"/>
      <c r="I40" s="112"/>
    </row>
    <row r="41" spans="1:9" ht="17.649999999999999">
      <c r="A41" s="128">
        <f ca="1">IF(B41 = "", "", INDIRECT(ADDRESS(MATCH(B41,キャラデータ表!$C$1:$C1081, 0),1,2,TRUE,"キャラデータ表"),TRUE))</f>
        <v>14</v>
      </c>
      <c r="B41" s="127" t="s">
        <v>184</v>
      </c>
      <c r="C41" s="127" t="s">
        <v>1124</v>
      </c>
      <c r="D41" s="127" t="s">
        <v>1125</v>
      </c>
      <c r="E41" s="127" t="s">
        <v>1055</v>
      </c>
      <c r="F41" s="127" t="s">
        <v>1056</v>
      </c>
      <c r="G41" s="127"/>
      <c r="H41" s="127"/>
      <c r="I41" s="112"/>
    </row>
    <row r="42" spans="1:9" ht="17.649999999999999">
      <c r="A42" s="128">
        <f ca="1">IF(B42 = "", "", INDIRECT(ADDRESS(MATCH(B42,キャラデータ表!$C$1:$C1081, 0),1,2,TRUE,"キャラデータ表"),TRUE))</f>
        <v>14</v>
      </c>
      <c r="B42" s="127" t="s">
        <v>184</v>
      </c>
      <c r="C42" s="127" t="s">
        <v>1126</v>
      </c>
      <c r="D42" s="127" t="s">
        <v>1127</v>
      </c>
      <c r="E42" s="127" t="s">
        <v>1055</v>
      </c>
      <c r="F42" s="127" t="s">
        <v>1056</v>
      </c>
      <c r="G42" s="127"/>
      <c r="H42" s="127"/>
      <c r="I42" s="112"/>
    </row>
    <row r="43" spans="1:9" ht="17.649999999999999">
      <c r="A43" s="128">
        <f ca="1">IF(B43 = "", "", INDIRECT(ADDRESS(MATCH(B43,キャラデータ表!$C$1:$C1081, 0),1,2,TRUE,"キャラデータ表"),TRUE))</f>
        <v>14</v>
      </c>
      <c r="B43" s="127" t="s">
        <v>184</v>
      </c>
      <c r="C43" s="127" t="s">
        <v>1128</v>
      </c>
      <c r="D43" s="127" t="s">
        <v>1129</v>
      </c>
      <c r="E43" s="127" t="s">
        <v>1055</v>
      </c>
      <c r="F43" s="127" t="s">
        <v>1056</v>
      </c>
      <c r="G43" s="127"/>
      <c r="H43" s="127"/>
      <c r="I43" s="112"/>
    </row>
    <row r="44" spans="1:9" ht="17.649999999999999">
      <c r="A44" s="128">
        <f ca="1">IF(B44 = "", "", INDIRECT(ADDRESS(MATCH(B44,キャラデータ表!$C$1:$C1081, 0),1,2,TRUE,"キャラデータ表"),TRUE))</f>
        <v>14</v>
      </c>
      <c r="B44" s="127" t="s">
        <v>184</v>
      </c>
      <c r="C44" s="127" t="s">
        <v>1130</v>
      </c>
      <c r="D44" s="127" t="s">
        <v>1131</v>
      </c>
      <c r="E44" s="127" t="s">
        <v>1055</v>
      </c>
      <c r="F44" s="127" t="s">
        <v>1056</v>
      </c>
      <c r="G44" s="127"/>
      <c r="H44" s="127"/>
      <c r="I44" s="112"/>
    </row>
    <row r="45" spans="1:9" ht="17.649999999999999">
      <c r="A45" s="128">
        <f ca="1">IF(B45 = "", "", INDIRECT(ADDRESS(MATCH(B45,キャラデータ表!$C$1:$C1081, 0),1,2,TRUE,"キャラデータ表"),TRUE))</f>
        <v>16</v>
      </c>
      <c r="B45" s="127" t="s">
        <v>194</v>
      </c>
      <c r="C45" s="127" t="s">
        <v>1132</v>
      </c>
      <c r="D45" s="127" t="s">
        <v>1133</v>
      </c>
      <c r="E45" s="127" t="s">
        <v>1055</v>
      </c>
      <c r="F45" s="127" t="s">
        <v>1056</v>
      </c>
      <c r="G45" s="127"/>
      <c r="H45" s="127"/>
      <c r="I45" s="112"/>
    </row>
    <row r="46" spans="1:9" ht="17.649999999999999">
      <c r="A46" s="128">
        <f ca="1">IF(B46 = "", "", INDIRECT(ADDRESS(MATCH(B46,キャラデータ表!$C$1:$C1081, 0),1,2,TRUE,"キャラデータ表"),TRUE))</f>
        <v>17</v>
      </c>
      <c r="B46" s="127" t="s">
        <v>200</v>
      </c>
      <c r="C46" s="127" t="s">
        <v>1134</v>
      </c>
      <c r="D46" s="127" t="s">
        <v>1135</v>
      </c>
      <c r="E46" s="127" t="s">
        <v>1055</v>
      </c>
      <c r="F46" s="127" t="s">
        <v>1056</v>
      </c>
      <c r="G46" s="127"/>
      <c r="H46" s="127"/>
      <c r="I46" s="112"/>
    </row>
    <row r="47" spans="1:9" ht="17.649999999999999">
      <c r="A47" s="128">
        <f ca="1">IF(B47 = "", "", INDIRECT(ADDRESS(MATCH(B47,キャラデータ表!$C$1:$C1081, 0),1,2,TRUE,"キャラデータ表"),TRUE))</f>
        <v>18</v>
      </c>
      <c r="B47" s="127" t="s">
        <v>203</v>
      </c>
      <c r="C47" s="127" t="s">
        <v>1136</v>
      </c>
      <c r="D47" s="127" t="s">
        <v>1137</v>
      </c>
      <c r="E47" s="127" t="s">
        <v>1055</v>
      </c>
      <c r="F47" s="127" t="s">
        <v>1056</v>
      </c>
      <c r="G47" s="127"/>
      <c r="H47" s="127"/>
      <c r="I47" s="112"/>
    </row>
    <row r="48" spans="1:9" ht="17.649999999999999">
      <c r="A48" s="128">
        <f ca="1">IF(B48 = "", "", INDIRECT(ADDRESS(MATCH(B48,キャラデータ表!$C$1:$C1081, 0),1,2,TRUE,"キャラデータ表"),TRUE))</f>
        <v>18</v>
      </c>
      <c r="B48" s="127" t="s">
        <v>203</v>
      </c>
      <c r="C48" s="127" t="s">
        <v>1138</v>
      </c>
      <c r="D48" s="127" t="s">
        <v>1139</v>
      </c>
      <c r="E48" s="127" t="s">
        <v>1055</v>
      </c>
      <c r="F48" s="127" t="s">
        <v>1056</v>
      </c>
      <c r="G48" s="127" t="s">
        <v>1140</v>
      </c>
      <c r="H48" s="127"/>
      <c r="I48" s="112"/>
    </row>
    <row r="49" spans="1:26" ht="17.649999999999999">
      <c r="A49" s="128">
        <f ca="1">IF(B49 = "", "", INDIRECT(ADDRESS(MATCH(B49,キャラデータ表!$C$1:$C1081, 0),1,2,TRUE,"キャラデータ表"),TRUE))</f>
        <v>19</v>
      </c>
      <c r="B49" s="127" t="s">
        <v>207</v>
      </c>
      <c r="C49" s="127" t="s">
        <v>1063</v>
      </c>
      <c r="D49" s="127" t="s">
        <v>1141</v>
      </c>
      <c r="E49" s="127" t="s">
        <v>1055</v>
      </c>
      <c r="F49" s="127" t="s">
        <v>1056</v>
      </c>
      <c r="G49" s="127"/>
      <c r="H49" s="127"/>
      <c r="I49" s="112"/>
    </row>
    <row r="50" spans="1:26" ht="17.649999999999999">
      <c r="A50" s="130">
        <f ca="1">IF(B50 = "", "", INDIRECT(ADDRESS(MATCH(B50,キャラデータ表!$C$1:$C1081, 0),1,2,TRUE,"キャラデータ表"),TRUE))</f>
        <v>19</v>
      </c>
      <c r="B50" s="127" t="s">
        <v>207</v>
      </c>
      <c r="C50" s="127" t="s">
        <v>1142</v>
      </c>
      <c r="D50" s="127" t="s">
        <v>1143</v>
      </c>
      <c r="E50" s="127" t="s">
        <v>1055</v>
      </c>
      <c r="F50" s="127" t="s">
        <v>1056</v>
      </c>
      <c r="G50" s="114"/>
      <c r="H50" s="114"/>
      <c r="I50" s="114"/>
      <c r="J50" s="114"/>
      <c r="K50" s="114"/>
      <c r="L50" s="114"/>
      <c r="M50" s="114"/>
      <c r="N50" s="114"/>
      <c r="O50" s="114"/>
      <c r="P50" s="114"/>
      <c r="Q50" s="114"/>
      <c r="R50" s="114"/>
      <c r="S50" s="114"/>
      <c r="T50" s="114"/>
      <c r="U50" s="114"/>
      <c r="V50" s="114"/>
      <c r="W50" s="114"/>
      <c r="X50" s="114"/>
      <c r="Y50" s="114"/>
      <c r="Z50" s="114"/>
    </row>
    <row r="51" spans="1:26" ht="17.649999999999999">
      <c r="A51" s="128">
        <f ca="1">IF(B51 = "", "", INDIRECT(ADDRESS(MATCH(B51,キャラデータ表!$C$1:$C1081, 0),1,2,TRUE,"キャラデータ表"),TRUE))</f>
        <v>20</v>
      </c>
      <c r="B51" s="127" t="s">
        <v>214</v>
      </c>
      <c r="C51" s="127" t="s">
        <v>1144</v>
      </c>
      <c r="D51" s="127" t="s">
        <v>1145</v>
      </c>
      <c r="E51" s="127" t="s">
        <v>1055</v>
      </c>
      <c r="F51" s="127" t="s">
        <v>1056</v>
      </c>
      <c r="G51" s="127"/>
      <c r="H51" s="127"/>
      <c r="I51" s="112"/>
    </row>
    <row r="52" spans="1:26" ht="17.649999999999999">
      <c r="A52" s="128">
        <f ca="1">IF(B52 = "", "", INDIRECT(ADDRESS(MATCH(B52,キャラデータ表!$C$1:$C1081, 0),1,2,TRUE,"キャラデータ表"),TRUE))</f>
        <v>20</v>
      </c>
      <c r="B52" s="127" t="s">
        <v>214</v>
      </c>
      <c r="C52" s="127" t="s">
        <v>1146</v>
      </c>
      <c r="D52" s="127" t="s">
        <v>1147</v>
      </c>
      <c r="E52" s="127" t="s">
        <v>1055</v>
      </c>
      <c r="F52" s="127" t="s">
        <v>1056</v>
      </c>
      <c r="G52" s="127"/>
      <c r="H52" s="127"/>
      <c r="I52" s="112"/>
    </row>
    <row r="53" spans="1:26" ht="17.649999999999999">
      <c r="A53" s="128">
        <f ca="1">IF(B53 = "", "", INDIRECT(ADDRESS(MATCH(B53,キャラデータ表!$C$1:$C1081, 0),1,2,TRUE,"キャラデータ表"),TRUE))</f>
        <v>21</v>
      </c>
      <c r="B53" s="127" t="s">
        <v>222</v>
      </c>
      <c r="C53" s="127" t="s">
        <v>1148</v>
      </c>
      <c r="D53" s="127" t="s">
        <v>1149</v>
      </c>
      <c r="E53" s="127" t="s">
        <v>1055</v>
      </c>
      <c r="F53" s="127" t="s">
        <v>1056</v>
      </c>
      <c r="G53" s="127"/>
      <c r="H53" s="127"/>
      <c r="I53" s="112"/>
    </row>
    <row r="54" spans="1:26" ht="17.649999999999999">
      <c r="A54" s="128">
        <f ca="1">IF(B54 = "", "", INDIRECT(ADDRESS(MATCH(B54,キャラデータ表!$C$1:$C1081, 0),1,2,TRUE,"キャラデータ表"),TRUE))</f>
        <v>21</v>
      </c>
      <c r="B54" s="127" t="s">
        <v>222</v>
      </c>
      <c r="C54" s="127" t="s">
        <v>1150</v>
      </c>
      <c r="D54" s="127" t="s">
        <v>1151</v>
      </c>
      <c r="E54" s="127" t="s">
        <v>1055</v>
      </c>
      <c r="F54" s="127"/>
      <c r="G54" s="127"/>
      <c r="H54" s="127"/>
      <c r="I54" s="112"/>
    </row>
    <row r="55" spans="1:26" ht="17.649999999999999">
      <c r="A55" s="128">
        <f ca="1">IF(B55 = "", "", INDIRECT(ADDRESS(MATCH(B55,キャラデータ表!$C$1:$C1081, 0),1,2,TRUE,"キャラデータ表"),TRUE))</f>
        <v>22</v>
      </c>
      <c r="B55" s="127" t="s">
        <v>227</v>
      </c>
      <c r="C55" s="127" t="s">
        <v>1152</v>
      </c>
      <c r="D55" s="127" t="s">
        <v>1153</v>
      </c>
      <c r="E55" s="127" t="s">
        <v>1055</v>
      </c>
      <c r="F55" s="127" t="s">
        <v>1056</v>
      </c>
      <c r="G55" s="127"/>
      <c r="H55" s="127"/>
      <c r="I55" s="112"/>
    </row>
    <row r="56" spans="1:26" ht="17.649999999999999">
      <c r="A56" s="128">
        <f ca="1">IF(B56 = "", "", INDIRECT(ADDRESS(MATCH(B56,キャラデータ表!$C$1:$C1081, 0),1,2,TRUE,"キャラデータ表"),TRUE))</f>
        <v>22</v>
      </c>
      <c r="B56" s="127" t="s">
        <v>227</v>
      </c>
      <c r="C56" s="127" t="s">
        <v>1154</v>
      </c>
      <c r="D56" s="129" t="s">
        <v>1155</v>
      </c>
      <c r="E56" s="127" t="s">
        <v>1055</v>
      </c>
      <c r="F56" s="127" t="s">
        <v>1056</v>
      </c>
      <c r="G56" s="127"/>
      <c r="H56" s="127"/>
      <c r="I56" s="112"/>
    </row>
    <row r="57" spans="1:26" ht="17.649999999999999">
      <c r="A57" s="128">
        <f ca="1">IF(B57 = "", "", INDIRECT(ADDRESS(MATCH(B57,キャラデータ表!$C$1:$C1081, 0),1,2,TRUE,"キャラデータ表"),TRUE))</f>
        <v>22</v>
      </c>
      <c r="B57" s="127" t="s">
        <v>227</v>
      </c>
      <c r="C57" s="127" t="s">
        <v>1156</v>
      </c>
      <c r="D57" s="127" t="s">
        <v>1157</v>
      </c>
      <c r="E57" s="127" t="s">
        <v>1055</v>
      </c>
      <c r="F57" s="127" t="s">
        <v>1056</v>
      </c>
      <c r="G57" s="127"/>
      <c r="H57" s="127"/>
      <c r="I57" s="112"/>
    </row>
    <row r="58" spans="1:26" ht="17.649999999999999">
      <c r="A58" s="128">
        <f ca="1">IF(B58 = "", "", INDIRECT(ADDRESS(MATCH(B58,キャラデータ表!$C$1:$C1081, 0),1,2,TRUE,"キャラデータ表"),TRUE))</f>
        <v>23</v>
      </c>
      <c r="B58" s="127" t="s">
        <v>233</v>
      </c>
      <c r="C58" s="127" t="s">
        <v>1158</v>
      </c>
      <c r="D58" s="127" t="s">
        <v>1159</v>
      </c>
      <c r="E58" s="127" t="s">
        <v>1055</v>
      </c>
      <c r="F58" s="127"/>
      <c r="G58" s="127"/>
      <c r="H58" s="127"/>
      <c r="I58" s="112"/>
    </row>
    <row r="59" spans="1:26" ht="17.649999999999999">
      <c r="A59" s="128">
        <f ca="1">IF(B59 = "", "", INDIRECT(ADDRESS(MATCH(B59,キャラデータ表!$C$1:$C1081, 0),1,2,TRUE,"キャラデータ表"),TRUE))</f>
        <v>23</v>
      </c>
      <c r="B59" s="127" t="s">
        <v>233</v>
      </c>
      <c r="C59" s="127" t="s">
        <v>1160</v>
      </c>
      <c r="D59" s="127" t="s">
        <v>1161</v>
      </c>
      <c r="E59" s="127" t="s">
        <v>1055</v>
      </c>
      <c r="F59" s="127"/>
      <c r="G59" s="127"/>
      <c r="H59" s="127"/>
      <c r="I59" s="112"/>
    </row>
    <row r="60" spans="1:26" ht="17.649999999999999">
      <c r="A60" s="128">
        <f ca="1">IF(B60 = "", "", INDIRECT(ADDRESS(MATCH(B60,キャラデータ表!$C$1:$C1081, 0),1,2,TRUE,"キャラデータ表"),TRUE))</f>
        <v>23</v>
      </c>
      <c r="B60" s="127" t="s">
        <v>233</v>
      </c>
      <c r="C60" s="127" t="s">
        <v>1162</v>
      </c>
      <c r="D60" s="127" t="s">
        <v>1163</v>
      </c>
      <c r="E60" s="127" t="s">
        <v>1055</v>
      </c>
      <c r="F60" s="127"/>
      <c r="G60" s="127"/>
      <c r="H60" s="127"/>
      <c r="I60" s="112"/>
    </row>
    <row r="61" spans="1:26" ht="17.649999999999999">
      <c r="A61" s="128">
        <f ca="1">IF(B61 = "", "", INDIRECT(ADDRESS(MATCH(B61,キャラデータ表!$C$1:$C1081, 0),1,2,TRUE,"キャラデータ表"),TRUE))</f>
        <v>23</v>
      </c>
      <c r="B61" s="127" t="s">
        <v>233</v>
      </c>
      <c r="C61" s="127" t="s">
        <v>1164</v>
      </c>
      <c r="D61" s="127" t="s">
        <v>1165</v>
      </c>
      <c r="E61" s="127" t="s">
        <v>1055</v>
      </c>
      <c r="F61" s="127"/>
      <c r="G61" s="127"/>
      <c r="H61" s="127"/>
      <c r="I61" s="112"/>
    </row>
    <row r="62" spans="1:26" ht="17.649999999999999">
      <c r="A62" s="128">
        <f ca="1">IF(B62 = "", "", INDIRECT(ADDRESS(MATCH(B62,キャラデータ表!$C$1:$C1081, 0),1,2,TRUE,"キャラデータ表"),TRUE))</f>
        <v>23</v>
      </c>
      <c r="B62" s="127" t="s">
        <v>233</v>
      </c>
      <c r="C62" s="127" t="s">
        <v>1166</v>
      </c>
      <c r="D62" s="127" t="s">
        <v>1167</v>
      </c>
      <c r="E62" s="127" t="s">
        <v>1055</v>
      </c>
      <c r="F62" s="127" t="s">
        <v>1056</v>
      </c>
      <c r="G62" s="127"/>
      <c r="H62" s="127"/>
      <c r="I62" s="112"/>
    </row>
    <row r="63" spans="1:26" ht="17.649999999999999">
      <c r="A63" s="128">
        <f ca="1">IF(B63 = "", "", INDIRECT(ADDRESS(MATCH(B63,キャラデータ表!$C$1:$C1081, 0),1,2,TRUE,"キャラデータ表"),TRUE))</f>
        <v>24</v>
      </c>
      <c r="B63" s="127" t="s">
        <v>242</v>
      </c>
      <c r="C63" s="127" t="s">
        <v>1168</v>
      </c>
      <c r="D63" s="127" t="s">
        <v>1169</v>
      </c>
      <c r="E63" s="127" t="s">
        <v>1055</v>
      </c>
      <c r="F63" s="127" t="s">
        <v>1056</v>
      </c>
      <c r="G63" s="127"/>
      <c r="H63" s="127"/>
      <c r="I63" s="112"/>
    </row>
    <row r="64" spans="1:26" ht="17.649999999999999">
      <c r="A64" s="128">
        <f ca="1">IF(B64 = "", "", INDIRECT(ADDRESS(MATCH(B64,キャラデータ表!$C$1:$C1081, 0),1,2,TRUE,"キャラデータ表"),TRUE))</f>
        <v>25</v>
      </c>
      <c r="B64" s="127" t="s">
        <v>248</v>
      </c>
      <c r="C64" s="127" t="s">
        <v>1170</v>
      </c>
      <c r="D64" s="127" t="s">
        <v>1171</v>
      </c>
      <c r="E64" s="127" t="s">
        <v>1055</v>
      </c>
      <c r="F64" s="127" t="s">
        <v>1056</v>
      </c>
      <c r="G64" s="127"/>
      <c r="H64" s="127"/>
      <c r="I64" s="112"/>
    </row>
    <row r="65" spans="1:9" ht="17.649999999999999">
      <c r="A65" s="128">
        <f ca="1">IF(B65 = "", "", INDIRECT(ADDRESS(MATCH(B65,キャラデータ表!$C$1:$C1081, 0),1,2,TRUE,"キャラデータ表"),TRUE))</f>
        <v>25</v>
      </c>
      <c r="B65" s="127" t="s">
        <v>248</v>
      </c>
      <c r="C65" s="127" t="s">
        <v>1172</v>
      </c>
      <c r="D65" s="127" t="s">
        <v>1173</v>
      </c>
      <c r="E65" s="127" t="s">
        <v>1055</v>
      </c>
      <c r="F65" s="127" t="s">
        <v>1056</v>
      </c>
      <c r="G65" s="127"/>
      <c r="H65" s="127"/>
      <c r="I65" s="112"/>
    </row>
    <row r="66" spans="1:9" ht="17.649999999999999">
      <c r="A66" s="128">
        <f ca="1">IF(B66 = "", "", INDIRECT(ADDRESS(MATCH(B66,キャラデータ表!$C$1:$C1081, 0),1,2,TRUE,"キャラデータ表"),TRUE))</f>
        <v>26</v>
      </c>
      <c r="B66" s="127" t="s">
        <v>254</v>
      </c>
      <c r="C66" s="127" t="s">
        <v>1174</v>
      </c>
      <c r="D66" s="127" t="s">
        <v>1175</v>
      </c>
      <c r="E66" s="127" t="s">
        <v>1055</v>
      </c>
      <c r="F66" s="127" t="s">
        <v>1056</v>
      </c>
      <c r="G66" s="127" t="s">
        <v>288</v>
      </c>
      <c r="H66" s="127"/>
      <c r="I66" s="112"/>
    </row>
    <row r="67" spans="1:9" ht="17.649999999999999">
      <c r="A67" s="128">
        <f ca="1">IF(B67 = "", "", INDIRECT(ADDRESS(MATCH(B67,キャラデータ表!$C$1:$C1081, 0),1,2,TRUE,"キャラデータ表"),TRUE))</f>
        <v>26</v>
      </c>
      <c r="B67" s="127" t="s">
        <v>254</v>
      </c>
      <c r="C67" s="127" t="s">
        <v>1176</v>
      </c>
      <c r="D67" s="127" t="s">
        <v>1177</v>
      </c>
      <c r="E67" s="127" t="s">
        <v>1055</v>
      </c>
      <c r="F67" s="127" t="s">
        <v>1056</v>
      </c>
      <c r="G67" s="127"/>
      <c r="H67" s="127"/>
      <c r="I67" s="112"/>
    </row>
    <row r="68" spans="1:9" ht="17.649999999999999">
      <c r="A68" s="128">
        <f ca="1">IF(B68 = "", "", INDIRECT(ADDRESS(MATCH(B68,キャラデータ表!$C$1:$C1081, 0),1,2,TRUE,"キャラデータ表"),TRUE))</f>
        <v>26</v>
      </c>
      <c r="B68" s="127" t="s">
        <v>254</v>
      </c>
      <c r="C68" s="127" t="s">
        <v>1178</v>
      </c>
      <c r="D68" s="127" t="s">
        <v>1179</v>
      </c>
      <c r="E68" s="127" t="s">
        <v>1055</v>
      </c>
      <c r="F68" s="127" t="s">
        <v>1056</v>
      </c>
      <c r="G68" s="127"/>
      <c r="H68" s="127"/>
      <c r="I68" s="112"/>
    </row>
    <row r="69" spans="1:9" ht="17.649999999999999">
      <c r="A69" s="128">
        <f ca="1">IF(B69 = "", "", INDIRECT(ADDRESS(MATCH(B69,キャラデータ表!$C$1:$C1081, 0),1,2,TRUE,"キャラデータ表"),TRUE))</f>
        <v>26</v>
      </c>
      <c r="B69" s="127" t="s">
        <v>254</v>
      </c>
      <c r="C69" s="127" t="s">
        <v>1180</v>
      </c>
      <c r="D69" s="127" t="s">
        <v>1181</v>
      </c>
      <c r="E69" s="127" t="s">
        <v>1055</v>
      </c>
      <c r="F69" s="127" t="s">
        <v>1056</v>
      </c>
      <c r="G69" s="127"/>
      <c r="H69" s="127"/>
      <c r="I69" s="112"/>
    </row>
    <row r="70" spans="1:9" ht="17.649999999999999">
      <c r="A70" s="128">
        <f ca="1">IF(B70 = "", "", INDIRECT(ADDRESS(MATCH(B70,キャラデータ表!$C$1:$C1081, 0),1,2,TRUE,"キャラデータ表"),TRUE))</f>
        <v>26</v>
      </c>
      <c r="B70" s="127" t="s">
        <v>254</v>
      </c>
      <c r="C70" s="127" t="s">
        <v>1182</v>
      </c>
      <c r="D70" s="127" t="s">
        <v>1181</v>
      </c>
      <c r="E70" s="127" t="s">
        <v>1055</v>
      </c>
      <c r="F70" s="127" t="s">
        <v>1056</v>
      </c>
      <c r="G70" s="127"/>
      <c r="H70" s="127"/>
      <c r="I70" s="112"/>
    </row>
    <row r="71" spans="1:9" ht="17.649999999999999">
      <c r="A71" s="128">
        <f ca="1">IF(B71 = "", "", INDIRECT(ADDRESS(MATCH(B71,キャラデータ表!$C$1:$C1081, 0),1,2,TRUE,"キャラデータ表"),TRUE))</f>
        <v>27</v>
      </c>
      <c r="B71" s="127" t="s">
        <v>261</v>
      </c>
      <c r="C71" s="127" t="s">
        <v>1183</v>
      </c>
      <c r="D71" s="127" t="s">
        <v>1184</v>
      </c>
      <c r="E71" s="127" t="s">
        <v>1055</v>
      </c>
      <c r="F71" s="127" t="s">
        <v>1056</v>
      </c>
      <c r="G71" s="127"/>
      <c r="H71" s="127"/>
      <c r="I71" s="112"/>
    </row>
    <row r="72" spans="1:9" ht="17.649999999999999">
      <c r="A72" s="128">
        <f ca="1">IF(B72 = "", "", INDIRECT(ADDRESS(MATCH(B72,キャラデータ表!$C$1:$C1081, 0),1,2,TRUE,"キャラデータ表"),TRUE))</f>
        <v>27</v>
      </c>
      <c r="B72" s="127" t="s">
        <v>261</v>
      </c>
      <c r="C72" s="127" t="s">
        <v>1185</v>
      </c>
      <c r="D72" s="127" t="s">
        <v>1186</v>
      </c>
      <c r="E72" s="127" t="s">
        <v>1055</v>
      </c>
      <c r="F72" s="127" t="s">
        <v>1056</v>
      </c>
      <c r="G72" s="127"/>
      <c r="H72" s="127"/>
      <c r="I72" s="112"/>
    </row>
    <row r="73" spans="1:9" ht="17.649999999999999">
      <c r="A73" s="128">
        <f ca="1">IF(B73 = "", "", INDIRECT(ADDRESS(MATCH(B73,キャラデータ表!$C$1:$C1081, 0),1,2,TRUE,"キャラデータ表"),TRUE))</f>
        <v>27</v>
      </c>
      <c r="B73" s="127" t="s">
        <v>261</v>
      </c>
      <c r="C73" s="127" t="s">
        <v>1187</v>
      </c>
      <c r="D73" s="127" t="s">
        <v>1188</v>
      </c>
      <c r="E73" s="127" t="s">
        <v>1055</v>
      </c>
      <c r="F73" s="127" t="s">
        <v>1056</v>
      </c>
      <c r="G73" s="127"/>
      <c r="H73" s="127"/>
      <c r="I73" s="112"/>
    </row>
    <row r="74" spans="1:9" ht="17.649999999999999">
      <c r="A74" s="128">
        <f ca="1">IF(B74 = "", "", INDIRECT(ADDRESS(MATCH(B74,キャラデータ表!$C$1:$C1081, 0),1,2,TRUE,"キャラデータ表"),TRUE))</f>
        <v>27</v>
      </c>
      <c r="B74" s="127" t="s">
        <v>261</v>
      </c>
      <c r="C74" s="127" t="s">
        <v>1189</v>
      </c>
      <c r="D74" s="127" t="s">
        <v>1190</v>
      </c>
      <c r="E74" s="127" t="s">
        <v>1055</v>
      </c>
      <c r="F74" s="127" t="s">
        <v>1056</v>
      </c>
      <c r="G74" s="127"/>
      <c r="H74" s="127"/>
      <c r="I74" s="112"/>
    </row>
    <row r="75" spans="1:9" ht="17.649999999999999">
      <c r="A75" s="128">
        <f ca="1">IF(B75 = "", "", INDIRECT(ADDRESS(MATCH(B75,キャラデータ表!$C$1:$C1081, 0),1,2,TRUE,"キャラデータ表"),TRUE))</f>
        <v>27</v>
      </c>
      <c r="B75" s="127" t="s">
        <v>261</v>
      </c>
      <c r="C75" s="127" t="s">
        <v>1191</v>
      </c>
      <c r="D75" s="127" t="s">
        <v>1192</v>
      </c>
      <c r="E75" s="127" t="s">
        <v>1055</v>
      </c>
      <c r="F75" s="127" t="s">
        <v>1056</v>
      </c>
      <c r="G75" s="127"/>
      <c r="H75" s="127"/>
      <c r="I75" s="112"/>
    </row>
    <row r="76" spans="1:9" ht="17.649999999999999">
      <c r="A76" s="128">
        <f ca="1">IF(B76 = "", "", INDIRECT(ADDRESS(MATCH(B76,キャラデータ表!$C$1:$C1081, 0),1,2,TRUE,"キャラデータ表"),TRUE))</f>
        <v>28</v>
      </c>
      <c r="B76" s="127" t="s">
        <v>268</v>
      </c>
      <c r="C76" s="127" t="s">
        <v>1193</v>
      </c>
      <c r="D76" s="127" t="s">
        <v>1194</v>
      </c>
      <c r="E76" s="127" t="s">
        <v>1055</v>
      </c>
      <c r="F76" s="127" t="s">
        <v>1056</v>
      </c>
      <c r="G76" s="127"/>
      <c r="H76" s="127"/>
      <c r="I76" s="112"/>
    </row>
    <row r="77" spans="1:9" ht="17.649999999999999">
      <c r="A77" s="128">
        <f ca="1">IF(B77 = "", "", INDIRECT(ADDRESS(MATCH(B77,キャラデータ表!$C$1:$C1081, 0),1,2,TRUE,"キャラデータ表"),TRUE))</f>
        <v>28</v>
      </c>
      <c r="B77" s="127" t="s">
        <v>268</v>
      </c>
      <c r="C77" s="127" t="s">
        <v>1195</v>
      </c>
      <c r="D77" s="127" t="s">
        <v>1196</v>
      </c>
      <c r="E77" s="127" t="s">
        <v>1055</v>
      </c>
      <c r="F77" s="127"/>
      <c r="G77" s="127"/>
      <c r="H77" s="127"/>
      <c r="I77" s="112"/>
    </row>
    <row r="78" spans="1:9" ht="17.649999999999999">
      <c r="A78" s="128">
        <f ca="1">IF(B78 = "", "", INDIRECT(ADDRESS(MATCH(B78,キャラデータ表!$C$1:$C1081, 0),1,2,TRUE,"キャラデータ表"),TRUE))</f>
        <v>28</v>
      </c>
      <c r="B78" s="127" t="s">
        <v>268</v>
      </c>
      <c r="C78" s="127" t="s">
        <v>1197</v>
      </c>
      <c r="D78" s="127" t="s">
        <v>1198</v>
      </c>
      <c r="E78" s="127" t="s">
        <v>1055</v>
      </c>
      <c r="F78" s="127" t="s">
        <v>1056</v>
      </c>
      <c r="G78" s="127"/>
      <c r="H78" s="127"/>
      <c r="I78" s="112"/>
    </row>
    <row r="79" spans="1:9" ht="17.649999999999999">
      <c r="A79" s="128">
        <f ca="1">IF(B79 = "", "", INDIRECT(ADDRESS(MATCH(B79,キャラデータ表!$C$1:$C1081, 0),1,2,TRUE,"キャラデータ表"),TRUE))</f>
        <v>29</v>
      </c>
      <c r="B79" s="127" t="s">
        <v>274</v>
      </c>
      <c r="C79" s="127" t="s">
        <v>1199</v>
      </c>
      <c r="D79" s="127" t="s">
        <v>1200</v>
      </c>
      <c r="E79" s="127" t="s">
        <v>1055</v>
      </c>
      <c r="F79" s="127" t="s">
        <v>1056</v>
      </c>
      <c r="G79" s="127"/>
      <c r="H79" s="127"/>
      <c r="I79" s="112"/>
    </row>
    <row r="80" spans="1:9" ht="17.649999999999999">
      <c r="A80" s="128">
        <f ca="1">IF(B80 = "", "", INDIRECT(ADDRESS(MATCH(B80,キャラデータ表!$C$1:$C1081, 0),1,2,TRUE,"キャラデータ表"),TRUE))</f>
        <v>29</v>
      </c>
      <c r="B80" s="127" t="s">
        <v>274</v>
      </c>
      <c r="C80" s="127" t="s">
        <v>1201</v>
      </c>
      <c r="D80" s="127" t="s">
        <v>1202</v>
      </c>
      <c r="E80" s="127" t="s">
        <v>1055</v>
      </c>
      <c r="F80" s="127" t="s">
        <v>1056</v>
      </c>
      <c r="G80" s="127"/>
      <c r="H80" s="127"/>
      <c r="I80" s="112"/>
    </row>
    <row r="81" spans="1:26" ht="17.649999999999999">
      <c r="A81" s="128">
        <f ca="1">IF(B81 = "", "", INDIRECT(ADDRESS(MATCH(B81,キャラデータ表!$C$1:$C1081, 0),1,2,TRUE,"キャラデータ表"),TRUE))</f>
        <v>29</v>
      </c>
      <c r="B81" s="127" t="s">
        <v>274</v>
      </c>
      <c r="C81" s="127" t="s">
        <v>1203</v>
      </c>
      <c r="D81" s="127" t="s">
        <v>1204</v>
      </c>
      <c r="E81" s="127" t="s">
        <v>1055</v>
      </c>
      <c r="F81" s="127" t="s">
        <v>1056</v>
      </c>
      <c r="G81" s="127"/>
      <c r="H81" s="127"/>
      <c r="I81" s="112"/>
    </row>
    <row r="82" spans="1:26" ht="17.649999999999999">
      <c r="A82" s="128">
        <f ca="1">IF(B82 = "", "", INDIRECT(ADDRESS(MATCH(B82,キャラデータ表!$C$1:$C1081, 0),1,2,TRUE,"キャラデータ表"),TRUE))</f>
        <v>29</v>
      </c>
      <c r="B82" s="127" t="s">
        <v>274</v>
      </c>
      <c r="C82" s="127" t="s">
        <v>1205</v>
      </c>
      <c r="D82" s="127" t="s">
        <v>1206</v>
      </c>
      <c r="E82" s="127" t="s">
        <v>1055</v>
      </c>
      <c r="F82" s="127" t="s">
        <v>1056</v>
      </c>
      <c r="G82" s="127"/>
      <c r="H82" s="127"/>
      <c r="I82" s="112"/>
    </row>
    <row r="83" spans="1:26" ht="17.649999999999999">
      <c r="A83" s="128">
        <f ca="1">IF(B83 = "", "", INDIRECT(ADDRESS(MATCH(B83,キャラデータ表!$C$1:$C1081, 0),1,2,TRUE,"キャラデータ表"),TRUE))</f>
        <v>30</v>
      </c>
      <c r="B83" s="127" t="s">
        <v>281</v>
      </c>
      <c r="C83" s="127" t="s">
        <v>1207</v>
      </c>
      <c r="D83" s="127" t="s">
        <v>1208</v>
      </c>
      <c r="E83" s="127" t="s">
        <v>1055</v>
      </c>
      <c r="F83" s="127" t="s">
        <v>1056</v>
      </c>
      <c r="G83" s="127"/>
      <c r="H83" s="127"/>
      <c r="I83" s="112"/>
    </row>
    <row r="84" spans="1:26" ht="17.649999999999999">
      <c r="A84" s="128">
        <f ca="1">IF(B84 = "", "", INDIRECT(ADDRESS(MATCH(B84,キャラデータ表!$C$1:$C1081, 0),1,2,TRUE,"キャラデータ表"),TRUE))</f>
        <v>30</v>
      </c>
      <c r="B84" s="127" t="s">
        <v>281</v>
      </c>
      <c r="C84" s="127" t="s">
        <v>1209</v>
      </c>
      <c r="D84" s="127" t="s">
        <v>1210</v>
      </c>
      <c r="E84" s="127" t="s">
        <v>1055</v>
      </c>
      <c r="F84" s="127" t="s">
        <v>1056</v>
      </c>
      <c r="G84" s="127" t="s">
        <v>1211</v>
      </c>
      <c r="H84" s="127"/>
      <c r="I84" s="112"/>
    </row>
    <row r="85" spans="1:26" ht="17.649999999999999">
      <c r="A85" s="128">
        <f ca="1">IF(B85 = "", "", INDIRECT(ADDRESS(MATCH(B85,キャラデータ表!$C$1:$C1081, 0),1,2,TRUE,"キャラデータ表"),TRUE))</f>
        <v>30</v>
      </c>
      <c r="B85" s="127" t="s">
        <v>281</v>
      </c>
      <c r="C85" s="127" t="s">
        <v>1212</v>
      </c>
      <c r="D85" s="127" t="s">
        <v>1213</v>
      </c>
      <c r="E85" s="127" t="s">
        <v>1055</v>
      </c>
      <c r="F85" s="127"/>
      <c r="G85" s="127"/>
      <c r="H85" s="127"/>
      <c r="I85" s="112"/>
    </row>
    <row r="86" spans="1:26" ht="17.649999999999999">
      <c r="A86" s="128">
        <f ca="1">IF(B86 = "", "", INDIRECT(ADDRESS(MATCH(B86,キャラデータ表!$C$1:$C1081, 0),1,2,TRUE,"キャラデータ表"),TRUE))</f>
        <v>30</v>
      </c>
      <c r="B86" s="127" t="s">
        <v>281</v>
      </c>
      <c r="C86" s="127" t="s">
        <v>1214</v>
      </c>
      <c r="D86" s="127" t="s">
        <v>1215</v>
      </c>
      <c r="E86" s="127" t="s">
        <v>1055</v>
      </c>
      <c r="F86" s="127"/>
      <c r="G86" s="127"/>
      <c r="H86" s="127"/>
      <c r="I86" s="112"/>
    </row>
    <row r="87" spans="1:26" ht="17.649999999999999">
      <c r="A87" s="130">
        <f ca="1">IF(B87 = "", "", INDIRECT(ADDRESS(MATCH(B87,キャラデータ表!$C$1:$C1081, 0),1,2,TRUE,"キャラデータ表"),TRUE))</f>
        <v>31</v>
      </c>
      <c r="B87" s="127" t="s">
        <v>288</v>
      </c>
      <c r="C87" s="127" t="s">
        <v>1176</v>
      </c>
      <c r="D87" s="127" t="s">
        <v>1216</v>
      </c>
      <c r="E87" s="127" t="s">
        <v>1055</v>
      </c>
      <c r="F87" s="127" t="s">
        <v>1056</v>
      </c>
      <c r="G87" s="114" t="s">
        <v>254</v>
      </c>
      <c r="H87" s="127"/>
      <c r="I87" s="112"/>
    </row>
    <row r="88" spans="1:26" ht="17.649999999999999">
      <c r="A88" s="128">
        <f ca="1">IF(B88 = "", "", INDIRECT(ADDRESS(MATCH(B88,キャラデータ表!$C$1:$C1081, 0),1,2,TRUE,"キャラデータ表"),TRUE))</f>
        <v>31</v>
      </c>
      <c r="B88" s="127" t="s">
        <v>288</v>
      </c>
      <c r="C88" s="127" t="s">
        <v>1217</v>
      </c>
      <c r="D88" s="127" t="s">
        <v>1218</v>
      </c>
      <c r="E88" s="127" t="s">
        <v>1055</v>
      </c>
      <c r="F88" s="127" t="s">
        <v>1056</v>
      </c>
      <c r="G88" s="127"/>
      <c r="H88" s="127"/>
      <c r="I88" s="112"/>
    </row>
    <row r="89" spans="1:26" ht="17.649999999999999">
      <c r="A89" s="128">
        <f ca="1">IF(B89 = "", "", INDIRECT(ADDRESS(MATCH(B89,キャラデータ表!$C$1:$C1081, 0),1,2,TRUE,"キャラデータ表"),TRUE))</f>
        <v>31</v>
      </c>
      <c r="B89" s="127" t="s">
        <v>288</v>
      </c>
      <c r="C89" s="127" t="s">
        <v>1217</v>
      </c>
      <c r="D89" s="127" t="s">
        <v>1219</v>
      </c>
      <c r="E89" s="127" t="s">
        <v>1055</v>
      </c>
      <c r="F89" s="127" t="s">
        <v>1056</v>
      </c>
      <c r="G89" s="127"/>
      <c r="H89" s="127"/>
      <c r="I89" s="112"/>
    </row>
    <row r="90" spans="1:26" ht="17.649999999999999">
      <c r="A90" s="128">
        <f ca="1">IF(B90 = "", "", INDIRECT(ADDRESS(MATCH(B90,キャラデータ表!$C$1:$C1081, 0),1,2,TRUE,"キャラデータ表"),TRUE))</f>
        <v>31</v>
      </c>
      <c r="B90" s="127" t="s">
        <v>288</v>
      </c>
      <c r="C90" s="127" t="s">
        <v>1220</v>
      </c>
      <c r="D90" s="127" t="s">
        <v>1221</v>
      </c>
      <c r="E90" s="127" t="s">
        <v>1055</v>
      </c>
      <c r="F90" s="127" t="s">
        <v>1056</v>
      </c>
      <c r="G90" s="127"/>
      <c r="H90" s="127"/>
      <c r="I90" s="112"/>
    </row>
    <row r="91" spans="1:26" ht="17.649999999999999">
      <c r="A91" s="130">
        <f ca="1">IF(B91 = "", "", INDIRECT(ADDRESS(MATCH(B91,キャラデータ表!$C$1:$C1081, 0),1,2,TRUE,"キャラデータ表"),TRUE))</f>
        <v>31</v>
      </c>
      <c r="B91" s="127" t="s">
        <v>288</v>
      </c>
      <c r="C91" s="127" t="s">
        <v>1178</v>
      </c>
      <c r="D91" s="127" t="s">
        <v>1222</v>
      </c>
      <c r="E91" s="127" t="s">
        <v>1055</v>
      </c>
      <c r="F91" s="127" t="s">
        <v>1056</v>
      </c>
      <c r="G91" s="114" t="s">
        <v>281</v>
      </c>
      <c r="H91" s="114"/>
      <c r="I91" s="114"/>
      <c r="J91" s="114"/>
      <c r="K91" s="114"/>
      <c r="L91" s="114"/>
      <c r="M91" s="114"/>
      <c r="N91" s="114"/>
      <c r="O91" s="114"/>
      <c r="P91" s="114"/>
      <c r="Q91" s="114"/>
      <c r="R91" s="114"/>
      <c r="S91" s="114"/>
      <c r="T91" s="114"/>
      <c r="U91" s="114"/>
      <c r="V91" s="114"/>
      <c r="W91" s="114"/>
      <c r="X91" s="114"/>
      <c r="Y91" s="114"/>
      <c r="Z91" s="114"/>
    </row>
    <row r="92" spans="1:26" ht="17.649999999999999">
      <c r="A92" s="128">
        <f ca="1">IF(B92 = "", "", INDIRECT(ADDRESS(MATCH(B92,キャラデータ表!$C$1:$C1081, 0),1,2,TRUE,"キャラデータ表"),TRUE))</f>
        <v>31</v>
      </c>
      <c r="B92" s="127" t="s">
        <v>288</v>
      </c>
      <c r="C92" s="127" t="s">
        <v>1223</v>
      </c>
      <c r="D92" s="127" t="s">
        <v>1224</v>
      </c>
      <c r="E92" s="127" t="s">
        <v>1055</v>
      </c>
      <c r="F92" s="127" t="s">
        <v>1056</v>
      </c>
      <c r="G92" s="127"/>
      <c r="H92" s="114"/>
      <c r="I92" s="114"/>
      <c r="J92" s="114"/>
      <c r="K92" s="114"/>
      <c r="L92" s="114"/>
      <c r="M92" s="114"/>
      <c r="N92" s="114"/>
      <c r="O92" s="114"/>
      <c r="P92" s="114"/>
      <c r="Q92" s="114"/>
      <c r="R92" s="114"/>
      <c r="S92" s="114"/>
      <c r="T92" s="114"/>
      <c r="U92" s="114"/>
      <c r="V92" s="114"/>
      <c r="W92" s="114"/>
      <c r="X92" s="114"/>
      <c r="Y92" s="114"/>
      <c r="Z92" s="114"/>
    </row>
    <row r="93" spans="1:26" ht="17.649999999999999">
      <c r="A93" s="128">
        <f ca="1">IF(B93 = "", "", INDIRECT(ADDRESS(MATCH(B93,キャラデータ表!$C$1:$C1081, 0),1,2,TRUE,"キャラデータ表"),TRUE))</f>
        <v>32</v>
      </c>
      <c r="B93" s="127" t="s">
        <v>294</v>
      </c>
      <c r="C93" s="127" t="s">
        <v>1225</v>
      </c>
      <c r="D93" s="127" t="s">
        <v>1226</v>
      </c>
      <c r="E93" s="127" t="s">
        <v>1055</v>
      </c>
      <c r="F93" s="127" t="s">
        <v>1056</v>
      </c>
      <c r="G93" s="127"/>
      <c r="H93" s="127"/>
      <c r="I93" s="112"/>
    </row>
    <row r="94" spans="1:26" ht="17.649999999999999">
      <c r="A94" s="128">
        <f ca="1">IF(B94 = "", "", INDIRECT(ADDRESS(MATCH(B94,キャラデータ表!$C$1:$C1081, 0),1,2,TRUE,"キャラデータ表"),TRUE))</f>
        <v>32</v>
      </c>
      <c r="B94" s="127" t="s">
        <v>294</v>
      </c>
      <c r="C94" s="127" t="s">
        <v>1225</v>
      </c>
      <c r="D94" s="127" t="s">
        <v>1227</v>
      </c>
      <c r="E94" s="127" t="s">
        <v>1055</v>
      </c>
      <c r="F94" s="127" t="s">
        <v>1056</v>
      </c>
      <c r="G94" s="127"/>
      <c r="H94" s="127"/>
      <c r="I94" s="112"/>
    </row>
    <row r="95" spans="1:26" ht="17.649999999999999">
      <c r="A95" s="128">
        <f ca="1">IF(B95 = "", "", INDIRECT(ADDRESS(MATCH(B95,キャラデータ表!$C$1:$C1081, 0),1,2,TRUE,"キャラデータ表"),TRUE))</f>
        <v>32</v>
      </c>
      <c r="B95" s="127" t="s">
        <v>294</v>
      </c>
      <c r="C95" s="127" t="s">
        <v>1228</v>
      </c>
      <c r="D95" s="127" t="s">
        <v>1229</v>
      </c>
      <c r="E95" s="127" t="s">
        <v>1055</v>
      </c>
      <c r="F95" s="127" t="s">
        <v>1056</v>
      </c>
      <c r="G95" s="127"/>
      <c r="H95" s="127"/>
      <c r="I95" s="112"/>
    </row>
    <row r="96" spans="1:26" ht="17.649999999999999">
      <c r="A96" s="128">
        <f ca="1">IF(B96 = "", "", INDIRECT(ADDRESS(MATCH(B96,キャラデータ表!$C$1:$C1081, 0),1,2,TRUE,"キャラデータ表"),TRUE))</f>
        <v>32</v>
      </c>
      <c r="B96" s="127" t="s">
        <v>294</v>
      </c>
      <c r="C96" s="127" t="s">
        <v>1178</v>
      </c>
      <c r="D96" s="127" t="s">
        <v>1230</v>
      </c>
      <c r="E96" s="127" t="s">
        <v>1055</v>
      </c>
      <c r="F96" s="127" t="s">
        <v>1056</v>
      </c>
      <c r="G96" s="127" t="s">
        <v>565</v>
      </c>
      <c r="H96" s="127"/>
      <c r="I96" s="112"/>
    </row>
    <row r="97" spans="1:9" ht="17.649999999999999">
      <c r="A97" s="128">
        <f ca="1">IF(B97 = "", "", INDIRECT(ADDRESS(MATCH(B97,キャラデータ表!$C$1:$C1081, 0),1,2,TRUE,"キャラデータ表"),TRUE))</f>
        <v>32</v>
      </c>
      <c r="B97" s="127" t="s">
        <v>294</v>
      </c>
      <c r="C97" s="127" t="s">
        <v>1231</v>
      </c>
      <c r="D97" s="127" t="s">
        <v>1232</v>
      </c>
      <c r="E97" s="127" t="s">
        <v>1055</v>
      </c>
      <c r="F97" s="127" t="s">
        <v>1056</v>
      </c>
      <c r="G97" s="127" t="s">
        <v>565</v>
      </c>
      <c r="H97" s="127"/>
      <c r="I97" s="112"/>
    </row>
    <row r="98" spans="1:9" ht="17.649999999999999">
      <c r="A98" s="128">
        <f ca="1">IF(B98 = "", "", INDIRECT(ADDRESS(MATCH(B98,キャラデータ表!$C$1:$C1081, 0),1,2,TRUE,"キャラデータ表"),TRUE))</f>
        <v>34</v>
      </c>
      <c r="B98" s="127" t="s">
        <v>306</v>
      </c>
      <c r="C98" s="127" t="s">
        <v>1233</v>
      </c>
      <c r="D98" s="127" t="s">
        <v>1234</v>
      </c>
      <c r="E98" s="127" t="s">
        <v>1055</v>
      </c>
      <c r="F98" s="127" t="s">
        <v>1056</v>
      </c>
      <c r="G98" s="127"/>
      <c r="H98" s="127"/>
      <c r="I98" s="112"/>
    </row>
    <row r="99" spans="1:9" ht="17.649999999999999">
      <c r="A99" s="128">
        <f ca="1">IF(B99 = "", "", INDIRECT(ADDRESS(MATCH(B99,キャラデータ表!$C$1:$C1081, 0),1,2,TRUE,"キャラデータ表"),TRUE))</f>
        <v>34</v>
      </c>
      <c r="B99" s="127" t="s">
        <v>306</v>
      </c>
      <c r="C99" s="127" t="s">
        <v>1235</v>
      </c>
      <c r="D99" s="127" t="s">
        <v>1236</v>
      </c>
      <c r="E99" s="127" t="s">
        <v>1055</v>
      </c>
      <c r="F99" s="127" t="s">
        <v>1056</v>
      </c>
      <c r="G99" s="127"/>
      <c r="H99" s="127"/>
      <c r="I99" s="112"/>
    </row>
    <row r="100" spans="1:9" ht="17.649999999999999">
      <c r="A100" s="128">
        <f ca="1">IF(B100 = "", "", INDIRECT(ADDRESS(MATCH(B100,キャラデータ表!$C$1:$C1081, 0),1,2,TRUE,"キャラデータ表"),TRUE))</f>
        <v>35</v>
      </c>
      <c r="B100" s="127" t="s">
        <v>312</v>
      </c>
      <c r="C100" s="127" t="s">
        <v>1237</v>
      </c>
      <c r="D100" s="127" t="s">
        <v>1238</v>
      </c>
      <c r="E100" s="127" t="s">
        <v>1055</v>
      </c>
      <c r="F100" s="127" t="s">
        <v>1056</v>
      </c>
      <c r="G100" s="127" t="s">
        <v>320</v>
      </c>
      <c r="H100" s="127"/>
      <c r="I100" s="112"/>
    </row>
    <row r="101" spans="1:9" ht="17.649999999999999">
      <c r="A101" s="128">
        <f ca="1">IF(B101 = "", "", INDIRECT(ADDRESS(MATCH(B101,キャラデータ表!$C$1:$C1081, 0),1,2,TRUE,"キャラデータ表"),TRUE))</f>
        <v>35</v>
      </c>
      <c r="B101" s="127" t="s">
        <v>312</v>
      </c>
      <c r="C101" s="127" t="s">
        <v>1203</v>
      </c>
      <c r="D101" s="127" t="s">
        <v>1239</v>
      </c>
      <c r="E101" s="127" t="s">
        <v>1055</v>
      </c>
      <c r="F101" s="127" t="s">
        <v>1056</v>
      </c>
      <c r="G101" s="127"/>
      <c r="H101" s="127"/>
      <c r="I101" s="112"/>
    </row>
    <row r="102" spans="1:9" ht="17.649999999999999">
      <c r="A102" s="128">
        <f ca="1">IF(B102 = "", "", INDIRECT(ADDRESS(MATCH(B102,キャラデータ表!$C$1:$C1081, 0),1,2,TRUE,"キャラデータ表"),TRUE))</f>
        <v>36</v>
      </c>
      <c r="B102" s="127" t="s">
        <v>320</v>
      </c>
      <c r="C102" s="127" t="s">
        <v>1240</v>
      </c>
      <c r="D102" s="127" t="s">
        <v>1241</v>
      </c>
      <c r="E102" s="127" t="s">
        <v>1055</v>
      </c>
      <c r="F102" s="127" t="s">
        <v>1056</v>
      </c>
      <c r="G102" s="127"/>
      <c r="H102" s="127"/>
      <c r="I102" s="112"/>
    </row>
    <row r="103" spans="1:9" ht="17.649999999999999">
      <c r="A103" s="128">
        <f ca="1">IF(B103 = "", "", INDIRECT(ADDRESS(MATCH(B103,キャラデータ表!$C$1:$C1081, 0),1,2,TRUE,"キャラデータ表"),TRUE))</f>
        <v>36</v>
      </c>
      <c r="B103" s="127" t="s">
        <v>320</v>
      </c>
      <c r="C103" s="127" t="s">
        <v>1242</v>
      </c>
      <c r="D103" s="127" t="s">
        <v>1243</v>
      </c>
      <c r="E103" s="127" t="s">
        <v>1055</v>
      </c>
      <c r="F103" s="127" t="s">
        <v>1056</v>
      </c>
      <c r="G103" s="127"/>
      <c r="H103" s="127"/>
      <c r="I103" s="112"/>
    </row>
    <row r="104" spans="1:9" ht="17.649999999999999">
      <c r="A104" s="128">
        <f ca="1">IF(B104 = "", "", INDIRECT(ADDRESS(MATCH(B104,キャラデータ表!$C$1:$C1081, 0),1,2,TRUE,"キャラデータ表"),TRUE))</f>
        <v>36</v>
      </c>
      <c r="B104" s="127" t="s">
        <v>320</v>
      </c>
      <c r="C104" s="127" t="s">
        <v>1203</v>
      </c>
      <c r="D104" s="127" t="s">
        <v>1244</v>
      </c>
      <c r="E104" s="127" t="s">
        <v>1055</v>
      </c>
      <c r="F104" s="127" t="s">
        <v>1056</v>
      </c>
      <c r="G104" s="127"/>
      <c r="H104" s="127"/>
      <c r="I104" s="112"/>
    </row>
    <row r="105" spans="1:9" ht="17.649999999999999">
      <c r="A105" s="128">
        <f ca="1">IF(B105 = "", "", INDIRECT(ADDRESS(MATCH(B105,キャラデータ表!$C$1:$C1081, 0),1,2,TRUE,"キャラデータ表"),TRUE))</f>
        <v>38</v>
      </c>
      <c r="B105" s="127" t="s">
        <v>333</v>
      </c>
      <c r="C105" s="127" t="s">
        <v>1245</v>
      </c>
      <c r="D105" s="127" t="s">
        <v>1246</v>
      </c>
      <c r="E105" s="127" t="s">
        <v>1055</v>
      </c>
      <c r="F105" s="127" t="s">
        <v>1056</v>
      </c>
      <c r="G105" s="127" t="s">
        <v>327</v>
      </c>
      <c r="H105" s="127"/>
      <c r="I105" s="112"/>
    </row>
    <row r="106" spans="1:9" ht="17.649999999999999">
      <c r="A106" s="128">
        <f ca="1">IF(B106 = "", "", INDIRECT(ADDRESS(MATCH(B106,キャラデータ表!$C$1:$C1081, 0),1,2,TRUE,"キャラデータ表"),TRUE))</f>
        <v>39</v>
      </c>
      <c r="B106" s="127" t="s">
        <v>338</v>
      </c>
      <c r="C106" s="127" t="s">
        <v>1247</v>
      </c>
      <c r="D106" s="127" t="s">
        <v>1248</v>
      </c>
      <c r="E106" s="127" t="s">
        <v>1055</v>
      </c>
      <c r="F106" s="127"/>
      <c r="G106" s="127"/>
      <c r="H106" s="127"/>
      <c r="I106" s="112"/>
    </row>
    <row r="107" spans="1:9" ht="17.649999999999999">
      <c r="A107" s="128">
        <f ca="1">IF(B107 = "", "", INDIRECT(ADDRESS(MATCH(B107,キャラデータ表!$C$1:$C1081, 0),1,2,TRUE,"キャラデータ表"),TRUE))</f>
        <v>40</v>
      </c>
      <c r="B107" s="127" t="s">
        <v>346</v>
      </c>
      <c r="C107" s="127" t="s">
        <v>1249</v>
      </c>
      <c r="D107" s="127" t="s">
        <v>1250</v>
      </c>
      <c r="E107" s="127" t="s">
        <v>1055</v>
      </c>
      <c r="F107" s="127" t="s">
        <v>1056</v>
      </c>
      <c r="G107" s="127"/>
      <c r="H107" s="127"/>
      <c r="I107" s="112"/>
    </row>
    <row r="108" spans="1:9" ht="17.649999999999999">
      <c r="A108" s="128">
        <f ca="1">IF(B108 = "", "", INDIRECT(ADDRESS(MATCH(B108,キャラデータ表!$C$1:$C1081, 0),1,2,TRUE,"キャラデータ表"),TRUE))</f>
        <v>40</v>
      </c>
      <c r="B108" s="127" t="s">
        <v>346</v>
      </c>
      <c r="C108" s="127" t="s">
        <v>1251</v>
      </c>
      <c r="D108" s="127" t="s">
        <v>1252</v>
      </c>
      <c r="E108" s="127" t="s">
        <v>1055</v>
      </c>
      <c r="F108" s="127" t="s">
        <v>1056</v>
      </c>
      <c r="G108" s="127"/>
      <c r="H108" s="127"/>
      <c r="I108" s="112"/>
    </row>
    <row r="109" spans="1:9" ht="17.649999999999999">
      <c r="A109" s="128">
        <f ca="1">IF(B109 = "", "", INDIRECT(ADDRESS(MATCH(B109,キャラデータ表!$C$1:$C1081, 0),1,2,TRUE,"キャラデータ表"),TRUE))</f>
        <v>40</v>
      </c>
      <c r="B109" s="127" t="s">
        <v>346</v>
      </c>
      <c r="C109" s="127" t="s">
        <v>1253</v>
      </c>
      <c r="D109" s="127" t="s">
        <v>1254</v>
      </c>
      <c r="E109" s="127" t="s">
        <v>1055</v>
      </c>
      <c r="F109" s="127" t="s">
        <v>1056</v>
      </c>
      <c r="G109" s="127"/>
      <c r="H109" s="127"/>
      <c r="I109" s="112"/>
    </row>
    <row r="110" spans="1:9" ht="17.649999999999999">
      <c r="A110" s="128">
        <f ca="1">IF(B110 = "", "", INDIRECT(ADDRESS(MATCH(B110,キャラデータ表!$C$1:$C1081, 0),1,2,TRUE,"キャラデータ表"),TRUE))</f>
        <v>41</v>
      </c>
      <c r="B110" s="127" t="s">
        <v>354</v>
      </c>
      <c r="C110" s="127" t="s">
        <v>1255</v>
      </c>
      <c r="D110" s="127" t="s">
        <v>1256</v>
      </c>
      <c r="E110" s="127" t="s">
        <v>1055</v>
      </c>
      <c r="F110" s="127" t="s">
        <v>1056</v>
      </c>
      <c r="G110" s="127"/>
      <c r="H110" s="127"/>
      <c r="I110" s="112"/>
    </row>
    <row r="111" spans="1:9" ht="17.649999999999999">
      <c r="A111" s="128">
        <f ca="1">IF(B111 = "", "", INDIRECT(ADDRESS(MATCH(B111,キャラデータ表!$C$1:$C1081, 0),1,2,TRUE,"キャラデータ表"),TRUE))</f>
        <v>41</v>
      </c>
      <c r="B111" s="127" t="s">
        <v>354</v>
      </c>
      <c r="C111" s="127" t="s">
        <v>1257</v>
      </c>
      <c r="D111" s="127" t="s">
        <v>1258</v>
      </c>
      <c r="E111" s="127" t="s">
        <v>1055</v>
      </c>
      <c r="F111" s="127" t="s">
        <v>1056</v>
      </c>
      <c r="G111" s="127"/>
      <c r="H111" s="127"/>
      <c r="I111" s="112"/>
    </row>
    <row r="112" spans="1:9" ht="17.649999999999999">
      <c r="A112" s="128">
        <f ca="1">IF(B112 = "", "", INDIRECT(ADDRESS(MATCH(B112,キャラデータ表!$C$1:$C1081, 0),1,2,TRUE,"キャラデータ表"),TRUE))</f>
        <v>42</v>
      </c>
      <c r="B112" s="127" t="s">
        <v>361</v>
      </c>
      <c r="C112" s="127" t="s">
        <v>1259</v>
      </c>
      <c r="D112" s="127" t="s">
        <v>1260</v>
      </c>
      <c r="E112" s="127" t="s">
        <v>1055</v>
      </c>
      <c r="F112" s="127" t="s">
        <v>1056</v>
      </c>
      <c r="G112" s="127" t="s">
        <v>368</v>
      </c>
      <c r="H112" s="127"/>
      <c r="I112" s="112"/>
    </row>
    <row r="113" spans="1:9" ht="17.649999999999999">
      <c r="A113" s="128">
        <f ca="1">IF(B113 = "", "", INDIRECT(ADDRESS(MATCH(B113,キャラデータ表!$C$1:$C1081, 0),1,2,TRUE,"キャラデータ表"),TRUE))</f>
        <v>42</v>
      </c>
      <c r="B113" s="127" t="s">
        <v>361</v>
      </c>
      <c r="C113" s="127" t="s">
        <v>1261</v>
      </c>
      <c r="D113" s="127" t="s">
        <v>1262</v>
      </c>
      <c r="E113" s="127" t="s">
        <v>1055</v>
      </c>
      <c r="F113" s="127" t="s">
        <v>1056</v>
      </c>
      <c r="G113" s="127" t="s">
        <v>1263</v>
      </c>
      <c r="H113" s="127"/>
      <c r="I113" s="112"/>
    </row>
    <row r="114" spans="1:9" ht="17.649999999999999">
      <c r="A114" s="128">
        <f ca="1">IF(B114 = "", "", INDIRECT(ADDRESS(MATCH(B114,キャラデータ表!$C$1:$C1081, 0),1,2,TRUE,"キャラデータ表"),TRUE))</f>
        <v>42</v>
      </c>
      <c r="B114" s="127" t="s">
        <v>361</v>
      </c>
      <c r="C114" s="127" t="s">
        <v>1264</v>
      </c>
      <c r="D114" s="127" t="s">
        <v>1265</v>
      </c>
      <c r="E114" s="127" t="s">
        <v>1055</v>
      </c>
      <c r="F114" s="127" t="s">
        <v>1056</v>
      </c>
      <c r="G114" s="127"/>
      <c r="H114" s="127"/>
      <c r="I114" s="112"/>
    </row>
    <row r="115" spans="1:9" ht="17.649999999999999">
      <c r="A115" s="128">
        <f ca="1">IF(B115 = "", "", INDIRECT(ADDRESS(MATCH(B115,キャラデータ表!$C$1:$C1081, 0),1,2,TRUE,"キャラデータ表"),TRUE))</f>
        <v>43</v>
      </c>
      <c r="B115" s="127" t="s">
        <v>368</v>
      </c>
      <c r="C115" s="127" t="s">
        <v>1266</v>
      </c>
      <c r="D115" s="127" t="s">
        <v>1267</v>
      </c>
      <c r="E115" s="127" t="s">
        <v>1055</v>
      </c>
      <c r="F115" s="127" t="s">
        <v>1056</v>
      </c>
      <c r="G115" s="127" t="s">
        <v>361</v>
      </c>
      <c r="H115" s="127"/>
      <c r="I115" s="112"/>
    </row>
    <row r="116" spans="1:9" ht="17.649999999999999">
      <c r="A116" s="128">
        <f ca="1">IF(B116 = "", "", INDIRECT(ADDRESS(MATCH(B116,キャラデータ表!$C$1:$C1081, 0),1,2,TRUE,"キャラデータ表"),TRUE))</f>
        <v>44</v>
      </c>
      <c r="B116" s="127" t="s">
        <v>375</v>
      </c>
      <c r="C116" s="127" t="s">
        <v>1268</v>
      </c>
      <c r="D116" s="127" t="s">
        <v>1269</v>
      </c>
      <c r="E116" s="127" t="s">
        <v>1055</v>
      </c>
      <c r="F116" s="127" t="s">
        <v>1056</v>
      </c>
      <c r="G116" s="127"/>
      <c r="H116" s="127"/>
      <c r="I116" s="112"/>
    </row>
    <row r="117" spans="1:9" ht="17.649999999999999">
      <c r="A117" s="128">
        <f ca="1">IF(B117 = "", "", INDIRECT(ADDRESS(MATCH(B117,キャラデータ表!$C$1:$C1081, 0),1,2,TRUE,"キャラデータ表"),TRUE))</f>
        <v>45</v>
      </c>
      <c r="B117" s="127" t="s">
        <v>381</v>
      </c>
      <c r="C117" s="127" t="s">
        <v>1270</v>
      </c>
      <c r="D117" s="127" t="s">
        <v>1271</v>
      </c>
      <c r="E117" s="127" t="s">
        <v>1055</v>
      </c>
      <c r="F117" s="127" t="s">
        <v>1056</v>
      </c>
      <c r="G117" s="127" t="s">
        <v>1272</v>
      </c>
      <c r="H117" s="127"/>
      <c r="I117" s="112"/>
    </row>
    <row r="118" spans="1:9" ht="17.649999999999999">
      <c r="A118" s="128">
        <f ca="1">IF(B118 = "", "", INDIRECT(ADDRESS(MATCH(B118,キャラデータ表!$C$1:$C1081, 0),1,2,TRUE,"キャラデータ表"),TRUE))</f>
        <v>48</v>
      </c>
      <c r="B118" s="127" t="s">
        <v>394</v>
      </c>
      <c r="C118" s="127" t="s">
        <v>1273</v>
      </c>
      <c r="D118" s="127" t="s">
        <v>1274</v>
      </c>
      <c r="E118" s="127" t="s">
        <v>1055</v>
      </c>
      <c r="F118" s="127" t="s">
        <v>1056</v>
      </c>
      <c r="G118" s="127"/>
      <c r="H118" s="127"/>
      <c r="I118" s="112"/>
    </row>
    <row r="119" spans="1:9" ht="17.649999999999999">
      <c r="A119" s="128">
        <f ca="1">IF(B119 = "", "", INDIRECT(ADDRESS(MATCH(B119,キャラデータ表!$C$1:$C1081, 0),1,2,TRUE,"キャラデータ表"),TRUE))</f>
        <v>49</v>
      </c>
      <c r="B119" s="127" t="s">
        <v>401</v>
      </c>
      <c r="C119" s="127" t="s">
        <v>1275</v>
      </c>
      <c r="D119" s="127" t="s">
        <v>1276</v>
      </c>
      <c r="E119" s="112" t="s">
        <v>1055</v>
      </c>
      <c r="F119" s="127" t="s">
        <v>1056</v>
      </c>
      <c r="H119" s="127"/>
      <c r="I119" s="112"/>
    </row>
    <row r="120" spans="1:9" ht="17.649999999999999">
      <c r="A120" s="128">
        <f ca="1">IF(B120 = "", "", INDIRECT(ADDRESS(MATCH(B120,キャラデータ表!$C$1:$C1081, 0),1,2,TRUE,"キャラデータ表"),TRUE))</f>
        <v>49</v>
      </c>
      <c r="B120" s="127" t="s">
        <v>401</v>
      </c>
      <c r="C120" s="127" t="s">
        <v>1277</v>
      </c>
      <c r="D120" s="127" t="s">
        <v>1278</v>
      </c>
      <c r="E120" s="127" t="s">
        <v>1055</v>
      </c>
      <c r="F120" s="127" t="s">
        <v>1056</v>
      </c>
      <c r="G120" s="127" t="s">
        <v>408</v>
      </c>
      <c r="H120" s="127"/>
      <c r="I120" s="112"/>
    </row>
    <row r="121" spans="1:9" ht="17.649999999999999">
      <c r="A121" s="128">
        <f ca="1">IF(B121 = "", "", INDIRECT(ADDRESS(MATCH(B121,キャラデータ表!$C$1:$C1081, 0),1,2,TRUE,"キャラデータ表"),TRUE))</f>
        <v>50</v>
      </c>
      <c r="B121" s="127" t="s">
        <v>408</v>
      </c>
      <c r="C121" s="127" t="s">
        <v>1279</v>
      </c>
      <c r="D121" s="127" t="s">
        <v>1280</v>
      </c>
      <c r="E121" s="127" t="s">
        <v>1055</v>
      </c>
      <c r="F121" s="127" t="s">
        <v>1056</v>
      </c>
      <c r="G121" s="127"/>
      <c r="H121" s="127"/>
      <c r="I121" s="112"/>
    </row>
    <row r="122" spans="1:9" ht="17.649999999999999">
      <c r="A122" s="128">
        <f ca="1">IF(B122 = "", "", INDIRECT(ADDRESS(MATCH(B122,キャラデータ表!$C$1:$C1081, 0),1,2,TRUE,"キャラデータ表"),TRUE))</f>
        <v>51</v>
      </c>
      <c r="B122" s="127" t="s">
        <v>413</v>
      </c>
      <c r="C122" s="127" t="s">
        <v>1281</v>
      </c>
      <c r="D122" s="127" t="s">
        <v>1282</v>
      </c>
      <c r="E122" s="127" t="s">
        <v>1055</v>
      </c>
      <c r="F122" s="127" t="s">
        <v>1056</v>
      </c>
      <c r="G122" s="127"/>
      <c r="H122" s="127"/>
      <c r="I122" s="112"/>
    </row>
    <row r="123" spans="1:9" ht="17.649999999999999">
      <c r="A123" s="128">
        <f ca="1">IF(B123 = "", "", INDIRECT(ADDRESS(MATCH(B123,キャラデータ表!$C$1:$C1081, 0),1,2,TRUE,"キャラデータ表"),TRUE))</f>
        <v>51</v>
      </c>
      <c r="B123" s="127" t="s">
        <v>413</v>
      </c>
      <c r="C123" s="127" t="s">
        <v>1281</v>
      </c>
      <c r="D123" s="127" t="s">
        <v>1282</v>
      </c>
      <c r="E123" s="127" t="s">
        <v>1055</v>
      </c>
      <c r="F123" s="127" t="s">
        <v>1056</v>
      </c>
      <c r="G123" s="127"/>
      <c r="H123" s="127"/>
      <c r="I123" s="112"/>
    </row>
    <row r="124" spans="1:9" ht="17.649999999999999">
      <c r="A124" s="128">
        <f ca="1">IF(B124 = "", "", INDIRECT(ADDRESS(MATCH(B124,キャラデータ表!$C$1:$C1081, 0),1,2,TRUE,"キャラデータ表"),TRUE))</f>
        <v>51</v>
      </c>
      <c r="B124" s="127" t="s">
        <v>413</v>
      </c>
      <c r="C124" s="127" t="s">
        <v>1283</v>
      </c>
      <c r="D124" s="127" t="s">
        <v>1284</v>
      </c>
      <c r="E124" s="127" t="s">
        <v>1055</v>
      </c>
      <c r="F124" s="127" t="s">
        <v>1056</v>
      </c>
      <c r="G124" s="127"/>
      <c r="H124" s="127"/>
      <c r="I124" s="112"/>
    </row>
    <row r="125" spans="1:9" ht="17.649999999999999">
      <c r="A125" s="128">
        <f ca="1">IF(B125 = "", "", INDIRECT(ADDRESS(MATCH(B125,キャラデータ表!$C$1:$C1081, 0),1,2,TRUE,"キャラデータ表"),TRUE))</f>
        <v>51</v>
      </c>
      <c r="B125" s="127" t="s">
        <v>413</v>
      </c>
      <c r="C125" s="127" t="s">
        <v>1285</v>
      </c>
      <c r="D125" s="127" t="s">
        <v>1286</v>
      </c>
      <c r="E125" s="127" t="s">
        <v>1055</v>
      </c>
      <c r="F125" s="127" t="s">
        <v>1056</v>
      </c>
      <c r="G125" s="127"/>
      <c r="H125" s="127"/>
      <c r="I125" s="112"/>
    </row>
    <row r="126" spans="1:9" ht="17.649999999999999">
      <c r="A126" s="128">
        <f ca="1">IF(B126 = "", "", INDIRECT(ADDRESS(MATCH(B126,キャラデータ表!$C$1:$C1081, 0),1,2,TRUE,"キャラデータ表"),TRUE))</f>
        <v>52</v>
      </c>
      <c r="B126" s="127" t="s">
        <v>420</v>
      </c>
      <c r="C126" s="127" t="s">
        <v>1287</v>
      </c>
      <c r="D126" s="127" t="s">
        <v>1288</v>
      </c>
      <c r="E126" s="127" t="s">
        <v>1055</v>
      </c>
      <c r="F126" s="127" t="s">
        <v>1056</v>
      </c>
      <c r="G126" s="127"/>
      <c r="H126" s="127"/>
      <c r="I126" s="112"/>
    </row>
    <row r="127" spans="1:9" ht="17.649999999999999">
      <c r="A127" s="128">
        <f ca="1">IF(B127 = "", "", INDIRECT(ADDRESS(MATCH(B127,キャラデータ表!$C$1:$C1081, 0),1,2,TRUE,"キャラデータ表"),TRUE))</f>
        <v>52</v>
      </c>
      <c r="B127" s="127" t="s">
        <v>420</v>
      </c>
      <c r="C127" s="127" t="s">
        <v>1289</v>
      </c>
      <c r="D127" s="127" t="s">
        <v>1290</v>
      </c>
      <c r="E127" s="127" t="s">
        <v>1055</v>
      </c>
      <c r="F127" s="127" t="s">
        <v>1056</v>
      </c>
      <c r="G127" s="127"/>
      <c r="H127" s="127"/>
      <c r="I127" s="112"/>
    </row>
    <row r="128" spans="1:9" ht="17.649999999999999">
      <c r="A128" s="128">
        <f ca="1">IF(B128 = "", "", INDIRECT(ADDRESS(MATCH(B128,キャラデータ表!$C$1:$C1081, 0),1,2,TRUE,"キャラデータ表"),TRUE))</f>
        <v>52</v>
      </c>
      <c r="B128" s="127" t="s">
        <v>420</v>
      </c>
      <c r="C128" s="127" t="s">
        <v>1291</v>
      </c>
      <c r="D128" s="127" t="s">
        <v>1292</v>
      </c>
      <c r="E128" s="127" t="s">
        <v>1055</v>
      </c>
      <c r="F128" s="127" t="s">
        <v>1056</v>
      </c>
      <c r="G128" s="127"/>
      <c r="H128" s="127"/>
      <c r="I128" s="112"/>
    </row>
    <row r="129" spans="1:9" ht="17.649999999999999">
      <c r="A129" s="128">
        <f ca="1">IF(B129 = "", "", INDIRECT(ADDRESS(MATCH(B129,キャラデータ表!$C$1:$C1081, 0),1,2,TRUE,"キャラデータ表"),TRUE))</f>
        <v>52</v>
      </c>
      <c r="B129" s="127" t="s">
        <v>420</v>
      </c>
      <c r="C129" s="127" t="s">
        <v>1293</v>
      </c>
      <c r="D129" s="127" t="s">
        <v>1294</v>
      </c>
      <c r="E129" s="127" t="s">
        <v>1055</v>
      </c>
      <c r="F129" s="127" t="s">
        <v>1056</v>
      </c>
      <c r="G129" s="127" t="s">
        <v>227</v>
      </c>
      <c r="H129" s="127"/>
      <c r="I129" s="112"/>
    </row>
    <row r="130" spans="1:9" ht="17.649999999999999">
      <c r="A130" s="128">
        <f ca="1">IF(B130 = "", "", INDIRECT(ADDRESS(MATCH(B130,キャラデータ表!$C$1:$C1081, 0),1,2,TRUE,"キャラデータ表"),TRUE))</f>
        <v>53</v>
      </c>
      <c r="B130" s="127" t="s">
        <v>428</v>
      </c>
      <c r="C130" s="127" t="s">
        <v>1295</v>
      </c>
      <c r="D130" s="127" t="s">
        <v>1296</v>
      </c>
      <c r="E130" s="127" t="s">
        <v>1055</v>
      </c>
      <c r="F130" s="127" t="s">
        <v>1056</v>
      </c>
      <c r="G130" s="127" t="s">
        <v>420</v>
      </c>
      <c r="H130" s="127"/>
      <c r="I130" s="112"/>
    </row>
    <row r="131" spans="1:9" ht="17.649999999999999">
      <c r="A131" s="128">
        <f ca="1">IF(B131 = "", "", INDIRECT(ADDRESS(MATCH(B131,キャラデータ表!$C$1:$C1081, 0),1,2,TRUE,"キャラデータ表"),TRUE))</f>
        <v>54</v>
      </c>
      <c r="B131" s="127" t="s">
        <v>435</v>
      </c>
      <c r="C131" s="127" t="s">
        <v>1297</v>
      </c>
      <c r="D131" s="127" t="s">
        <v>1298</v>
      </c>
      <c r="E131" s="127" t="s">
        <v>1055</v>
      </c>
      <c r="F131" s="127" t="s">
        <v>1056</v>
      </c>
      <c r="G131" s="127"/>
      <c r="H131" s="127"/>
      <c r="I131" s="112"/>
    </row>
    <row r="132" spans="1:9" ht="17.649999999999999">
      <c r="A132" s="128">
        <f ca="1">IF(B132 = "", "", INDIRECT(ADDRESS(MATCH(B132,キャラデータ表!$C$1:$C1081, 0),1,2,TRUE,"キャラデータ表"),TRUE))</f>
        <v>55</v>
      </c>
      <c r="B132" s="127" t="s">
        <v>269</v>
      </c>
      <c r="C132" s="127" t="s">
        <v>1297</v>
      </c>
      <c r="D132" s="127" t="s">
        <v>1298</v>
      </c>
      <c r="E132" s="127" t="s">
        <v>1055</v>
      </c>
      <c r="F132" s="127" t="s">
        <v>1056</v>
      </c>
      <c r="G132" s="127" t="s">
        <v>435</v>
      </c>
      <c r="H132" s="127"/>
      <c r="I132" s="112"/>
    </row>
    <row r="133" spans="1:9" ht="17.649999999999999">
      <c r="A133" s="128">
        <f ca="1">IF(B133 = "", "", INDIRECT(ADDRESS(MATCH(B133,キャラデータ表!$C$1:$C1081, 0),1,2,TRUE,"キャラデータ表"),TRUE))</f>
        <v>57</v>
      </c>
      <c r="B133" s="127" t="s">
        <v>445</v>
      </c>
      <c r="C133" s="127" t="s">
        <v>1233</v>
      </c>
      <c r="D133" s="127" t="s">
        <v>1299</v>
      </c>
      <c r="E133" s="127" t="s">
        <v>1055</v>
      </c>
      <c r="F133" s="127" t="s">
        <v>1056</v>
      </c>
      <c r="G133" s="127"/>
      <c r="H133" s="127"/>
      <c r="I133" s="112"/>
    </row>
    <row r="134" spans="1:9" ht="17.649999999999999">
      <c r="A134" s="128">
        <f ca="1">IF(B134 = "", "", INDIRECT(ADDRESS(MATCH(B134,キャラデータ表!$C$1:$C1081, 0),1,2,TRUE,"キャラデータ表"),TRUE))</f>
        <v>58</v>
      </c>
      <c r="B134" s="127" t="s">
        <v>450</v>
      </c>
      <c r="C134" s="127" t="s">
        <v>1300</v>
      </c>
      <c r="D134" s="127" t="s">
        <v>1301</v>
      </c>
      <c r="E134" s="127" t="s">
        <v>1055</v>
      </c>
      <c r="F134" s="127" t="s">
        <v>1056</v>
      </c>
      <c r="G134" s="127"/>
      <c r="H134" s="127"/>
      <c r="I134" s="112"/>
    </row>
    <row r="135" spans="1:9" ht="17.649999999999999">
      <c r="A135" s="128">
        <f ca="1">IF(B135 = "", "", INDIRECT(ADDRESS(MATCH(B135,キャラデータ表!$C$1:$C1081, 0),1,2,TRUE,"キャラデータ表"),TRUE))</f>
        <v>59</v>
      </c>
      <c r="B135" s="127" t="s">
        <v>455</v>
      </c>
      <c r="C135" s="127" t="s">
        <v>1302</v>
      </c>
      <c r="D135" s="127" t="s">
        <v>1303</v>
      </c>
      <c r="E135" s="127" t="s">
        <v>1055</v>
      </c>
      <c r="F135" s="127" t="s">
        <v>1056</v>
      </c>
      <c r="G135" s="127"/>
      <c r="H135" s="127"/>
      <c r="I135" s="112"/>
    </row>
    <row r="136" spans="1:9" ht="17.649999999999999">
      <c r="A136" s="128">
        <f ca="1">IF(B136 = "", "", INDIRECT(ADDRESS(MATCH(B136,キャラデータ表!$C$1:$C1081, 0),1,2,TRUE,"キャラデータ表"),TRUE))</f>
        <v>60</v>
      </c>
      <c r="B136" s="127" t="s">
        <v>460</v>
      </c>
      <c r="C136" s="127" t="s">
        <v>1304</v>
      </c>
      <c r="D136" s="127" t="s">
        <v>1305</v>
      </c>
      <c r="E136" s="127" t="s">
        <v>1055</v>
      </c>
      <c r="F136" s="127"/>
      <c r="G136" s="127"/>
      <c r="H136" s="127"/>
      <c r="I136" s="112"/>
    </row>
    <row r="137" spans="1:9" ht="17.649999999999999">
      <c r="A137" s="128">
        <f ca="1">IF(B137 = "", "", INDIRECT(ADDRESS(MATCH(B137,キャラデータ表!$C$1:$C1081, 0),1,2,TRUE,"キャラデータ表"),TRUE))</f>
        <v>60</v>
      </c>
      <c r="B137" s="127" t="s">
        <v>460</v>
      </c>
      <c r="C137" s="127" t="s">
        <v>1178</v>
      </c>
      <c r="D137" s="127" t="s">
        <v>1306</v>
      </c>
      <c r="E137" s="127" t="s">
        <v>1055</v>
      </c>
      <c r="F137" s="127" t="s">
        <v>1056</v>
      </c>
      <c r="G137" s="127"/>
      <c r="H137" s="127"/>
      <c r="I137" s="112"/>
    </row>
    <row r="138" spans="1:9" ht="17.649999999999999">
      <c r="A138" s="128">
        <f ca="1">IF(B138 = "", "", INDIRECT(ADDRESS(MATCH(B138,キャラデータ表!$C$1:$C1081, 0),1,2,TRUE,"キャラデータ表"),TRUE))</f>
        <v>60</v>
      </c>
      <c r="B138" s="127" t="s">
        <v>460</v>
      </c>
      <c r="C138" s="127" t="s">
        <v>1233</v>
      </c>
      <c r="D138" s="127" t="s">
        <v>1307</v>
      </c>
      <c r="E138" s="127" t="s">
        <v>1055</v>
      </c>
      <c r="F138" s="127" t="s">
        <v>1056</v>
      </c>
      <c r="G138" s="127"/>
      <c r="H138" s="127"/>
      <c r="I138" s="112"/>
    </row>
    <row r="139" spans="1:9" ht="17.649999999999999">
      <c r="A139" s="128">
        <f ca="1">IF(B139 = "", "", INDIRECT(ADDRESS(MATCH(B139,キャラデータ表!$C$1:$C1081, 0),1,2,TRUE,"キャラデータ表"),TRUE))</f>
        <v>61</v>
      </c>
      <c r="B139" s="127" t="s">
        <v>468</v>
      </c>
      <c r="C139" s="127" t="s">
        <v>1122</v>
      </c>
      <c r="D139" s="127" t="s">
        <v>1123</v>
      </c>
      <c r="E139" s="127" t="s">
        <v>1055</v>
      </c>
      <c r="F139" s="127" t="s">
        <v>1056</v>
      </c>
      <c r="G139" s="127"/>
      <c r="H139" s="127"/>
      <c r="I139" s="112"/>
    </row>
    <row r="140" spans="1:9" ht="17.649999999999999">
      <c r="A140" s="128">
        <f ca="1">IF(B140 = "", "", INDIRECT(ADDRESS(MATCH(B140,キャラデータ表!$C$1:$C1081, 0),1,2,TRUE,"キャラデータ表"),TRUE))</f>
        <v>61</v>
      </c>
      <c r="B140" s="127" t="s">
        <v>468</v>
      </c>
      <c r="C140" s="127" t="s">
        <v>1308</v>
      </c>
      <c r="D140" s="127" t="s">
        <v>1309</v>
      </c>
      <c r="E140" s="127" t="s">
        <v>1055</v>
      </c>
      <c r="F140" s="127"/>
      <c r="G140" s="127"/>
      <c r="H140" s="127"/>
      <c r="I140" s="112"/>
    </row>
    <row r="141" spans="1:9" ht="17.649999999999999">
      <c r="A141" s="128">
        <f ca="1">IF(B141 = "", "", INDIRECT(ADDRESS(MATCH(B141,キャラデータ表!$C$1:$C1081, 0),1,2,TRUE,"キャラデータ表"),TRUE))</f>
        <v>61</v>
      </c>
      <c r="B141" s="127" t="s">
        <v>468</v>
      </c>
      <c r="C141" s="127" t="s">
        <v>1310</v>
      </c>
      <c r="D141" s="127" t="s">
        <v>1311</v>
      </c>
      <c r="E141" s="127" t="s">
        <v>1055</v>
      </c>
      <c r="F141" s="127"/>
      <c r="G141" s="127"/>
      <c r="H141" s="127"/>
      <c r="I141" s="112"/>
    </row>
    <row r="142" spans="1:9" ht="17.649999999999999">
      <c r="A142" s="128">
        <f ca="1">IF(B142 = "", "", INDIRECT(ADDRESS(MATCH(B142,キャラデータ表!$C$1:$C1081, 0),1,2,TRUE,"キャラデータ表"),TRUE))</f>
        <v>61</v>
      </c>
      <c r="B142" s="127" t="s">
        <v>468</v>
      </c>
      <c r="C142" s="127" t="s">
        <v>1312</v>
      </c>
      <c r="D142" s="127" t="s">
        <v>1313</v>
      </c>
      <c r="E142" s="127" t="s">
        <v>1055</v>
      </c>
      <c r="F142" s="127"/>
      <c r="G142" s="127"/>
      <c r="H142" s="127"/>
      <c r="I142" s="112"/>
    </row>
    <row r="143" spans="1:9" ht="17.649999999999999">
      <c r="A143" s="128">
        <f ca="1">IF(B143 = "", "", INDIRECT(ADDRESS(MATCH(B143,キャラデータ表!$C$1:$C1081, 0),1,2,TRUE,"キャラデータ表"),TRUE))</f>
        <v>62</v>
      </c>
      <c r="B143" s="127" t="s">
        <v>474</v>
      </c>
      <c r="C143" s="127" t="s">
        <v>1197</v>
      </c>
      <c r="D143" s="127" t="s">
        <v>1198</v>
      </c>
      <c r="E143" s="127" t="s">
        <v>1055</v>
      </c>
      <c r="F143" s="127" t="s">
        <v>1056</v>
      </c>
      <c r="G143" s="127"/>
      <c r="H143" s="127"/>
      <c r="I143" s="112"/>
    </row>
    <row r="144" spans="1:9" ht="17.649999999999999">
      <c r="A144" s="128">
        <f ca="1">IF(B144 = "", "", INDIRECT(ADDRESS(MATCH(B144,キャラデータ表!$C$1:$C1081, 0),1,2,TRUE,"キャラデータ表"),TRUE))</f>
        <v>63</v>
      </c>
      <c r="B144" s="127" t="s">
        <v>479</v>
      </c>
      <c r="C144" s="127" t="s">
        <v>1314</v>
      </c>
      <c r="D144" s="127" t="s">
        <v>1315</v>
      </c>
      <c r="E144" s="127" t="s">
        <v>1055</v>
      </c>
      <c r="F144" s="127" t="s">
        <v>1056</v>
      </c>
      <c r="G144" s="127"/>
      <c r="H144" s="127"/>
      <c r="I144" s="112"/>
    </row>
    <row r="145" spans="1:9" ht="17.649999999999999">
      <c r="A145" s="128">
        <f ca="1">IF(B145 = "", "", INDIRECT(ADDRESS(MATCH(B145,キャラデータ表!$C$1:$C1081, 0),1,2,TRUE,"キャラデータ表"),TRUE))</f>
        <v>64</v>
      </c>
      <c r="B145" s="127" t="s">
        <v>485</v>
      </c>
      <c r="C145" s="127" t="s">
        <v>1316</v>
      </c>
      <c r="D145" s="127" t="s">
        <v>1317</v>
      </c>
      <c r="E145" s="127" t="s">
        <v>1055</v>
      </c>
      <c r="F145" s="127" t="s">
        <v>1056</v>
      </c>
      <c r="G145" s="127"/>
      <c r="H145" s="127"/>
      <c r="I145" s="112"/>
    </row>
    <row r="146" spans="1:9" ht="17.649999999999999">
      <c r="A146" s="128">
        <f ca="1">IF(B146 = "", "", INDIRECT(ADDRESS(MATCH(B146,キャラデータ表!$C$1:$C1081, 0),1,2,TRUE,"キャラデータ表"),TRUE))</f>
        <v>64</v>
      </c>
      <c r="B146" s="127" t="s">
        <v>485</v>
      </c>
      <c r="C146" s="127" t="s">
        <v>1318</v>
      </c>
      <c r="D146" s="127" t="s">
        <v>1319</v>
      </c>
      <c r="E146" s="127" t="s">
        <v>1055</v>
      </c>
      <c r="F146" s="127"/>
      <c r="G146" s="127"/>
      <c r="H146" s="127"/>
      <c r="I146" s="112"/>
    </row>
    <row r="147" spans="1:9" ht="17.649999999999999">
      <c r="A147" s="128">
        <f ca="1">IF(B147 = "", "", INDIRECT(ADDRESS(MATCH(B147,キャラデータ表!$C$1:$C1081, 0),1,2,TRUE,"キャラデータ表"),TRUE))</f>
        <v>64</v>
      </c>
      <c r="B147" s="127" t="s">
        <v>485</v>
      </c>
      <c r="C147" s="127" t="s">
        <v>1320</v>
      </c>
      <c r="D147" s="127" t="s">
        <v>1321</v>
      </c>
      <c r="E147" s="127" t="s">
        <v>1055</v>
      </c>
      <c r="F147" s="127" t="s">
        <v>1056</v>
      </c>
      <c r="G147" s="127"/>
      <c r="H147" s="127"/>
      <c r="I147" s="112"/>
    </row>
    <row r="148" spans="1:9" ht="17.649999999999999">
      <c r="A148" s="128">
        <f ca="1">IF(B148 = "", "", INDIRECT(ADDRESS(MATCH(B148,キャラデータ表!$C$1:$C1081, 0),1,2,TRUE,"キャラデータ表"),TRUE))</f>
        <v>68</v>
      </c>
      <c r="B148" s="127" t="s">
        <v>501</v>
      </c>
      <c r="C148" s="127" t="s">
        <v>1322</v>
      </c>
      <c r="D148" s="127" t="s">
        <v>1323</v>
      </c>
      <c r="E148" s="127" t="s">
        <v>1055</v>
      </c>
      <c r="F148" s="127" t="s">
        <v>1056</v>
      </c>
      <c r="G148" s="127"/>
      <c r="H148" s="127"/>
      <c r="I148" s="112"/>
    </row>
    <row r="149" spans="1:9" ht="17.649999999999999">
      <c r="A149" s="128">
        <f ca="1">IF(B149 = "", "", INDIRECT(ADDRESS(MATCH(B149,キャラデータ表!$C$1:$C1081, 0),1,2,TRUE,"キャラデータ表"),TRUE))</f>
        <v>69</v>
      </c>
      <c r="B149" s="127" t="s">
        <v>506</v>
      </c>
      <c r="C149" s="127" t="s">
        <v>1324</v>
      </c>
      <c r="D149" s="127" t="s">
        <v>1325</v>
      </c>
      <c r="E149" s="127" t="s">
        <v>1055</v>
      </c>
      <c r="F149" s="127"/>
      <c r="G149" s="127"/>
      <c r="H149" s="127"/>
      <c r="I149" s="112"/>
    </row>
    <row r="150" spans="1:9" ht="17.649999999999999">
      <c r="A150" s="128">
        <f ca="1">IF(B150 = "", "", INDIRECT(ADDRESS(MATCH(B150,キャラデータ表!$C$1:$C1081, 0),1,2,TRUE,"キャラデータ表"),TRUE))</f>
        <v>70</v>
      </c>
      <c r="B150" s="127" t="s">
        <v>511</v>
      </c>
      <c r="C150" s="127" t="s">
        <v>1326</v>
      </c>
      <c r="D150" s="127" t="s">
        <v>1327</v>
      </c>
      <c r="E150" s="127" t="s">
        <v>1055</v>
      </c>
      <c r="F150" s="127" t="s">
        <v>1056</v>
      </c>
      <c r="G150" s="127" t="s">
        <v>214</v>
      </c>
      <c r="H150" s="127"/>
      <c r="I150" s="112"/>
    </row>
    <row r="151" spans="1:9" ht="17.649999999999999">
      <c r="A151" s="128">
        <f ca="1">IF(B151 = "", "", INDIRECT(ADDRESS(MATCH(B151,キャラデータ表!$C$1:$C1081, 0),1,2,TRUE,"キャラデータ表"),TRUE))</f>
        <v>70</v>
      </c>
      <c r="B151" s="127" t="s">
        <v>511</v>
      </c>
      <c r="C151" s="129" t="s">
        <v>1328</v>
      </c>
      <c r="D151" s="127" t="s">
        <v>1329</v>
      </c>
      <c r="E151" s="127" t="s">
        <v>1055</v>
      </c>
      <c r="F151" s="127" t="s">
        <v>1056</v>
      </c>
      <c r="G151" s="127" t="s">
        <v>207</v>
      </c>
      <c r="H151" s="127"/>
      <c r="I151" s="112"/>
    </row>
    <row r="152" spans="1:9" ht="17.649999999999999">
      <c r="A152" s="128">
        <f ca="1">IF(B152 = "", "", INDIRECT(ADDRESS(MATCH(B152,キャラデータ表!$C$1:$C1081, 0),1,2,TRUE,"キャラデータ表"),TRUE))</f>
        <v>71</v>
      </c>
      <c r="B152" s="127" t="s">
        <v>515</v>
      </c>
      <c r="C152" s="127" t="s">
        <v>1330</v>
      </c>
      <c r="D152" s="127" t="s">
        <v>1331</v>
      </c>
      <c r="E152" s="127" t="s">
        <v>1055</v>
      </c>
      <c r="F152" s="127" t="s">
        <v>1056</v>
      </c>
      <c r="G152" s="127"/>
      <c r="H152" s="127"/>
      <c r="I152" s="112"/>
    </row>
    <row r="153" spans="1:9" ht="17.649999999999999">
      <c r="A153" s="128">
        <f ca="1">IF(B153 = "", "", INDIRECT(ADDRESS(MATCH(B153,キャラデータ表!$C$1:$C1081, 0),1,2,TRUE,"キャラデータ表"),TRUE))</f>
        <v>71</v>
      </c>
      <c r="B153" s="127" t="s">
        <v>515</v>
      </c>
      <c r="C153" s="127" t="s">
        <v>1332</v>
      </c>
      <c r="D153" s="127" t="s">
        <v>1333</v>
      </c>
      <c r="E153" s="127" t="s">
        <v>1055</v>
      </c>
      <c r="F153" s="127" t="s">
        <v>1056</v>
      </c>
      <c r="G153" s="127"/>
      <c r="H153" s="127"/>
      <c r="I153" s="112"/>
    </row>
    <row r="154" spans="1:9" ht="17.649999999999999">
      <c r="A154" s="128">
        <f ca="1">IF(B154 = "", "", INDIRECT(ADDRESS(MATCH(B154,キャラデータ表!$C$1:$C1081, 0),1,2,TRUE,"キャラデータ表"),TRUE))</f>
        <v>72</v>
      </c>
      <c r="B154" s="127" t="s">
        <v>519</v>
      </c>
      <c r="C154" s="127" t="s">
        <v>1334</v>
      </c>
      <c r="D154" s="127" t="s">
        <v>1335</v>
      </c>
      <c r="E154" s="127" t="s">
        <v>1055</v>
      </c>
      <c r="F154" s="127" t="s">
        <v>1056</v>
      </c>
      <c r="G154" s="127"/>
      <c r="H154" s="127"/>
      <c r="I154" s="112"/>
    </row>
    <row r="155" spans="1:9" ht="17.649999999999999">
      <c r="A155" s="128">
        <f ca="1">IF(B155 = "", "", INDIRECT(ADDRESS(MATCH(B155,キャラデータ表!$C$1:$C1081, 0),1,2,TRUE,"キャラデータ表"),TRUE))</f>
        <v>72</v>
      </c>
      <c r="B155" s="127" t="s">
        <v>519</v>
      </c>
      <c r="C155" s="127" t="s">
        <v>1336</v>
      </c>
      <c r="D155" s="127" t="s">
        <v>1337</v>
      </c>
      <c r="E155" s="127" t="s">
        <v>1055</v>
      </c>
      <c r="F155" s="127" t="s">
        <v>1056</v>
      </c>
      <c r="G155" s="127"/>
      <c r="H155" s="127"/>
      <c r="I155" s="112"/>
    </row>
    <row r="156" spans="1:9" ht="17.649999999999999">
      <c r="A156" s="128">
        <f ca="1">IF(B156 = "", "", INDIRECT(ADDRESS(MATCH(B156,キャラデータ表!$C$1:$C1081, 0),1,2,TRUE,"キャラデータ表"),TRUE))</f>
        <v>73</v>
      </c>
      <c r="B156" s="127" t="s">
        <v>527</v>
      </c>
      <c r="C156" s="127" t="s">
        <v>1338</v>
      </c>
      <c r="D156" s="127" t="s">
        <v>1339</v>
      </c>
      <c r="E156" s="127" t="s">
        <v>1055</v>
      </c>
      <c r="F156" s="127" t="s">
        <v>1056</v>
      </c>
      <c r="G156" s="127"/>
      <c r="H156" s="127"/>
      <c r="I156" s="112"/>
    </row>
    <row r="157" spans="1:9" ht="17.649999999999999">
      <c r="A157" s="128">
        <f ca="1">IF(B157 = "", "", INDIRECT(ADDRESS(MATCH(B157,キャラデータ表!$C$1:$C1081, 0),1,2,TRUE,"キャラデータ表"),TRUE))</f>
        <v>73</v>
      </c>
      <c r="B157" s="127" t="s">
        <v>527</v>
      </c>
      <c r="C157" s="127" t="s">
        <v>1340</v>
      </c>
      <c r="D157" s="127" t="s">
        <v>1341</v>
      </c>
      <c r="E157" s="127" t="s">
        <v>1055</v>
      </c>
      <c r="F157" s="127" t="s">
        <v>1056</v>
      </c>
      <c r="G157" s="127" t="s">
        <v>533</v>
      </c>
      <c r="H157" s="127"/>
      <c r="I157" s="112"/>
    </row>
    <row r="158" spans="1:9" ht="17.649999999999999">
      <c r="A158" s="128">
        <f ca="1">IF(B158 = "", "", INDIRECT(ADDRESS(MATCH(B158,キャラデータ表!$C$1:$C1081, 0),1,2,TRUE,"キャラデータ表"),TRUE))</f>
        <v>73</v>
      </c>
      <c r="B158" s="127" t="s">
        <v>527</v>
      </c>
      <c r="C158" s="127" t="s">
        <v>1342</v>
      </c>
      <c r="D158" s="127" t="s">
        <v>1343</v>
      </c>
      <c r="E158" s="127" t="s">
        <v>1055</v>
      </c>
      <c r="F158" s="127" t="s">
        <v>1056</v>
      </c>
      <c r="G158" s="127"/>
      <c r="H158" s="127"/>
      <c r="I158" s="112"/>
    </row>
    <row r="159" spans="1:9" ht="17.649999999999999">
      <c r="A159" s="128">
        <f ca="1">IF(B159 = "", "", INDIRECT(ADDRESS(MATCH(B159,キャラデータ表!$C$1:$C1081, 0),1,2,TRUE,"キャラデータ表"),TRUE))</f>
        <v>75</v>
      </c>
      <c r="B159" s="127" t="s">
        <v>540</v>
      </c>
      <c r="C159" s="127" t="s">
        <v>1344</v>
      </c>
      <c r="D159" s="127" t="s">
        <v>1345</v>
      </c>
      <c r="E159" s="127" t="s">
        <v>1055</v>
      </c>
      <c r="F159" s="127" t="s">
        <v>1056</v>
      </c>
      <c r="G159" s="127"/>
      <c r="H159" s="127"/>
      <c r="I159" s="112"/>
    </row>
    <row r="160" spans="1:9" ht="17.649999999999999">
      <c r="A160" s="128">
        <f ca="1">IF(B160 = "", "", INDIRECT(ADDRESS(MATCH(B160,キャラデータ表!$C$1:$C1081, 0),1,2,TRUE,"キャラデータ表"),TRUE))</f>
        <v>75</v>
      </c>
      <c r="B160" s="127" t="s">
        <v>540</v>
      </c>
      <c r="C160" s="127" t="s">
        <v>1346</v>
      </c>
      <c r="D160" s="127" t="s">
        <v>1347</v>
      </c>
      <c r="E160" s="127" t="s">
        <v>1055</v>
      </c>
      <c r="F160" s="127" t="s">
        <v>1056</v>
      </c>
      <c r="G160" s="127"/>
      <c r="H160" s="127"/>
      <c r="I160" s="112"/>
    </row>
    <row r="161" spans="1:9" ht="17.649999999999999">
      <c r="A161" s="128">
        <f ca="1">IF(B161 = "", "", INDIRECT(ADDRESS(MATCH(B161,キャラデータ表!$C$1:$C1081, 0),1,2,TRUE,"キャラデータ表"),TRUE))</f>
        <v>75</v>
      </c>
      <c r="B161" s="127" t="s">
        <v>540</v>
      </c>
      <c r="C161" s="127" t="s">
        <v>1346</v>
      </c>
      <c r="D161" s="127" t="s">
        <v>1347</v>
      </c>
      <c r="E161" s="127" t="s">
        <v>1055</v>
      </c>
      <c r="F161" s="127" t="s">
        <v>1056</v>
      </c>
      <c r="G161" s="127"/>
      <c r="H161" s="127"/>
      <c r="I161" s="112"/>
    </row>
    <row r="162" spans="1:9" ht="17.649999999999999">
      <c r="A162" s="128">
        <f ca="1">IF(B162 = "", "", INDIRECT(ADDRESS(MATCH(B162,キャラデータ表!$C$1:$C1081, 0),1,2,TRUE,"キャラデータ表"),TRUE))</f>
        <v>75</v>
      </c>
      <c r="B162" s="127" t="s">
        <v>540</v>
      </c>
      <c r="C162" s="127" t="s">
        <v>1348</v>
      </c>
      <c r="D162" s="127" t="s">
        <v>1349</v>
      </c>
      <c r="E162" s="127" t="s">
        <v>1055</v>
      </c>
      <c r="F162" s="127" t="s">
        <v>1056</v>
      </c>
      <c r="G162" s="127"/>
      <c r="H162" s="127"/>
      <c r="I162" s="112"/>
    </row>
    <row r="163" spans="1:9" ht="17.649999999999999">
      <c r="A163" s="128">
        <f ca="1">IF(B163 = "", "", INDIRECT(ADDRESS(MATCH(B163,キャラデータ表!$C$1:$C1081, 0),1,2,TRUE,"キャラデータ表"),TRUE))</f>
        <v>75</v>
      </c>
      <c r="B163" s="127" t="s">
        <v>540</v>
      </c>
      <c r="C163" s="127" t="s">
        <v>1350</v>
      </c>
      <c r="D163" s="127" t="s">
        <v>1349</v>
      </c>
      <c r="E163" s="127" t="s">
        <v>1055</v>
      </c>
      <c r="F163" s="127" t="s">
        <v>1056</v>
      </c>
      <c r="G163" s="127"/>
      <c r="H163" s="127"/>
      <c r="I163" s="112"/>
    </row>
    <row r="164" spans="1:9" ht="17.649999999999999">
      <c r="A164" s="128">
        <f ca="1">IF(B164 = "", "", INDIRECT(ADDRESS(MATCH(B164,キャラデータ表!$C$1:$C1081, 0),1,2,TRUE,"キャラデータ表"),TRUE))</f>
        <v>76</v>
      </c>
      <c r="B164" s="127" t="s">
        <v>546</v>
      </c>
      <c r="C164" s="127" t="s">
        <v>1351</v>
      </c>
      <c r="D164" s="127" t="s">
        <v>1352</v>
      </c>
      <c r="E164" s="127" t="s">
        <v>1055</v>
      </c>
      <c r="F164" s="127" t="s">
        <v>1056</v>
      </c>
      <c r="G164" s="127"/>
      <c r="H164" s="127"/>
      <c r="I164" s="112"/>
    </row>
    <row r="165" spans="1:9" ht="17.649999999999999">
      <c r="A165" s="128">
        <f ca="1">IF(B165 = "", "", INDIRECT(ADDRESS(MATCH(B165,キャラデータ表!$C$1:$C1081, 0),1,2,TRUE,"キャラデータ表"),TRUE))</f>
        <v>76</v>
      </c>
      <c r="B165" s="127" t="s">
        <v>546</v>
      </c>
      <c r="C165" s="127" t="s">
        <v>1351</v>
      </c>
      <c r="D165" s="127" t="s">
        <v>1353</v>
      </c>
      <c r="E165" s="127" t="s">
        <v>1055</v>
      </c>
      <c r="F165" s="127" t="s">
        <v>1056</v>
      </c>
      <c r="G165" s="127"/>
      <c r="H165" s="127"/>
      <c r="I165" s="112"/>
    </row>
    <row r="166" spans="1:9" ht="17.649999999999999">
      <c r="A166" s="128">
        <f ca="1">IF(B166 = "", "", INDIRECT(ADDRESS(MATCH(B166,キャラデータ表!$C$1:$C1081, 0),1,2,TRUE,"キャラデータ表"),TRUE))</f>
        <v>77</v>
      </c>
      <c r="B166" s="127" t="s">
        <v>552</v>
      </c>
      <c r="C166" s="127" t="s">
        <v>1354</v>
      </c>
      <c r="D166" s="127" t="s">
        <v>1355</v>
      </c>
      <c r="E166" s="127" t="s">
        <v>1055</v>
      </c>
      <c r="F166" s="127" t="s">
        <v>1056</v>
      </c>
      <c r="G166" s="127"/>
      <c r="H166" s="127"/>
      <c r="I166" s="112"/>
    </row>
    <row r="167" spans="1:9" ht="17.649999999999999">
      <c r="A167" s="128">
        <f ca="1">IF(B167 = "", "", INDIRECT(ADDRESS(MATCH(B167,キャラデータ表!$C$1:$C1081, 0),1,2,TRUE,"キャラデータ表"),TRUE))</f>
        <v>77</v>
      </c>
      <c r="B167" s="127" t="s">
        <v>552</v>
      </c>
      <c r="C167" s="127" t="s">
        <v>1356</v>
      </c>
      <c r="D167" s="127" t="s">
        <v>1357</v>
      </c>
      <c r="E167" s="127" t="s">
        <v>1055</v>
      </c>
      <c r="F167" s="127" t="s">
        <v>1056</v>
      </c>
      <c r="G167" s="127"/>
      <c r="H167" s="127"/>
      <c r="I167" s="112"/>
    </row>
    <row r="168" spans="1:9" ht="17.649999999999999">
      <c r="A168" s="128">
        <f ca="1">IF(B168 = "", "", INDIRECT(ADDRESS(MATCH(B168,キャラデータ表!$C$1:$C1081, 0),1,2,TRUE,"キャラデータ表"),TRUE))</f>
        <v>77</v>
      </c>
      <c r="B168" s="127" t="s">
        <v>552</v>
      </c>
      <c r="C168" s="127" t="s">
        <v>1358</v>
      </c>
      <c r="D168" s="127" t="s">
        <v>1359</v>
      </c>
      <c r="E168" s="127" t="s">
        <v>1055</v>
      </c>
      <c r="F168" s="127" t="s">
        <v>1056</v>
      </c>
      <c r="G168" s="127"/>
      <c r="H168" s="127"/>
      <c r="I168" s="112"/>
    </row>
    <row r="169" spans="1:9" ht="17.649999999999999">
      <c r="A169" s="128">
        <f ca="1">IF(B169 = "", "", INDIRECT(ADDRESS(MATCH(B169,キャラデータ表!$C$1:$C1081, 0),1,2,TRUE,"キャラデータ表"),TRUE))</f>
        <v>77</v>
      </c>
      <c r="B169" s="127" t="s">
        <v>552</v>
      </c>
      <c r="C169" s="127" t="s">
        <v>1264</v>
      </c>
      <c r="D169" s="127" t="s">
        <v>1360</v>
      </c>
      <c r="E169" s="127" t="s">
        <v>1055</v>
      </c>
      <c r="F169" s="127" t="s">
        <v>1056</v>
      </c>
      <c r="G169" s="127"/>
      <c r="H169" s="127"/>
      <c r="I169" s="112"/>
    </row>
    <row r="170" spans="1:9" ht="17.649999999999999">
      <c r="A170" s="128">
        <f ca="1">IF(B170 = "", "", INDIRECT(ADDRESS(MATCH(B170,キャラデータ表!$C$1:$C1081, 0),1,2,TRUE,"キャラデータ表"),TRUE))</f>
        <v>78</v>
      </c>
      <c r="B170" s="127" t="s">
        <v>559</v>
      </c>
      <c r="C170" s="127" t="s">
        <v>1361</v>
      </c>
      <c r="D170" s="127" t="s">
        <v>1286</v>
      </c>
      <c r="E170" s="127" t="s">
        <v>1055</v>
      </c>
      <c r="F170" s="127" t="s">
        <v>1056</v>
      </c>
      <c r="G170" s="127"/>
      <c r="H170" s="127"/>
      <c r="I170" s="112"/>
    </row>
    <row r="171" spans="1:9" ht="17.649999999999999">
      <c r="A171" s="128">
        <f ca="1">IF(B171 = "", "", INDIRECT(ADDRESS(MATCH(B171,キャラデータ表!$C$1:$C1081, 0),1,2,TRUE,"キャラデータ表"),TRUE))</f>
        <v>79</v>
      </c>
      <c r="B171" s="127" t="s">
        <v>565</v>
      </c>
      <c r="C171" s="127" t="s">
        <v>1362</v>
      </c>
      <c r="D171" s="127" t="s">
        <v>1363</v>
      </c>
      <c r="E171" s="127" t="s">
        <v>1055</v>
      </c>
      <c r="F171" s="127" t="s">
        <v>1056</v>
      </c>
      <c r="G171" s="127"/>
      <c r="H171" s="127"/>
    </row>
    <row r="172" spans="1:9" ht="17.649999999999999">
      <c r="A172" s="128">
        <f ca="1">IF(B172 = "", "", INDIRECT(ADDRESS(MATCH(B172,キャラデータ表!$C$1:$C1081, 0),1,2,TRUE,"キャラデータ表"),TRUE))</f>
        <v>80</v>
      </c>
      <c r="B172" s="127" t="s">
        <v>572</v>
      </c>
      <c r="C172" s="127" t="s">
        <v>1364</v>
      </c>
      <c r="D172" s="127" t="s">
        <v>1365</v>
      </c>
      <c r="E172" s="127" t="s">
        <v>1055</v>
      </c>
      <c r="F172" s="127" t="s">
        <v>1056</v>
      </c>
      <c r="G172" s="127"/>
      <c r="H172" s="127"/>
    </row>
    <row r="173" spans="1:9" ht="17.649999999999999">
      <c r="A173" s="128">
        <f ca="1">IF(B173 = "", "", INDIRECT(ADDRESS(MATCH(B173,キャラデータ表!$C$1:$C1081, 0),1,2,TRUE,"キャラデータ表"),TRUE))</f>
        <v>81</v>
      </c>
      <c r="B173" s="127" t="s">
        <v>580</v>
      </c>
      <c r="C173" s="127" t="s">
        <v>1366</v>
      </c>
      <c r="D173" s="127" t="s">
        <v>1367</v>
      </c>
      <c r="E173" s="127" t="s">
        <v>1055</v>
      </c>
      <c r="F173" s="127"/>
      <c r="G173" s="127"/>
      <c r="H173" s="127"/>
    </row>
    <row r="174" spans="1:9" ht="17.649999999999999">
      <c r="A174" s="128">
        <f ca="1">IF(B174 = "", "", INDIRECT(ADDRESS(MATCH(B174,キャラデータ表!$C$1:$C1081, 0),1,2,TRUE,"キャラデータ表"),TRUE))</f>
        <v>81</v>
      </c>
      <c r="B174" s="127" t="s">
        <v>580</v>
      </c>
      <c r="C174" s="127" t="s">
        <v>1285</v>
      </c>
      <c r="D174" s="127" t="s">
        <v>1286</v>
      </c>
      <c r="E174" s="127" t="s">
        <v>1055</v>
      </c>
      <c r="F174" s="127"/>
      <c r="H174" s="127"/>
    </row>
    <row r="175" spans="1:9" ht="17.649999999999999">
      <c r="A175" s="128">
        <f ca="1">IF(B175 = "", "", INDIRECT(ADDRESS(MATCH(B175,キャラデータ表!$C$1:$C1081, 0),1,2,TRUE,"キャラデータ表"),TRUE))</f>
        <v>82</v>
      </c>
      <c r="B175" s="127" t="s">
        <v>587</v>
      </c>
      <c r="C175" s="127" t="s">
        <v>1368</v>
      </c>
      <c r="D175" s="127" t="s">
        <v>1369</v>
      </c>
      <c r="E175" s="127" t="s">
        <v>1055</v>
      </c>
      <c r="F175" s="127"/>
      <c r="G175" s="127"/>
      <c r="H175" s="127"/>
    </row>
    <row r="176" spans="1:9" ht="17.649999999999999">
      <c r="A176" s="128">
        <f ca="1">IF(B176 = "", "", INDIRECT(ADDRESS(MATCH(B176,キャラデータ表!$C$1:$C1081, 0),1,2,TRUE,"キャラデータ表"),TRUE))</f>
        <v>83</v>
      </c>
      <c r="B176" s="127" t="s">
        <v>596</v>
      </c>
      <c r="C176" s="127" t="s">
        <v>1370</v>
      </c>
      <c r="D176" s="127" t="s">
        <v>1371</v>
      </c>
      <c r="E176" s="127" t="s">
        <v>1055</v>
      </c>
      <c r="F176" s="127"/>
      <c r="G176" s="127"/>
      <c r="H176" s="127"/>
    </row>
    <row r="177" spans="1:8" ht="17.649999999999999">
      <c r="A177" s="128">
        <f ca="1">IF(B177 = "", "", INDIRECT(ADDRESS(MATCH(B177,キャラデータ表!$C$1:$C1081, 0),1,2,TRUE,"キャラデータ表"),TRUE))</f>
        <v>83</v>
      </c>
      <c r="B177" s="127" t="s">
        <v>596</v>
      </c>
      <c r="C177" s="127" t="s">
        <v>1372</v>
      </c>
      <c r="D177" s="127" t="s">
        <v>1373</v>
      </c>
      <c r="E177" s="127" t="s">
        <v>1055</v>
      </c>
      <c r="F177" s="127"/>
      <c r="G177" s="127"/>
      <c r="H177" s="127"/>
    </row>
    <row r="178" spans="1:8" ht="17.649999999999999">
      <c r="A178" s="128">
        <f ca="1">IF(B178 = "", "", INDIRECT(ADDRESS(MATCH(B178,キャラデータ表!$C$1:$C1081, 0),1,2,TRUE,"キャラデータ表"),TRUE))</f>
        <v>83</v>
      </c>
      <c r="B178" s="127" t="s">
        <v>596</v>
      </c>
      <c r="C178" s="127" t="s">
        <v>1374</v>
      </c>
      <c r="D178" s="127" t="s">
        <v>1375</v>
      </c>
      <c r="E178" s="127" t="s">
        <v>1055</v>
      </c>
      <c r="F178" s="127"/>
      <c r="G178" s="127"/>
      <c r="H178" s="127"/>
    </row>
    <row r="179" spans="1:8" ht="17.649999999999999">
      <c r="A179" s="128">
        <f ca="1">IF(B179 = "", "", INDIRECT(ADDRESS(MATCH(B179,キャラデータ表!$C$1:$C1081, 0),1,2,TRUE,"キャラデータ表"),TRUE))</f>
        <v>83</v>
      </c>
      <c r="B179" s="127" t="s">
        <v>596</v>
      </c>
      <c r="C179" s="127" t="s">
        <v>1376</v>
      </c>
      <c r="D179" s="127" t="s">
        <v>1377</v>
      </c>
      <c r="E179" s="127" t="s">
        <v>1055</v>
      </c>
      <c r="F179" s="127"/>
      <c r="G179" s="127"/>
      <c r="H179" s="127"/>
    </row>
    <row r="180" spans="1:8" ht="17.649999999999999">
      <c r="A180" s="128">
        <f ca="1">IF(B180 = "", "", INDIRECT(ADDRESS(MATCH(B180,キャラデータ表!$C$1:$C1081, 0),1,2,TRUE,"キャラデータ表"),TRUE))</f>
        <v>83</v>
      </c>
      <c r="B180" s="127" t="s">
        <v>596</v>
      </c>
      <c r="C180" s="127" t="s">
        <v>1378</v>
      </c>
      <c r="D180" s="127" t="s">
        <v>1379</v>
      </c>
      <c r="E180" s="127" t="s">
        <v>1055</v>
      </c>
      <c r="F180" s="127" t="s">
        <v>1056</v>
      </c>
      <c r="G180" s="127" t="s">
        <v>587</v>
      </c>
      <c r="H180" s="127"/>
    </row>
    <row r="181" spans="1:8" ht="17.649999999999999">
      <c r="A181" s="128">
        <f ca="1">IF(B181 = "", "", INDIRECT(ADDRESS(MATCH(B181,キャラデータ表!$C$1:$C1081, 0),1,2,TRUE,"キャラデータ表"),TRUE))</f>
        <v>84</v>
      </c>
      <c r="B181" s="127" t="s">
        <v>603</v>
      </c>
      <c r="C181" s="127" t="s">
        <v>1380</v>
      </c>
      <c r="D181" s="127" t="s">
        <v>1381</v>
      </c>
      <c r="E181" s="127" t="s">
        <v>1055</v>
      </c>
      <c r="F181" s="127" t="s">
        <v>1056</v>
      </c>
      <c r="G181" s="127"/>
      <c r="H181" s="127"/>
    </row>
    <row r="182" spans="1:8" ht="17.649999999999999">
      <c r="A182" s="128">
        <f ca="1">IF(B182 = "", "", INDIRECT(ADDRESS(MATCH(B182,キャラデータ表!$C$1:$C1081, 0),1,2,TRUE,"キャラデータ表"),TRUE))</f>
        <v>85</v>
      </c>
      <c r="B182" s="127" t="s">
        <v>609</v>
      </c>
      <c r="C182" s="127" t="s">
        <v>1382</v>
      </c>
      <c r="D182" s="127" t="s">
        <v>1383</v>
      </c>
      <c r="E182" s="127" t="s">
        <v>1055</v>
      </c>
      <c r="F182" s="127" t="s">
        <v>1056</v>
      </c>
      <c r="G182" s="127"/>
      <c r="H182" s="127"/>
    </row>
    <row r="183" spans="1:8" ht="17.649999999999999">
      <c r="A183" s="128">
        <f ca="1">IF(B183 = "", "", INDIRECT(ADDRESS(MATCH(B183,キャラデータ表!$C$1:$C1081, 0),1,2,TRUE,"キャラデータ表"),TRUE))</f>
        <v>85</v>
      </c>
      <c r="B183" s="127" t="s">
        <v>609</v>
      </c>
      <c r="C183" s="127" t="s">
        <v>1384</v>
      </c>
      <c r="D183" s="127" t="s">
        <v>1385</v>
      </c>
      <c r="E183" s="127" t="s">
        <v>1055</v>
      </c>
      <c r="F183" s="127" t="s">
        <v>1056</v>
      </c>
      <c r="G183" s="127"/>
      <c r="H183" s="127"/>
    </row>
    <row r="184" spans="1:8" ht="17.649999999999999">
      <c r="A184" s="128">
        <f ca="1">IF(B184 = "", "", INDIRECT(ADDRESS(MATCH(B184,キャラデータ表!$C$1:$C1081, 0),1,2,TRUE,"キャラデータ表"),TRUE))</f>
        <v>86</v>
      </c>
      <c r="B184" s="127" t="s">
        <v>615</v>
      </c>
      <c r="C184" s="127" t="s">
        <v>1386</v>
      </c>
      <c r="D184" s="127" t="s">
        <v>1387</v>
      </c>
      <c r="E184" s="127" t="s">
        <v>1055</v>
      </c>
      <c r="F184" s="127" t="s">
        <v>1056</v>
      </c>
      <c r="G184" s="127"/>
      <c r="H184" s="127"/>
    </row>
    <row r="185" spans="1:8" ht="17.649999999999999">
      <c r="A185" s="128">
        <f ca="1">IF(B185 = "", "", INDIRECT(ADDRESS(MATCH(B185,キャラデータ表!$C$1:$C1081, 0),1,2,TRUE,"キャラデータ表"),TRUE))</f>
        <v>86</v>
      </c>
      <c r="B185" s="127" t="s">
        <v>615</v>
      </c>
      <c r="C185" s="127" t="s">
        <v>1388</v>
      </c>
      <c r="D185" s="127" t="s">
        <v>1389</v>
      </c>
      <c r="E185" s="127" t="s">
        <v>1055</v>
      </c>
      <c r="F185" s="127" t="s">
        <v>1056</v>
      </c>
      <c r="G185" s="127"/>
      <c r="H185" s="127"/>
    </row>
    <row r="186" spans="1:8" ht="17.649999999999999">
      <c r="A186" s="128">
        <f ca="1">IF(B186 = "", "", INDIRECT(ADDRESS(MATCH(B186,キャラデータ表!$C$1:$C1081, 0),1,2,TRUE,"キャラデータ表"),TRUE))</f>
        <v>86</v>
      </c>
      <c r="B186" s="127" t="s">
        <v>615</v>
      </c>
      <c r="C186" s="127" t="s">
        <v>1390</v>
      </c>
      <c r="D186" s="127" t="s">
        <v>1391</v>
      </c>
      <c r="E186" s="127" t="s">
        <v>1055</v>
      </c>
      <c r="F186" s="127" t="s">
        <v>1056</v>
      </c>
      <c r="G186" s="127"/>
      <c r="H186" s="127"/>
    </row>
    <row r="187" spans="1:8" ht="17.649999999999999">
      <c r="A187" s="128">
        <f ca="1">IF(B187 = "", "", INDIRECT(ADDRESS(MATCH(B187,キャラデータ表!$C$1:$C1081, 0),1,2,TRUE,"キャラデータ表"),TRUE))</f>
        <v>86</v>
      </c>
      <c r="B187" s="127" t="s">
        <v>615</v>
      </c>
      <c r="C187" s="127" t="s">
        <v>1392</v>
      </c>
      <c r="D187" s="127" t="s">
        <v>1393</v>
      </c>
      <c r="E187" s="127" t="s">
        <v>1055</v>
      </c>
      <c r="F187" s="127" t="s">
        <v>1056</v>
      </c>
      <c r="G187" s="127"/>
      <c r="H187" s="127"/>
    </row>
    <row r="188" spans="1:8" ht="17.649999999999999">
      <c r="A188" s="128">
        <f ca="1">IF(B188 = "", "", INDIRECT(ADDRESS(MATCH(B188,キャラデータ表!$C$1:$C1081, 0),1,2,TRUE,"キャラデータ表"),TRUE))</f>
        <v>87</v>
      </c>
      <c r="B188" s="127" t="s">
        <v>621</v>
      </c>
      <c r="C188" s="127" t="s">
        <v>1394</v>
      </c>
      <c r="D188" s="127" t="s">
        <v>1395</v>
      </c>
      <c r="E188" s="127" t="s">
        <v>1055</v>
      </c>
      <c r="F188" s="127" t="s">
        <v>1056</v>
      </c>
      <c r="G188" s="127"/>
      <c r="H188" s="127"/>
    </row>
    <row r="189" spans="1:8" ht="17.649999999999999">
      <c r="A189" s="128">
        <f ca="1">IF(B189 = "", "", INDIRECT(ADDRESS(MATCH(B189,キャラデータ表!$C$1:$C1081, 0),1,2,TRUE,"キャラデータ表"),TRUE))</f>
        <v>87</v>
      </c>
      <c r="B189" s="127" t="s">
        <v>621</v>
      </c>
      <c r="C189" s="127" t="s">
        <v>1396</v>
      </c>
      <c r="D189" s="127" t="s">
        <v>1397</v>
      </c>
      <c r="E189" s="127" t="s">
        <v>1055</v>
      </c>
      <c r="F189" s="127" t="s">
        <v>1056</v>
      </c>
      <c r="G189" s="127"/>
      <c r="H189" s="127"/>
    </row>
    <row r="190" spans="1:8" ht="17.649999999999999">
      <c r="A190" s="128">
        <f ca="1">IF(B190 = "", "", INDIRECT(ADDRESS(MATCH(B190,キャラデータ表!$C$1:$C1081, 0),1,2,TRUE,"キャラデータ表"),TRUE))</f>
        <v>87</v>
      </c>
      <c r="B190" s="127" t="s">
        <v>621</v>
      </c>
      <c r="C190" s="127" t="s">
        <v>1398</v>
      </c>
      <c r="D190" s="127" t="s">
        <v>1399</v>
      </c>
      <c r="E190" s="127" t="s">
        <v>1055</v>
      </c>
      <c r="F190" s="127" t="s">
        <v>1056</v>
      </c>
      <c r="G190" s="127"/>
      <c r="H190" s="127"/>
    </row>
    <row r="191" spans="1:8" ht="17.649999999999999">
      <c r="A191" s="128">
        <f ca="1">IF(B191 = "", "", INDIRECT(ADDRESS(MATCH(B191,キャラデータ表!$C$1:$C1081, 0),1,2,TRUE,"キャラデータ表"),TRUE))</f>
        <v>87</v>
      </c>
      <c r="B191" s="127" t="s">
        <v>621</v>
      </c>
      <c r="C191" s="127" t="s">
        <v>1400</v>
      </c>
      <c r="D191" s="127" t="s">
        <v>1401</v>
      </c>
      <c r="E191" s="127" t="s">
        <v>1055</v>
      </c>
      <c r="F191" s="127" t="s">
        <v>1056</v>
      </c>
      <c r="G191" s="127"/>
      <c r="H191" s="127"/>
    </row>
    <row r="192" spans="1:8" ht="17.649999999999999">
      <c r="A192" s="128">
        <f ca="1">IF(B192 = "", "", INDIRECT(ADDRESS(MATCH(B192,キャラデータ表!$C$1:$C1081, 0),1,2,TRUE,"キャラデータ表"),TRUE))</f>
        <v>91</v>
      </c>
      <c r="B192" s="127" t="s">
        <v>643</v>
      </c>
      <c r="C192" s="127" t="s">
        <v>1402</v>
      </c>
      <c r="D192" s="127" t="s">
        <v>1403</v>
      </c>
      <c r="E192" s="127" t="s">
        <v>1055</v>
      </c>
      <c r="F192" s="127" t="s">
        <v>1056</v>
      </c>
      <c r="G192" s="127"/>
      <c r="H192" s="127"/>
    </row>
    <row r="193" spans="1:9" ht="17.649999999999999">
      <c r="A193" s="128">
        <f ca="1">IF(B193 = "", "", INDIRECT(ADDRESS(MATCH(B193,キャラデータ表!$C$1:$C1081, 0),1,2,TRUE,"キャラデータ表"),TRUE))</f>
        <v>91</v>
      </c>
      <c r="B193" s="127" t="s">
        <v>643</v>
      </c>
      <c r="C193" s="127" t="s">
        <v>1404</v>
      </c>
      <c r="D193" s="127" t="s">
        <v>1405</v>
      </c>
      <c r="E193" s="127" t="s">
        <v>1055</v>
      </c>
      <c r="F193" s="127" t="s">
        <v>1056</v>
      </c>
      <c r="G193" s="127"/>
      <c r="H193" s="127"/>
    </row>
    <row r="194" spans="1:9" ht="17.649999999999999">
      <c r="A194" s="128">
        <f ca="1">IF(B194 = "", "", INDIRECT(ADDRESS(MATCH(B194,キャラデータ表!$C$1:$C1081, 0),1,2,TRUE,"キャラデータ表"),TRUE))</f>
        <v>92</v>
      </c>
      <c r="B194" s="127" t="s">
        <v>649</v>
      </c>
      <c r="C194" s="127" t="s">
        <v>1406</v>
      </c>
      <c r="D194" s="127" t="s">
        <v>1407</v>
      </c>
      <c r="E194" s="112" t="s">
        <v>1055</v>
      </c>
      <c r="F194" s="127" t="s">
        <v>1056</v>
      </c>
      <c r="H194" s="127"/>
      <c r="I194" s="112"/>
    </row>
    <row r="195" spans="1:9" ht="17.649999999999999">
      <c r="A195" s="128">
        <f ca="1">IF(B195 = "", "", INDIRECT(ADDRESS(MATCH(B195,キャラデータ表!$C$1:$C1081, 0),1,2,TRUE,"キャラデータ表"),TRUE))</f>
        <v>93</v>
      </c>
      <c r="B195" s="127" t="s">
        <v>653</v>
      </c>
      <c r="C195" s="127" t="s">
        <v>1408</v>
      </c>
      <c r="D195" s="127" t="s">
        <v>1409</v>
      </c>
      <c r="E195" s="127" t="s">
        <v>1055</v>
      </c>
      <c r="F195" s="127" t="s">
        <v>1056</v>
      </c>
      <c r="G195" s="127"/>
      <c r="H195" s="127"/>
    </row>
    <row r="196" spans="1:9" ht="17.649999999999999">
      <c r="A196" s="128">
        <f ca="1">IF(B196 = "", "", INDIRECT(ADDRESS(MATCH(B196,キャラデータ表!$C$1:$C1081, 0),1,2,TRUE,"キャラデータ表"),TRUE))</f>
        <v>93</v>
      </c>
      <c r="B196" s="127" t="s">
        <v>653</v>
      </c>
      <c r="C196" s="127" t="s">
        <v>1410</v>
      </c>
      <c r="D196" s="127" t="s">
        <v>1411</v>
      </c>
      <c r="E196" s="127" t="s">
        <v>1055</v>
      </c>
      <c r="F196" s="127" t="s">
        <v>1056</v>
      </c>
      <c r="G196" s="127"/>
      <c r="H196" s="127"/>
      <c r="I196" s="112"/>
    </row>
    <row r="197" spans="1:9" ht="17.649999999999999">
      <c r="A197" s="128">
        <f ca="1">IF(B197 = "", "", INDIRECT(ADDRESS(MATCH(B197,キャラデータ表!$C$1:$C1081, 0),1,2,TRUE,"キャラデータ表"),TRUE))</f>
        <v>94</v>
      </c>
      <c r="B197" s="127" t="s">
        <v>658</v>
      </c>
      <c r="C197" s="127" t="s">
        <v>1412</v>
      </c>
      <c r="D197" s="127" t="s">
        <v>1413</v>
      </c>
      <c r="E197" s="127" t="s">
        <v>1055</v>
      </c>
      <c r="F197" s="127"/>
      <c r="G197" s="127"/>
      <c r="H197" s="127"/>
      <c r="I197" s="112"/>
    </row>
    <row r="198" spans="1:9" ht="17.649999999999999">
      <c r="A198" s="128">
        <f ca="1">IF(B198 = "", "", INDIRECT(ADDRESS(MATCH(B198,キャラデータ表!$C$1:$C1081, 0),1,2,TRUE,"キャラデータ表"),TRUE))</f>
        <v>94</v>
      </c>
      <c r="B198" s="127" t="s">
        <v>658</v>
      </c>
      <c r="C198" s="127" t="s">
        <v>1414</v>
      </c>
      <c r="D198" s="127" t="s">
        <v>1415</v>
      </c>
      <c r="E198" s="127" t="s">
        <v>1055</v>
      </c>
      <c r="F198" s="127"/>
      <c r="G198" s="127"/>
      <c r="H198" s="127"/>
      <c r="I198" s="112"/>
    </row>
    <row r="199" spans="1:9" ht="17.649999999999999">
      <c r="A199" s="128">
        <f ca="1">IF(B199 = "", "", INDIRECT(ADDRESS(MATCH(B199,キャラデータ表!$C$1:$C1081, 0),1,2,TRUE,"キャラデータ表"),TRUE))</f>
        <v>94</v>
      </c>
      <c r="B199" s="127" t="s">
        <v>658</v>
      </c>
      <c r="C199" s="127" t="s">
        <v>1416</v>
      </c>
      <c r="D199" s="127" t="s">
        <v>1417</v>
      </c>
      <c r="E199" s="127" t="s">
        <v>1055</v>
      </c>
      <c r="F199" s="127"/>
      <c r="G199" s="127"/>
      <c r="H199" s="127"/>
      <c r="I199" s="112"/>
    </row>
    <row r="200" spans="1:9" ht="17.649999999999999">
      <c r="A200" s="128">
        <f ca="1">IF(B200 = "", "", INDIRECT(ADDRESS(MATCH(B200,キャラデータ表!$C$1:$C1081, 0),1,2,TRUE,"キャラデータ表"),TRUE))</f>
        <v>94</v>
      </c>
      <c r="B200" s="127" t="s">
        <v>658</v>
      </c>
      <c r="C200" s="127" t="s">
        <v>1418</v>
      </c>
      <c r="D200" s="127" t="s">
        <v>1419</v>
      </c>
      <c r="E200" s="127" t="s">
        <v>1055</v>
      </c>
      <c r="F200" s="127"/>
      <c r="G200" s="127"/>
      <c r="H200" s="127"/>
      <c r="I200" s="112"/>
    </row>
    <row r="201" spans="1:9" ht="17.649999999999999">
      <c r="A201" s="128">
        <f ca="1">IF(B201 = "", "", INDIRECT(ADDRESS(MATCH(B201,キャラデータ表!$C$1:$C1081, 0),1,2,TRUE,"キャラデータ表"),TRUE))</f>
        <v>94</v>
      </c>
      <c r="B201" s="127" t="s">
        <v>658</v>
      </c>
      <c r="C201" s="127" t="s">
        <v>1420</v>
      </c>
      <c r="D201" s="127" t="s">
        <v>1421</v>
      </c>
      <c r="E201" s="127" t="s">
        <v>1055</v>
      </c>
      <c r="F201" s="127"/>
      <c r="G201" s="127"/>
      <c r="H201" s="127"/>
      <c r="I201" s="112"/>
    </row>
    <row r="202" spans="1:9" ht="17.649999999999999">
      <c r="A202" s="128">
        <f ca="1">IF(B202 = "", "", INDIRECT(ADDRESS(MATCH(B202,キャラデータ表!$C$1:$C1081, 0),1,2,TRUE,"キャラデータ表"),TRUE))</f>
        <v>94</v>
      </c>
      <c r="B202" s="127" t="s">
        <v>658</v>
      </c>
      <c r="C202" s="127" t="s">
        <v>1422</v>
      </c>
      <c r="D202" s="127" t="s">
        <v>1423</v>
      </c>
      <c r="E202" s="127" t="s">
        <v>1055</v>
      </c>
      <c r="F202" s="127"/>
      <c r="G202" s="127"/>
      <c r="H202" s="127"/>
      <c r="I202" s="112"/>
    </row>
    <row r="203" spans="1:9" ht="17.649999999999999">
      <c r="A203" s="128">
        <f ca="1">IF(B203 = "", "", INDIRECT(ADDRESS(MATCH(B203,キャラデータ表!$C$1:$C1081, 0),1,2,TRUE,"キャラデータ表"),TRUE))</f>
        <v>94</v>
      </c>
      <c r="B203" s="127" t="s">
        <v>658</v>
      </c>
      <c r="C203" s="127" t="s">
        <v>1424</v>
      </c>
      <c r="D203" s="127" t="s">
        <v>1425</v>
      </c>
      <c r="E203" s="127" t="s">
        <v>1055</v>
      </c>
      <c r="F203" s="127"/>
      <c r="G203" s="127"/>
      <c r="H203" s="127"/>
      <c r="I203" s="112"/>
    </row>
    <row r="204" spans="1:9" ht="17.649999999999999">
      <c r="A204" s="128">
        <f ca="1">IF(B204 = "", "", INDIRECT(ADDRESS(MATCH(B204,キャラデータ表!$C$1:$C1081, 0),1,2,TRUE,"キャラデータ表"),TRUE))</f>
        <v>95</v>
      </c>
      <c r="B204" s="127" t="s">
        <v>666</v>
      </c>
      <c r="C204" s="127" t="s">
        <v>1426</v>
      </c>
      <c r="D204" s="127" t="s">
        <v>1427</v>
      </c>
      <c r="E204" s="127" t="s">
        <v>1055</v>
      </c>
      <c r="F204" s="127" t="s">
        <v>1056</v>
      </c>
      <c r="G204" s="127" t="s">
        <v>671</v>
      </c>
      <c r="H204" s="127"/>
      <c r="I204" s="112"/>
    </row>
    <row r="205" spans="1:9" ht="17.649999999999999">
      <c r="A205" s="128">
        <f ca="1">IF(B205 = "", "", INDIRECT(ADDRESS(MATCH(B205,キャラデータ表!$C$1:$C1081, 0),1,2,TRUE,"キャラデータ表"),TRUE))</f>
        <v>97</v>
      </c>
      <c r="B205" s="127" t="s">
        <v>677</v>
      </c>
      <c r="C205" s="127" t="s">
        <v>1428</v>
      </c>
      <c r="D205" s="127" t="s">
        <v>1429</v>
      </c>
      <c r="E205" s="127" t="s">
        <v>1055</v>
      </c>
      <c r="F205" s="127" t="s">
        <v>1056</v>
      </c>
      <c r="G205" s="127"/>
      <c r="H205" s="127"/>
      <c r="I205" s="112"/>
    </row>
    <row r="206" spans="1:9" ht="17.649999999999999">
      <c r="A206" s="128">
        <f ca="1">IF(B206 = "", "", INDIRECT(ADDRESS(MATCH(B206,キャラデータ表!$C$1:$C1081, 0),1,2,TRUE,"キャラデータ表"),TRUE))</f>
        <v>97</v>
      </c>
      <c r="B206" s="127" t="s">
        <v>677</v>
      </c>
      <c r="C206" s="127" t="s">
        <v>1430</v>
      </c>
      <c r="D206" s="127" t="s">
        <v>1431</v>
      </c>
      <c r="E206" s="127" t="s">
        <v>1055</v>
      </c>
      <c r="F206" s="127" t="s">
        <v>1056</v>
      </c>
      <c r="G206" s="127"/>
      <c r="H206" s="127"/>
      <c r="I206" s="112"/>
    </row>
    <row r="207" spans="1:9" ht="17.649999999999999">
      <c r="A207" s="128">
        <f ca="1">IF(B207 = "", "", INDIRECT(ADDRESS(MATCH(B207,キャラデータ表!$C$1:$C1081, 0),1,2,TRUE,"キャラデータ表"),TRUE))</f>
        <v>97</v>
      </c>
      <c r="B207" s="127" t="s">
        <v>677</v>
      </c>
      <c r="C207" s="127" t="s">
        <v>1432</v>
      </c>
      <c r="D207" s="127" t="s">
        <v>1433</v>
      </c>
      <c r="E207" s="127" t="s">
        <v>1055</v>
      </c>
      <c r="F207" s="127" t="s">
        <v>1056</v>
      </c>
      <c r="G207" s="127"/>
      <c r="H207" s="127"/>
    </row>
    <row r="208" spans="1:9" ht="17.649999999999999">
      <c r="A208" s="128">
        <f ca="1">IF(B208 = "", "", INDIRECT(ADDRESS(MATCH(B208,キャラデータ表!$C$1:$C1081, 0),1,2,TRUE,"キャラデータ表"),TRUE))</f>
        <v>98</v>
      </c>
      <c r="B208" s="127" t="s">
        <v>684</v>
      </c>
      <c r="C208" s="127" t="s">
        <v>1434</v>
      </c>
      <c r="D208" s="127" t="s">
        <v>1435</v>
      </c>
      <c r="E208" s="127" t="s">
        <v>1055</v>
      </c>
      <c r="F208" s="127" t="s">
        <v>1056</v>
      </c>
      <c r="G208" s="127"/>
      <c r="H208" s="127"/>
    </row>
    <row r="209" spans="1:8" ht="17.649999999999999">
      <c r="A209" s="128">
        <f ca="1">IF(B209 = "", "", INDIRECT(ADDRESS(MATCH(B209,キャラデータ表!$C$1:$C1081, 0),1,2,TRUE,"キャラデータ表"),TRUE))</f>
        <v>99</v>
      </c>
      <c r="B209" s="127" t="s">
        <v>692</v>
      </c>
      <c r="C209" s="127" t="s">
        <v>1197</v>
      </c>
      <c r="D209" s="127" t="s">
        <v>1436</v>
      </c>
      <c r="E209" s="127" t="s">
        <v>1055</v>
      </c>
      <c r="F209" s="127" t="s">
        <v>1056</v>
      </c>
      <c r="G209" s="127"/>
      <c r="H209" s="127"/>
    </row>
    <row r="210" spans="1:8" ht="17.649999999999999">
      <c r="A210" s="128">
        <f ca="1">IF(B210 = "", "", INDIRECT(ADDRESS(MATCH(B210,キャラデータ表!$C$1:$C1081, 0),1,2,TRUE,"キャラデータ表"),TRUE))</f>
        <v>100</v>
      </c>
      <c r="B210" s="127" t="s">
        <v>697</v>
      </c>
      <c r="C210" s="127" t="s">
        <v>1437</v>
      </c>
      <c r="D210" s="127" t="s">
        <v>1438</v>
      </c>
      <c r="E210" s="127" t="s">
        <v>1055</v>
      </c>
      <c r="F210" s="127" t="s">
        <v>1056</v>
      </c>
      <c r="G210" s="127"/>
      <c r="H210" s="127"/>
    </row>
    <row r="211" spans="1:8" ht="17.649999999999999">
      <c r="A211" s="128">
        <f ca="1">IF(B211 = "", "", INDIRECT(ADDRESS(MATCH(B211,キャラデータ表!$C$1:$C1081, 0),1,2,TRUE,"キャラデータ表"),TRUE))</f>
        <v>100</v>
      </c>
      <c r="B211" s="127" t="s">
        <v>697</v>
      </c>
      <c r="C211" s="127" t="s">
        <v>1439</v>
      </c>
      <c r="D211" s="127" t="s">
        <v>1440</v>
      </c>
      <c r="E211" s="127" t="s">
        <v>1055</v>
      </c>
      <c r="F211" s="127" t="s">
        <v>1056</v>
      </c>
      <c r="G211" s="127"/>
      <c r="H211" s="127"/>
    </row>
    <row r="212" spans="1:8" ht="17.649999999999999">
      <c r="A212" s="128">
        <f ca="1">IF(B212 = "", "", INDIRECT(ADDRESS(MATCH(B212,キャラデータ表!$C$1:$C1081, 0),1,2,TRUE,"キャラデータ表"),TRUE))</f>
        <v>100</v>
      </c>
      <c r="B212" s="127" t="s">
        <v>697</v>
      </c>
      <c r="C212" s="127" t="s">
        <v>1441</v>
      </c>
      <c r="D212" s="127" t="s">
        <v>1442</v>
      </c>
      <c r="E212" s="127" t="s">
        <v>1055</v>
      </c>
      <c r="F212" s="127" t="s">
        <v>1056</v>
      </c>
      <c r="G212" s="127"/>
      <c r="H212" s="127"/>
    </row>
    <row r="213" spans="1:8" ht="17.649999999999999">
      <c r="A213" s="128">
        <f ca="1">IF(B213 = "", "", INDIRECT(ADDRESS(MATCH(B213,キャラデータ表!$C$1:$C1081, 0),1,2,TRUE,"キャラデータ表"),TRUE))</f>
        <v>109</v>
      </c>
      <c r="B213" s="127" t="s">
        <v>734</v>
      </c>
      <c r="C213" s="127" t="s">
        <v>1443</v>
      </c>
      <c r="D213" s="127" t="s">
        <v>1444</v>
      </c>
      <c r="E213" s="127" t="s">
        <v>1055</v>
      </c>
      <c r="F213" s="127" t="s">
        <v>1056</v>
      </c>
      <c r="G213" s="127" t="s">
        <v>184</v>
      </c>
      <c r="H213" s="127"/>
    </row>
    <row r="214" spans="1:8" ht="17.649999999999999">
      <c r="A214" s="128">
        <f ca="1">IF(B214 = "", "", INDIRECT(ADDRESS(MATCH(B214,キャラデータ表!$C$1:$C1081, 0),1,2,TRUE,"キャラデータ表"),TRUE))</f>
        <v>111</v>
      </c>
      <c r="B214" s="127" t="s">
        <v>741</v>
      </c>
      <c r="C214" s="127" t="s">
        <v>1445</v>
      </c>
      <c r="D214" s="127" t="s">
        <v>1446</v>
      </c>
      <c r="E214" s="127" t="s">
        <v>1055</v>
      </c>
      <c r="F214" s="127"/>
      <c r="G214" s="127"/>
      <c r="H214" s="127"/>
    </row>
    <row r="215" spans="1:8" ht="17.649999999999999">
      <c r="A215" s="128">
        <f ca="1">IF(B215 = "", "", INDIRECT(ADDRESS(MATCH(B215,キャラデータ表!$C$1:$C1081, 0),1,2,TRUE,"キャラデータ表"),TRUE))</f>
        <v>111</v>
      </c>
      <c r="B215" s="127" t="s">
        <v>741</v>
      </c>
      <c r="C215" s="127" t="s">
        <v>1447</v>
      </c>
      <c r="D215" s="127" t="s">
        <v>1448</v>
      </c>
      <c r="E215" s="127" t="s">
        <v>1055</v>
      </c>
      <c r="F215" s="127"/>
      <c r="G215" s="127"/>
      <c r="H215" s="127"/>
    </row>
    <row r="216" spans="1:8" ht="17.649999999999999">
      <c r="A216" s="128">
        <f ca="1">IF(B216 = "", "", INDIRECT(ADDRESS(MATCH(B216,キャラデータ表!$C$1:$C1081, 0),1,2,TRUE,"キャラデータ表"),TRUE))</f>
        <v>114</v>
      </c>
      <c r="B216" s="127" t="s">
        <v>756</v>
      </c>
      <c r="C216" s="127" t="s">
        <v>1449</v>
      </c>
      <c r="D216" s="127" t="s">
        <v>1450</v>
      </c>
      <c r="E216" s="127" t="s">
        <v>1055</v>
      </c>
      <c r="F216" s="127"/>
      <c r="G216" s="127"/>
      <c r="H216" s="127"/>
    </row>
    <row r="217" spans="1:8" ht="17.649999999999999">
      <c r="A217" s="128">
        <f ca="1">IF(B217 = "", "", INDIRECT(ADDRESS(MATCH(B217,キャラデータ表!$C$1:$C1081, 0),1,2,TRUE,"キャラデータ表"),TRUE))</f>
        <v>122</v>
      </c>
      <c r="B217" s="127" t="s">
        <v>790</v>
      </c>
      <c r="C217" s="127" t="s">
        <v>1451</v>
      </c>
      <c r="D217" s="127" t="s">
        <v>1452</v>
      </c>
      <c r="E217" s="127" t="s">
        <v>1055</v>
      </c>
      <c r="F217" s="127"/>
      <c r="G217" s="127"/>
      <c r="H217" s="127"/>
    </row>
    <row r="218" spans="1:8" ht="17.649999999999999">
      <c r="A218" s="128">
        <f ca="1">IF(B218 = "", "", INDIRECT(ADDRESS(MATCH(B218,キャラデータ表!$C$1:$C1081, 0),1,2,TRUE,"キャラデータ表"),TRUE))</f>
        <v>132</v>
      </c>
      <c r="B218" s="127" t="s">
        <v>828</v>
      </c>
      <c r="C218" s="127" t="s">
        <v>1453</v>
      </c>
      <c r="D218" s="127" t="s">
        <v>1454</v>
      </c>
      <c r="E218" s="127" t="s">
        <v>1055</v>
      </c>
      <c r="F218" s="127"/>
      <c r="G218" s="127"/>
      <c r="H218" s="127"/>
    </row>
    <row r="219" spans="1:8" ht="17.649999999999999">
      <c r="A219" s="128">
        <f ca="1">IF(B219 = "", "", INDIRECT(ADDRESS(MATCH(B219,キャラデータ表!$C$1:$C1081, 0),1,2,TRUE,"キャラデータ表"),TRUE))</f>
        <v>133</v>
      </c>
      <c r="B219" s="127" t="s">
        <v>832</v>
      </c>
      <c r="C219" s="127" t="s">
        <v>1144</v>
      </c>
      <c r="D219" s="127" t="s">
        <v>1145</v>
      </c>
      <c r="E219" s="127" t="s">
        <v>1055</v>
      </c>
      <c r="F219" s="127" t="s">
        <v>1056</v>
      </c>
      <c r="G219" s="127"/>
      <c r="H219" s="127"/>
    </row>
    <row r="220" spans="1:8" ht="17.649999999999999">
      <c r="A220" s="128">
        <f ca="1">IF(B220 = "", "", INDIRECT(ADDRESS(MATCH(B220,キャラデータ表!$C$1:$C1081, 0),1,2,TRUE,"キャラデータ表"),TRUE))</f>
        <v>134</v>
      </c>
      <c r="B220" s="127" t="s">
        <v>836</v>
      </c>
      <c r="C220" s="127" t="s">
        <v>1455</v>
      </c>
      <c r="D220" s="127" t="s">
        <v>1456</v>
      </c>
      <c r="E220" s="127" t="s">
        <v>1055</v>
      </c>
      <c r="F220" s="127"/>
      <c r="G220" s="127"/>
      <c r="H220" s="127"/>
    </row>
    <row r="221" spans="1:8" ht="17.649999999999999">
      <c r="A221" s="128">
        <f ca="1">IF(B221 = "", "", INDIRECT(ADDRESS(MATCH(B221,キャラデータ表!$C$1:$C1081, 0),1,2,TRUE,"キャラデータ表"),TRUE))</f>
        <v>134</v>
      </c>
      <c r="B221" s="127" t="s">
        <v>836</v>
      </c>
      <c r="C221" s="127" t="s">
        <v>1457</v>
      </c>
      <c r="D221" s="127" t="s">
        <v>1458</v>
      </c>
      <c r="E221" s="127" t="s">
        <v>1055</v>
      </c>
      <c r="F221" s="127"/>
      <c r="G221" s="127"/>
      <c r="H221" s="127"/>
    </row>
    <row r="222" spans="1:8" ht="17.649999999999999">
      <c r="A222" s="128">
        <f ca="1">IF(B222 = "", "", INDIRECT(ADDRESS(MATCH(B222,キャラデータ表!$C$1:$C1081, 0),1,2,TRUE,"キャラデータ表"),TRUE))</f>
        <v>134</v>
      </c>
      <c r="B222" s="127" t="s">
        <v>836</v>
      </c>
      <c r="C222" s="127" t="s">
        <v>1459</v>
      </c>
      <c r="D222" s="127" t="s">
        <v>1460</v>
      </c>
      <c r="E222" s="127" t="s">
        <v>1055</v>
      </c>
      <c r="F222" s="127"/>
      <c r="G222" s="127"/>
      <c r="H222" s="127"/>
    </row>
    <row r="223" spans="1:8" ht="17.649999999999999">
      <c r="A223" s="128">
        <f ca="1">IF(B223 = "", "", INDIRECT(ADDRESS(MATCH(B223,キャラデータ表!$C$1:$C1081, 0),1,2,TRUE,"キャラデータ表"),TRUE))</f>
        <v>134</v>
      </c>
      <c r="B223" s="127" t="s">
        <v>836</v>
      </c>
      <c r="C223" s="127" t="s">
        <v>1308</v>
      </c>
      <c r="D223" s="127" t="s">
        <v>1461</v>
      </c>
      <c r="E223" s="127" t="s">
        <v>1055</v>
      </c>
      <c r="F223" s="127"/>
      <c r="G223" s="127"/>
      <c r="H223" s="127"/>
    </row>
    <row r="224" spans="1:8" ht="17.649999999999999">
      <c r="A224" s="128">
        <f ca="1">IF(B224 = "", "", INDIRECT(ADDRESS(MATCH(B224,キャラデータ表!$C$1:$C1081, 0),1,2,TRUE,"キャラデータ表"),TRUE))</f>
        <v>134</v>
      </c>
      <c r="B224" s="127" t="s">
        <v>836</v>
      </c>
      <c r="C224" s="127" t="s">
        <v>1462</v>
      </c>
      <c r="D224" s="127" t="s">
        <v>1463</v>
      </c>
      <c r="E224" s="127" t="s">
        <v>1055</v>
      </c>
      <c r="F224" s="127"/>
      <c r="G224" s="127"/>
      <c r="H224" s="127"/>
    </row>
    <row r="225" spans="1:8" ht="17.649999999999999">
      <c r="A225" s="128">
        <f ca="1">IF(B225 = "", "", INDIRECT(ADDRESS(MATCH(B225,キャラデータ表!$C$1:$C1081, 0),1,2,TRUE,"キャラデータ表"),TRUE))</f>
        <v>134</v>
      </c>
      <c r="B225" s="127" t="s">
        <v>836</v>
      </c>
      <c r="C225" s="127" t="s">
        <v>1464</v>
      </c>
      <c r="D225" s="127" t="s">
        <v>1465</v>
      </c>
      <c r="E225" s="127" t="s">
        <v>1055</v>
      </c>
      <c r="F225" s="127"/>
      <c r="G225" s="127"/>
      <c r="H225" s="127"/>
    </row>
    <row r="226" spans="1:8" ht="17.649999999999999">
      <c r="A226" s="128">
        <f ca="1">IF(B226 = "", "", INDIRECT(ADDRESS(MATCH(B226,キャラデータ表!$C$1:$C1081, 0),1,2,TRUE,"キャラデータ表"),TRUE))</f>
        <v>134</v>
      </c>
      <c r="B226" s="127" t="s">
        <v>836</v>
      </c>
      <c r="C226" s="127" t="s">
        <v>1466</v>
      </c>
      <c r="D226" s="127" t="s">
        <v>1467</v>
      </c>
      <c r="E226" s="127" t="s">
        <v>1055</v>
      </c>
      <c r="F226" s="127"/>
      <c r="G226" s="127"/>
      <c r="H226" s="127"/>
    </row>
    <row r="227" spans="1:8" ht="17.649999999999999">
      <c r="A227" s="128">
        <f ca="1">IF(B227 = "", "", INDIRECT(ADDRESS(MATCH(B227,キャラデータ表!$C$1:$C1081, 0),1,2,TRUE,"キャラデータ表"),TRUE))</f>
        <v>134</v>
      </c>
      <c r="B227" s="127" t="s">
        <v>836</v>
      </c>
      <c r="C227" s="127" t="s">
        <v>1468</v>
      </c>
      <c r="D227" s="127" t="s">
        <v>1469</v>
      </c>
      <c r="E227" s="127" t="s">
        <v>1055</v>
      </c>
      <c r="F227" s="127"/>
      <c r="G227" s="127"/>
      <c r="H227" s="127"/>
    </row>
    <row r="228" spans="1:8" ht="17.649999999999999">
      <c r="A228" s="128">
        <f ca="1">IF(B228 = "", "", INDIRECT(ADDRESS(MATCH(B228,キャラデータ表!$C$1:$C1081, 0),1,2,TRUE,"キャラデータ表"),TRUE))</f>
        <v>134</v>
      </c>
      <c r="B228" s="127" t="s">
        <v>836</v>
      </c>
      <c r="C228" s="127" t="s">
        <v>1470</v>
      </c>
      <c r="D228" s="127" t="s">
        <v>1471</v>
      </c>
      <c r="E228" s="127" t="s">
        <v>1055</v>
      </c>
      <c r="F228" s="127"/>
      <c r="G228" s="127"/>
      <c r="H228" s="127"/>
    </row>
    <row r="229" spans="1:8" ht="17.649999999999999">
      <c r="A229" s="128">
        <f ca="1">IF(B229 = "", "", INDIRECT(ADDRESS(MATCH(B229,キャラデータ表!$C$1:$C1081, 0),1,2,TRUE,"キャラデータ表"),TRUE))</f>
        <v>134</v>
      </c>
      <c r="B229" s="127" t="s">
        <v>836</v>
      </c>
      <c r="C229" s="127" t="s">
        <v>1472</v>
      </c>
      <c r="D229" s="127" t="s">
        <v>1473</v>
      </c>
      <c r="E229" s="127" t="s">
        <v>1055</v>
      </c>
      <c r="F229" s="127"/>
      <c r="G229" s="127"/>
      <c r="H229" s="127"/>
    </row>
    <row r="230" spans="1:8" ht="17.649999999999999">
      <c r="A230" s="128">
        <f ca="1">IF(B230 = "", "", INDIRECT(ADDRESS(MATCH(B230,キャラデータ表!$C$1:$C1081, 0),1,2,TRUE,"キャラデータ表"),TRUE))</f>
        <v>136</v>
      </c>
      <c r="B230" s="127" t="s">
        <v>844</v>
      </c>
      <c r="C230" s="127" t="s">
        <v>1474</v>
      </c>
      <c r="D230" s="127" t="s">
        <v>1475</v>
      </c>
      <c r="E230" s="127" t="s">
        <v>1055</v>
      </c>
      <c r="F230" s="127"/>
      <c r="G230" s="127"/>
      <c r="H230" s="127"/>
    </row>
    <row r="231" spans="1:8" ht="17.649999999999999">
      <c r="A231" s="128">
        <f ca="1">IF(B231 = "", "", INDIRECT(ADDRESS(MATCH(B231,キャラデータ表!$C$1:$C1081, 0),1,2,TRUE,"キャラデータ表"),TRUE))</f>
        <v>137</v>
      </c>
      <c r="B231" s="127" t="s">
        <v>846</v>
      </c>
      <c r="C231" s="127" t="s">
        <v>1476</v>
      </c>
      <c r="D231" s="127" t="s">
        <v>1477</v>
      </c>
      <c r="E231" s="127" t="s">
        <v>1055</v>
      </c>
      <c r="F231" s="127" t="s">
        <v>1056</v>
      </c>
      <c r="G231" s="127"/>
      <c r="H231" s="127"/>
    </row>
    <row r="232" spans="1:8" ht="17.649999999999999">
      <c r="A232" s="128">
        <f ca="1">IF(B232 = "", "", INDIRECT(ADDRESS(MATCH(B232,キャラデータ表!$C$1:$C1081, 0),1,2,TRUE,"キャラデータ表"),TRUE))</f>
        <v>137</v>
      </c>
      <c r="B232" s="127" t="s">
        <v>846</v>
      </c>
      <c r="C232" s="127" t="s">
        <v>1478</v>
      </c>
      <c r="D232" s="127" t="s">
        <v>1479</v>
      </c>
      <c r="E232" s="127" t="s">
        <v>1055</v>
      </c>
      <c r="F232" s="127" t="s">
        <v>1056</v>
      </c>
      <c r="G232" s="127"/>
      <c r="H232" s="127"/>
    </row>
    <row r="233" spans="1:8" ht="17.649999999999999">
      <c r="A233" s="128">
        <f ca="1">IF(B233 = "", "", INDIRECT(ADDRESS(MATCH(B233,キャラデータ表!$C$1:$C1081, 0),1,2,TRUE,"キャラデータ表"),TRUE))</f>
        <v>137</v>
      </c>
      <c r="B233" s="127" t="s">
        <v>846</v>
      </c>
      <c r="C233" s="127" t="s">
        <v>1480</v>
      </c>
      <c r="D233" s="127" t="s">
        <v>1481</v>
      </c>
      <c r="E233" s="127" t="s">
        <v>1055</v>
      </c>
      <c r="F233" s="127" t="s">
        <v>1056</v>
      </c>
      <c r="G233" s="127"/>
      <c r="H233" s="127"/>
    </row>
    <row r="234" spans="1:8" ht="17.649999999999999">
      <c r="A234" s="128">
        <f ca="1">IF(B234 = "", "", INDIRECT(ADDRESS(MATCH(B234,キャラデータ表!$C$1:$C1081, 0),1,2,TRUE,"キャラデータ表"),TRUE))</f>
        <v>138</v>
      </c>
      <c r="B234" s="127" t="s">
        <v>852</v>
      </c>
      <c r="C234" s="127" t="s">
        <v>1063</v>
      </c>
      <c r="D234" s="127" t="s">
        <v>1064</v>
      </c>
      <c r="E234" s="127" t="s">
        <v>1055</v>
      </c>
      <c r="F234" s="127"/>
      <c r="G234" s="129"/>
      <c r="H234" s="127"/>
    </row>
    <row r="235" spans="1:8" ht="17.649999999999999">
      <c r="A235" s="128">
        <f ca="1">IF(B235 = "", "", INDIRECT(ADDRESS(MATCH(B235,キャラデータ表!$C$1:$C1081, 0),1,2,TRUE,"キャラデータ表"),TRUE))</f>
        <v>139</v>
      </c>
      <c r="B235" s="127" t="s">
        <v>855</v>
      </c>
      <c r="C235" s="127" t="s">
        <v>1297</v>
      </c>
      <c r="D235" s="127" t="s">
        <v>1298</v>
      </c>
      <c r="E235" s="127" t="s">
        <v>1055</v>
      </c>
      <c r="F235" s="127" t="s">
        <v>1056</v>
      </c>
      <c r="G235" s="127"/>
      <c r="H235" s="127"/>
    </row>
    <row r="236" spans="1:8" ht="17.649999999999999">
      <c r="A236" s="128">
        <f ca="1">IF(B236 = "", "", INDIRECT(ADDRESS(MATCH(B236,キャラデータ表!$C$1:$C1081, 0),1,2,TRUE,"キャラデータ表"),TRUE))</f>
        <v>140</v>
      </c>
      <c r="B236" s="127" t="s">
        <v>859</v>
      </c>
      <c r="C236" s="127" t="s">
        <v>1482</v>
      </c>
      <c r="D236" s="127" t="s">
        <v>1483</v>
      </c>
      <c r="E236" s="127" t="s">
        <v>1055</v>
      </c>
      <c r="F236" s="127" t="s">
        <v>1056</v>
      </c>
      <c r="G236" s="127"/>
      <c r="H236" s="127"/>
    </row>
    <row r="237" spans="1:8" ht="17.649999999999999">
      <c r="A237" s="128">
        <f ca="1">IF(B237 = "", "", INDIRECT(ADDRESS(MATCH(B237,キャラデータ表!$C$1:$C1081, 0),1,2,TRUE,"キャラデータ表"),TRUE))</f>
        <v>141</v>
      </c>
      <c r="B237" s="127" t="s">
        <v>864</v>
      </c>
      <c r="C237" s="127" t="s">
        <v>1484</v>
      </c>
      <c r="D237" s="127" t="s">
        <v>1282</v>
      </c>
      <c r="E237" s="127" t="s">
        <v>1055</v>
      </c>
      <c r="F237" s="127" t="s">
        <v>1056</v>
      </c>
      <c r="G237" s="127"/>
      <c r="H237" s="127"/>
    </row>
    <row r="238" spans="1:8" ht="17.649999999999999">
      <c r="A238" s="128">
        <f ca="1">IF(B238 = "", "", INDIRECT(ADDRESS(MATCH(B238,キャラデータ表!$C$1:$C1081, 0),1,2,TRUE,"キャラデータ表"),TRUE))</f>
        <v>141</v>
      </c>
      <c r="B238" s="127" t="s">
        <v>864</v>
      </c>
      <c r="C238" s="127" t="s">
        <v>1484</v>
      </c>
      <c r="D238" s="127" t="s">
        <v>1282</v>
      </c>
      <c r="E238" s="127" t="s">
        <v>1055</v>
      </c>
      <c r="F238" s="127" t="s">
        <v>1056</v>
      </c>
      <c r="G238" s="127"/>
      <c r="H238" s="127"/>
    </row>
    <row r="239" spans="1:8" ht="17.649999999999999">
      <c r="A239" s="128">
        <f ca="1">IF(B239 = "", "", INDIRECT(ADDRESS(MATCH(B239,キャラデータ表!$C$1:$C1081, 0),1,2,TRUE,"キャラデータ表"),TRUE))</f>
        <v>141</v>
      </c>
      <c r="B239" s="127" t="s">
        <v>864</v>
      </c>
      <c r="C239" s="127" t="s">
        <v>1485</v>
      </c>
      <c r="D239" s="127" t="s">
        <v>1486</v>
      </c>
      <c r="E239" s="127" t="s">
        <v>1055</v>
      </c>
      <c r="F239" s="127" t="s">
        <v>1056</v>
      </c>
      <c r="G239" s="127" t="s">
        <v>552</v>
      </c>
      <c r="H239" s="127"/>
    </row>
    <row r="240" spans="1:8" ht="17.649999999999999">
      <c r="A240" s="128">
        <f ca="1">IF(B240 = "", "", INDIRECT(ADDRESS(MATCH(B240,キャラデータ表!$C$1:$C1081, 0),1,2,TRUE,"キャラデータ表"),TRUE))</f>
        <v>142</v>
      </c>
      <c r="B240" s="127" t="s">
        <v>867</v>
      </c>
      <c r="C240" s="127" t="s">
        <v>1487</v>
      </c>
      <c r="D240" s="127" t="s">
        <v>1488</v>
      </c>
      <c r="E240" s="127" t="s">
        <v>1055</v>
      </c>
      <c r="F240" s="127" t="s">
        <v>1056</v>
      </c>
      <c r="G240" s="127"/>
      <c r="H240" s="127"/>
    </row>
    <row r="241" spans="1:26" ht="17.649999999999999">
      <c r="A241" s="128">
        <f ca="1">IF(B241 = "", "", INDIRECT(ADDRESS(MATCH(B241,キャラデータ表!$C$1:$C1081, 0),1,2,TRUE,"キャラデータ表"),TRUE))</f>
        <v>143</v>
      </c>
      <c r="B241" s="127" t="s">
        <v>873</v>
      </c>
      <c r="C241" s="127" t="s">
        <v>1489</v>
      </c>
      <c r="D241" s="127" t="s">
        <v>1490</v>
      </c>
      <c r="E241" s="127" t="s">
        <v>1055</v>
      </c>
      <c r="F241" s="127" t="s">
        <v>1056</v>
      </c>
      <c r="G241" s="127"/>
      <c r="H241" s="127"/>
    </row>
    <row r="242" spans="1:26" ht="1.5" customHeight="1">
      <c r="A242" s="128">
        <f ca="1">IF(B242 = "", "", INDIRECT(ADDRESS(MATCH(B242,キャラデータ表!$C$1:$C1081, 0),1,2,TRUE,"キャラデータ表"),TRUE))</f>
        <v>144</v>
      </c>
      <c r="B242" s="127" t="s">
        <v>879</v>
      </c>
      <c r="C242" s="127" t="s">
        <v>1491</v>
      </c>
      <c r="D242" s="127" t="s">
        <v>1492</v>
      </c>
      <c r="E242" s="127" t="s">
        <v>1055</v>
      </c>
      <c r="F242" s="127" t="s">
        <v>1056</v>
      </c>
      <c r="G242" s="127"/>
      <c r="H242" s="127"/>
      <c r="I242" s="114"/>
      <c r="J242" s="114"/>
      <c r="K242" s="114"/>
      <c r="L242" s="114"/>
      <c r="M242" s="114"/>
      <c r="N242" s="114"/>
      <c r="O242" s="114"/>
      <c r="P242" s="114"/>
      <c r="Q242" s="114"/>
      <c r="R242" s="114"/>
      <c r="S242" s="114"/>
      <c r="T242" s="114"/>
      <c r="U242" s="114"/>
      <c r="V242" s="114"/>
      <c r="W242" s="114"/>
      <c r="X242" s="114"/>
      <c r="Y242" s="114"/>
      <c r="Z242" s="114"/>
    </row>
    <row r="243" spans="1:26" ht="1.5" customHeight="1">
      <c r="A243" s="128">
        <f ca="1">IF(B243 = "", "", INDIRECT(ADDRESS(MATCH(B243,キャラデータ表!$C$1:$C1081, 0),1,2,TRUE,"キャラデータ表"),TRUE))</f>
        <v>145</v>
      </c>
      <c r="B243" s="127" t="s">
        <v>886</v>
      </c>
      <c r="C243" s="127" t="s">
        <v>1493</v>
      </c>
      <c r="D243" s="127" t="s">
        <v>1494</v>
      </c>
      <c r="E243" s="127" t="s">
        <v>1055</v>
      </c>
      <c r="F243" s="127" t="s">
        <v>1056</v>
      </c>
      <c r="G243" s="127"/>
      <c r="H243" s="127"/>
      <c r="I243" s="114"/>
      <c r="J243" s="114"/>
      <c r="K243" s="114"/>
      <c r="L243" s="114"/>
      <c r="M243" s="114"/>
      <c r="N243" s="114"/>
      <c r="O243" s="114"/>
      <c r="P243" s="114"/>
      <c r="Q243" s="114"/>
      <c r="R243" s="114"/>
      <c r="S243" s="114"/>
      <c r="T243" s="114"/>
      <c r="U243" s="114"/>
      <c r="V243" s="114"/>
      <c r="W243" s="114"/>
      <c r="X243" s="114"/>
      <c r="Y243" s="114"/>
      <c r="Z243" s="114"/>
    </row>
    <row r="244" spans="1:26" ht="17.649999999999999">
      <c r="A244" s="131">
        <f ca="1">IF(B244 = "", "", INDIRECT(ADDRESS(MATCH(B244,キャラデータ表!$C$1:$C1081, 0),1,2,TRUE,"キャラデータ表"),TRUE))</f>
        <v>147</v>
      </c>
      <c r="B244" s="127" t="s">
        <v>900</v>
      </c>
      <c r="C244" s="127" t="s">
        <v>1495</v>
      </c>
      <c r="D244" s="127" t="s">
        <v>1496</v>
      </c>
      <c r="E244" s="127" t="s">
        <v>1055</v>
      </c>
      <c r="F244" s="127"/>
      <c r="G244" s="127" t="s">
        <v>893</v>
      </c>
      <c r="H244" s="127"/>
    </row>
    <row r="245" spans="1:26" ht="17.649999999999999">
      <c r="A245" s="131">
        <f ca="1">IF(B245 = "", "", INDIRECT(ADDRESS(MATCH(B245,キャラデータ表!$C$1:$C1081, 0),1,2,TRUE,"キャラデータ表"),TRUE))</f>
        <v>147</v>
      </c>
      <c r="B245" s="127" t="s">
        <v>900</v>
      </c>
      <c r="C245" s="127" t="s">
        <v>1441</v>
      </c>
      <c r="D245" s="127" t="s">
        <v>1497</v>
      </c>
      <c r="E245" s="127" t="s">
        <v>1055</v>
      </c>
      <c r="F245" s="127" t="s">
        <v>1056</v>
      </c>
      <c r="G245" s="127" t="s">
        <v>893</v>
      </c>
      <c r="H245" s="127"/>
    </row>
    <row r="246" spans="1:26" ht="17.649999999999999">
      <c r="A246" s="128">
        <f ca="1">IF(B246 = "", "", INDIRECT(ADDRESS(MATCH(B246,キャラデータ表!$C$1:$C1081, 0),1,2,TRUE,"キャラデータ表"),TRUE))</f>
        <v>148</v>
      </c>
      <c r="B246" s="127" t="s">
        <v>906</v>
      </c>
      <c r="C246" s="127" t="s">
        <v>1498</v>
      </c>
      <c r="D246" s="127" t="s">
        <v>1499</v>
      </c>
      <c r="E246" s="127" t="s">
        <v>1055</v>
      </c>
      <c r="F246" s="127"/>
      <c r="G246" s="127"/>
      <c r="H246" s="127"/>
    </row>
    <row r="247" spans="1:26" ht="17.649999999999999">
      <c r="A247" s="128">
        <f ca="1">IF(B247 = "", "", INDIRECT(ADDRESS(MATCH(B247,キャラデータ表!$C$1:$C1081, 0),1,2,TRUE,"キャラデータ表"),TRUE))</f>
        <v>148</v>
      </c>
      <c r="B247" s="127" t="s">
        <v>906</v>
      </c>
      <c r="C247" s="127" t="s">
        <v>1500</v>
      </c>
      <c r="D247" s="127" t="s">
        <v>1501</v>
      </c>
      <c r="E247" s="127" t="s">
        <v>1055</v>
      </c>
      <c r="F247" s="127"/>
      <c r="G247" s="127"/>
      <c r="H247" s="127"/>
    </row>
    <row r="248" spans="1:26" ht="17.649999999999999">
      <c r="A248" s="128">
        <f ca="1">IF(B248 = "", "", INDIRECT(ADDRESS(MATCH(B248,キャラデータ表!$C$1:$C1081, 0),1,2,TRUE,"キャラデータ表"),TRUE))</f>
        <v>148</v>
      </c>
      <c r="B248" s="127" t="s">
        <v>906</v>
      </c>
      <c r="C248" s="127" t="s">
        <v>1502</v>
      </c>
      <c r="D248" s="127" t="s">
        <v>1503</v>
      </c>
      <c r="E248" s="127" t="s">
        <v>1055</v>
      </c>
      <c r="F248" s="127" t="s">
        <v>1056</v>
      </c>
      <c r="G248" s="127"/>
      <c r="H248" s="127"/>
    </row>
    <row r="249" spans="1:26" ht="17.649999999999999">
      <c r="A249" s="128">
        <f ca="1">IF(B249 = "", "", INDIRECT(ADDRESS(MATCH(B249,キャラデータ表!$C$1:$C1081, 0),1,2,TRUE,"キャラデータ表"),TRUE))</f>
        <v>148</v>
      </c>
      <c r="B249" s="127" t="s">
        <v>906</v>
      </c>
      <c r="C249" s="127" t="s">
        <v>1504</v>
      </c>
      <c r="D249" s="127" t="s">
        <v>1505</v>
      </c>
      <c r="E249" s="127" t="s">
        <v>1055</v>
      </c>
      <c r="F249" s="127" t="s">
        <v>1056</v>
      </c>
      <c r="G249" s="127"/>
      <c r="H249" s="127"/>
    </row>
    <row r="250" spans="1:26" ht="17.649999999999999">
      <c r="A250" s="128">
        <f ca="1">IF(B250 = "", "", INDIRECT(ADDRESS(MATCH(B250,キャラデータ表!$C$1:$C1081, 0),1,2,TRUE,"キャラデータ表"),TRUE))</f>
        <v>148</v>
      </c>
      <c r="B250" s="127" t="s">
        <v>906</v>
      </c>
      <c r="C250" s="127" t="s">
        <v>1506</v>
      </c>
      <c r="D250" s="127" t="s">
        <v>1507</v>
      </c>
      <c r="E250" s="127" t="s">
        <v>1055</v>
      </c>
      <c r="F250" s="127" t="s">
        <v>1056</v>
      </c>
      <c r="G250" s="127" t="s">
        <v>227</v>
      </c>
      <c r="H250" s="127"/>
    </row>
    <row r="251" spans="1:26" ht="17.649999999999999">
      <c r="A251" s="128">
        <f ca="1">IF(B251 = "", "", INDIRECT(ADDRESS(MATCH(B251,キャラデータ表!$C$1:$C1081, 0),1,2,TRUE,"キャラデータ表"),TRUE))</f>
        <v>148</v>
      </c>
      <c r="B251" s="127" t="s">
        <v>906</v>
      </c>
      <c r="C251" s="127" t="s">
        <v>1508</v>
      </c>
      <c r="D251" s="127" t="s">
        <v>1509</v>
      </c>
      <c r="E251" s="127" t="s">
        <v>1055</v>
      </c>
      <c r="F251" s="127"/>
      <c r="G251" s="127"/>
      <c r="H251" s="127"/>
    </row>
    <row r="252" spans="1:26" ht="17.649999999999999">
      <c r="A252" s="128">
        <f ca="1">IF(B252 = "", "", INDIRECT(ADDRESS(MATCH(B252,キャラデータ表!$C$1:$C1081, 0),1,2,TRUE,"キャラデータ表"),TRUE))</f>
        <v>149</v>
      </c>
      <c r="B252" s="127" t="s">
        <v>913</v>
      </c>
      <c r="C252" s="127" t="s">
        <v>1510</v>
      </c>
      <c r="D252" s="127" t="s">
        <v>1511</v>
      </c>
      <c r="E252" s="127" t="s">
        <v>1055</v>
      </c>
      <c r="F252" s="127" t="s">
        <v>1056</v>
      </c>
      <c r="G252" s="127"/>
      <c r="H252" s="127"/>
    </row>
    <row r="253" spans="1:26" ht="17.649999999999999">
      <c r="A253" s="128">
        <f ca="1">IF(B253 = "", "", INDIRECT(ADDRESS(MATCH(B253,キャラデータ表!$C$1:$C1081, 0),1,2,TRUE,"キャラデータ表"),TRUE))</f>
        <v>149</v>
      </c>
      <c r="B253" s="127" t="s">
        <v>913</v>
      </c>
      <c r="C253" s="127" t="s">
        <v>1512</v>
      </c>
      <c r="D253" s="127" t="s">
        <v>1513</v>
      </c>
      <c r="E253" s="127" t="s">
        <v>1055</v>
      </c>
      <c r="F253" s="127" t="s">
        <v>1056</v>
      </c>
      <c r="G253" s="127"/>
      <c r="H253" s="127"/>
    </row>
    <row r="254" spans="1:26" ht="17.649999999999999">
      <c r="A254" s="128">
        <f ca="1">IF(B254 = "", "", INDIRECT(ADDRESS(MATCH(B254,キャラデータ表!$C$1:$C1081, 0),1,2,TRUE,"キャラデータ表"),TRUE))</f>
        <v>149</v>
      </c>
      <c r="B254" s="127" t="s">
        <v>913</v>
      </c>
      <c r="C254" s="127" t="s">
        <v>1514</v>
      </c>
      <c r="D254" s="127" t="s">
        <v>1515</v>
      </c>
      <c r="E254" s="127" t="s">
        <v>1055</v>
      </c>
      <c r="F254" s="127" t="s">
        <v>1056</v>
      </c>
      <c r="G254" s="127"/>
      <c r="H254" s="127"/>
    </row>
    <row r="255" spans="1:26" ht="17.649999999999999">
      <c r="A255" s="128">
        <f ca="1">IF(B255 = "", "", INDIRECT(ADDRESS(MATCH(B255,キャラデータ表!$C$1:$C1081, 0),1,2,TRUE,"キャラデータ表"),TRUE))</f>
        <v>150</v>
      </c>
      <c r="B255" s="127" t="s">
        <v>919</v>
      </c>
      <c r="C255" s="127" t="s">
        <v>1516</v>
      </c>
      <c r="D255" s="127" t="s">
        <v>1517</v>
      </c>
      <c r="E255" s="127" t="s">
        <v>1055</v>
      </c>
      <c r="F255" s="127" t="s">
        <v>1056</v>
      </c>
      <c r="G255" s="127"/>
      <c r="H255" s="127"/>
    </row>
    <row r="256" spans="1:26" ht="17.649999999999999">
      <c r="A256" s="128">
        <f ca="1">IF(B256 = "", "", INDIRECT(ADDRESS(MATCH(B256,キャラデータ表!$C$1:$C1081, 0),1,2,TRUE,"キャラデータ表"),TRUE))</f>
        <v>150</v>
      </c>
      <c r="B256" s="127" t="s">
        <v>919</v>
      </c>
      <c r="C256" s="127" t="s">
        <v>1518</v>
      </c>
      <c r="D256" s="127" t="s">
        <v>1519</v>
      </c>
      <c r="E256" s="127" t="s">
        <v>1055</v>
      </c>
      <c r="F256" s="127" t="s">
        <v>1056</v>
      </c>
      <c r="G256" s="127"/>
      <c r="H256" s="127"/>
    </row>
    <row r="257" spans="1:7" ht="17.649999999999999">
      <c r="A257" s="128">
        <f ca="1">IF(B257 = "", "", INDIRECT(ADDRESS(MATCH(B257,キャラデータ表!$C$1:$C1081, 0),1,2,TRUE,"キャラデータ表"),TRUE))</f>
        <v>150</v>
      </c>
      <c r="B257" s="127" t="s">
        <v>919</v>
      </c>
      <c r="C257" s="127" t="s">
        <v>1520</v>
      </c>
      <c r="D257" s="127" t="s">
        <v>1521</v>
      </c>
      <c r="E257" s="127" t="s">
        <v>1055</v>
      </c>
      <c r="F257" s="127" t="s">
        <v>1056</v>
      </c>
      <c r="G257" s="127"/>
    </row>
    <row r="258" spans="1:7" ht="17.649999999999999">
      <c r="A258" s="128">
        <f ca="1">IF(B258 = "", "", INDIRECT(ADDRESS(MATCH(B258,キャラデータ表!$C$1:$C1081, 0),1,2,TRUE,"キャラデータ表"),TRUE))</f>
        <v>150</v>
      </c>
      <c r="B258" s="127" t="s">
        <v>919</v>
      </c>
      <c r="C258" s="127" t="s">
        <v>1522</v>
      </c>
      <c r="D258" s="127" t="s">
        <v>1523</v>
      </c>
      <c r="E258" s="127" t="s">
        <v>1055</v>
      </c>
      <c r="F258" s="127" t="s">
        <v>1056</v>
      </c>
      <c r="G258" s="127"/>
    </row>
    <row r="259" spans="1:7" ht="17.649999999999999">
      <c r="A259" s="128">
        <f ca="1">IF(B259 = "", "", INDIRECT(ADDRESS(MATCH(B259,キャラデータ表!$C$1:$C1081, 0),1,2,TRUE,"キャラデータ表"),TRUE))</f>
        <v>135</v>
      </c>
      <c r="B259" s="127" t="s">
        <v>840</v>
      </c>
      <c r="C259" s="127" t="s">
        <v>1178</v>
      </c>
      <c r="D259" s="127" t="s">
        <v>1524</v>
      </c>
      <c r="E259" s="127" t="s">
        <v>1055</v>
      </c>
      <c r="F259" s="127" t="s">
        <v>1056</v>
      </c>
      <c r="G259" s="127"/>
    </row>
    <row r="260" spans="1:7" ht="16.5">
      <c r="A260" s="132">
        <f ca="1">IF(B260 = "", "", INDIRECT(ADDRESS(MATCH(B260,キャラデータ表!$C$1:$C1081, 0),1,2,TRUE,"キャラデータ表"),TRUE))</f>
        <v>147</v>
      </c>
      <c r="B260" s="182" t="s">
        <v>2548</v>
      </c>
      <c r="C260" s="127" t="s">
        <v>2549</v>
      </c>
      <c r="D260" s="182" t="s">
        <v>2550</v>
      </c>
      <c r="G260" s="182" t="s">
        <v>2551</v>
      </c>
    </row>
    <row r="261" spans="1:7" ht="16.149999999999999">
      <c r="A261" s="132" t="str">
        <f ca="1">IF(B261 = "", "", INDIRECT(ADDRESS(MATCH(B261,キャラデータ表!$C$1:$C1081, 0),1,2,TRUE,"キャラデータ表"),TRUE))</f>
        <v/>
      </c>
    </row>
    <row r="262" spans="1:7" ht="16.149999999999999">
      <c r="A262" s="132" t="str">
        <f ca="1">IF(B262 = "", "", INDIRECT(ADDRESS(MATCH(B262,キャラデータ表!$C$1:$C1081, 0),1,2,TRUE,"キャラデータ表"),TRUE))</f>
        <v/>
      </c>
    </row>
    <row r="263" spans="1:7" ht="16.149999999999999">
      <c r="A263" s="132" t="str">
        <f ca="1">IF(B263 = "", "", INDIRECT(ADDRESS(MATCH(B263,キャラデータ表!$C$1:$C1081, 0),1,2,TRUE,"キャラデータ表"),TRUE))</f>
        <v/>
      </c>
    </row>
    <row r="264" spans="1:7" ht="16.149999999999999">
      <c r="A264" s="132" t="str">
        <f ca="1">IF(B264 = "", "", INDIRECT(ADDRESS(MATCH(B264,キャラデータ表!$C$1:$C1081, 0),1,2,TRUE,"キャラデータ表"),TRUE))</f>
        <v/>
      </c>
    </row>
    <row r="265" spans="1:7" ht="16.149999999999999">
      <c r="A265" s="132" t="str">
        <f ca="1">IF(B265 = "", "", INDIRECT(ADDRESS(MATCH(B265,キャラデータ表!$C$1:$C1081, 0),1,2,TRUE,"キャラデータ表"),TRUE))</f>
        <v/>
      </c>
    </row>
    <row r="266" spans="1:7" ht="16.149999999999999">
      <c r="A266" s="132" t="str">
        <f ca="1">IF(B266 = "", "", INDIRECT(ADDRESS(MATCH(B266,キャラデータ表!$C$1:$C1081, 0),1,2,TRUE,"キャラデータ表"),TRUE))</f>
        <v/>
      </c>
    </row>
    <row r="267" spans="1:7" ht="16.149999999999999">
      <c r="A267" s="132" t="str">
        <f ca="1">IF(B267 = "", "", INDIRECT(ADDRESS(MATCH(B267,キャラデータ表!$C$1:$C1081, 0),1,2,TRUE,"キャラデータ表"),TRUE))</f>
        <v/>
      </c>
    </row>
    <row r="268" spans="1:7" ht="16.149999999999999">
      <c r="A268" s="132" t="str">
        <f ca="1">IF(B268 = "", "", INDIRECT(ADDRESS(MATCH(B268,キャラデータ表!$C$1:$C1081, 0),1,2,TRUE,"キャラデータ表"),TRUE))</f>
        <v/>
      </c>
    </row>
    <row r="269" spans="1:7" ht="16.149999999999999">
      <c r="A269" s="132" t="str">
        <f ca="1">IF(B269 = "", "", INDIRECT(ADDRESS(MATCH(B269,キャラデータ表!$C$1:$C1081, 0),1,2,TRUE,"キャラデータ表"),TRUE))</f>
        <v/>
      </c>
    </row>
    <row r="270" spans="1:7" ht="16.149999999999999">
      <c r="A270" s="132" t="str">
        <f ca="1">IF(B270 = "", "", INDIRECT(ADDRESS(MATCH(B270,キャラデータ表!$C$1:$C1081, 0),1,2,TRUE,"キャラデータ表"),TRUE))</f>
        <v/>
      </c>
    </row>
    <row r="271" spans="1:7" ht="16.149999999999999">
      <c r="A271" s="132" t="str">
        <f ca="1">IF(B271 = "", "", INDIRECT(ADDRESS(MATCH(B271,キャラデータ表!$C$1:$C1081, 0),1,2,TRUE,"キャラデータ表"),TRUE))</f>
        <v/>
      </c>
    </row>
    <row r="272" spans="1:7" ht="16.149999999999999">
      <c r="A272" s="132" t="str">
        <f ca="1">IF(B272 = "", "", INDIRECT(ADDRESS(MATCH(B272,キャラデータ表!$C$1:$C1081, 0),1,2,TRUE,"キャラデータ表"),TRUE))</f>
        <v/>
      </c>
    </row>
    <row r="273" spans="1:1" ht="16.149999999999999">
      <c r="A273" s="132" t="str">
        <f ca="1">IF(B273 = "", "", INDIRECT(ADDRESS(MATCH(B273,キャラデータ表!$C$1:$C1081, 0),1,2,TRUE,"キャラデータ表"),TRUE))</f>
        <v/>
      </c>
    </row>
    <row r="274" spans="1:1" ht="16.149999999999999">
      <c r="A274" s="132" t="str">
        <f ca="1">IF(B274 = "", "", INDIRECT(ADDRESS(MATCH(B274,キャラデータ表!$C$1:$C1081, 0),1,2,TRUE,"キャラデータ表"),TRUE))</f>
        <v/>
      </c>
    </row>
    <row r="275" spans="1:1" ht="16.149999999999999">
      <c r="A275" s="132" t="str">
        <f ca="1">IF(B275 = "", "", INDIRECT(ADDRESS(MATCH(B275,キャラデータ表!$C$1:$C1081, 0),1,2,TRUE,"キャラデータ表"),TRUE))</f>
        <v/>
      </c>
    </row>
    <row r="276" spans="1:1" ht="16.149999999999999">
      <c r="A276" s="132" t="str">
        <f ca="1">IF(B276 = "", "", INDIRECT(ADDRESS(MATCH(B276,キャラデータ表!$C$1:$C1081, 0),1,2,TRUE,"キャラデータ表"),TRUE))</f>
        <v/>
      </c>
    </row>
    <row r="277" spans="1:1" ht="16.149999999999999">
      <c r="A277" s="132" t="str">
        <f ca="1">IF(B277 = "", "", INDIRECT(ADDRESS(MATCH(B277,キャラデータ表!$C$1:$C1081, 0),1,2,TRUE,"キャラデータ表"),TRUE))</f>
        <v/>
      </c>
    </row>
    <row r="278" spans="1:1" ht="16.149999999999999">
      <c r="A278" s="132" t="str">
        <f ca="1">IF(B278 = "", "", INDIRECT(ADDRESS(MATCH(B278,キャラデータ表!$C$1:$C1081, 0),1,2,TRUE,"キャラデータ表"),TRUE))</f>
        <v/>
      </c>
    </row>
    <row r="279" spans="1:1" ht="16.149999999999999">
      <c r="A279" s="132" t="str">
        <f ca="1">IF(B279 = "", "", INDIRECT(ADDRESS(MATCH(B279,キャラデータ表!$C$1:$C1081, 0),1,2,TRUE,"キャラデータ表"),TRUE))</f>
        <v/>
      </c>
    </row>
    <row r="280" spans="1:1" ht="16.149999999999999">
      <c r="A280" s="132" t="str">
        <f ca="1">IF(B280 = "", "", INDIRECT(ADDRESS(MATCH(B280,キャラデータ表!$C$1:$C1081, 0),1,2,TRUE,"キャラデータ表"),TRUE))</f>
        <v/>
      </c>
    </row>
    <row r="281" spans="1:1" ht="16.149999999999999">
      <c r="A281" s="132" t="str">
        <f ca="1">IF(B281 = "", "", INDIRECT(ADDRESS(MATCH(B281,キャラデータ表!$C$1:$C1081, 0),1,2,TRUE,"キャラデータ表"),TRUE))</f>
        <v/>
      </c>
    </row>
    <row r="282" spans="1:1" ht="16.149999999999999">
      <c r="A282" s="132" t="str">
        <f ca="1">IF(B282 = "", "", INDIRECT(ADDRESS(MATCH(B282,キャラデータ表!$C$1:$C1081, 0),1,2,TRUE,"キャラデータ表"),TRUE))</f>
        <v/>
      </c>
    </row>
    <row r="283" spans="1:1" ht="16.149999999999999">
      <c r="A283" s="132" t="str">
        <f ca="1">IF(B283 = "", "", INDIRECT(ADDRESS(MATCH(B283,キャラデータ表!$C$1:$C1081, 0),1,2,TRUE,"キャラデータ表"),TRUE))</f>
        <v/>
      </c>
    </row>
    <row r="284" spans="1:1" ht="16.149999999999999">
      <c r="A284" s="132" t="str">
        <f ca="1">IF(B284 = "", "", INDIRECT(ADDRESS(MATCH(B284,キャラデータ表!$C$1:$C1081, 0),1,2,TRUE,"キャラデータ表"),TRUE))</f>
        <v/>
      </c>
    </row>
    <row r="285" spans="1:1" ht="16.149999999999999">
      <c r="A285" s="132" t="str">
        <f ca="1">IF(B285 = "", "", INDIRECT(ADDRESS(MATCH(B285,キャラデータ表!$C$1:$C1081, 0),1,2,TRUE,"キャラデータ表"),TRUE))</f>
        <v/>
      </c>
    </row>
    <row r="286" spans="1:1" ht="16.149999999999999">
      <c r="A286" s="132" t="str">
        <f ca="1">IF(B286 = "", "", INDIRECT(ADDRESS(MATCH(B286,キャラデータ表!$C$1:$C1081, 0),1,2,TRUE,"キャラデータ表"),TRUE))</f>
        <v/>
      </c>
    </row>
    <row r="287" spans="1:1" ht="16.149999999999999">
      <c r="A287" s="132" t="str">
        <f ca="1">IF(B287 = "", "", INDIRECT(ADDRESS(MATCH(B287,キャラデータ表!$C$1:$C1081, 0),1,2,TRUE,"キャラデータ表"),TRUE))</f>
        <v/>
      </c>
    </row>
    <row r="288" spans="1:1" ht="16.149999999999999">
      <c r="A288" s="132" t="str">
        <f ca="1">IF(B288 = "", "", INDIRECT(ADDRESS(MATCH(B288,キャラデータ表!$C$1:$C1081, 0),1,2,TRUE,"キャラデータ表"),TRUE))</f>
        <v/>
      </c>
    </row>
    <row r="289" spans="1:1" ht="16.149999999999999">
      <c r="A289" s="132" t="str">
        <f ca="1">IF(B289 = "", "", INDIRECT(ADDRESS(MATCH(B289,キャラデータ表!$C$1:$C1081, 0),1,2,TRUE,"キャラデータ表"),TRUE))</f>
        <v/>
      </c>
    </row>
  </sheetData>
  <phoneticPr fontId="15"/>
  <conditionalFormatting sqref="A1:E289">
    <cfRule type="expression" dxfId="47" priority="1">
      <formula>$E1="停止"</formula>
    </cfRule>
    <cfRule type="expression" dxfId="46" priority="2">
      <formula>$E1="未実装"</formula>
    </cfRule>
  </conditionalFormatting>
  <dataValidations count="1">
    <dataValidation type="list" allowBlank="1" sqref="E2:E1081" xr:uid="{00000000-0002-0000-0300-000000000000}">
      <formula1>"実装済,未実装,停止"</formula1>
    </dataValidation>
  </dataValidation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63"/>
  <sheetViews>
    <sheetView topLeftCell="A50" workbookViewId="0">
      <selection activeCell="A72" sqref="A72"/>
    </sheetView>
  </sheetViews>
  <sheetFormatPr defaultColWidth="12.59765625" defaultRowHeight="15.75" customHeight="1"/>
  <sheetData>
    <row r="1" spans="1:5" ht="15.75" customHeight="1">
      <c r="A1" t="s">
        <v>2</v>
      </c>
      <c r="B1" s="112" t="s">
        <v>1525</v>
      </c>
    </row>
    <row r="2" spans="1:5" ht="15.75" customHeight="1">
      <c r="A2" s="112" t="s">
        <v>836</v>
      </c>
      <c r="B2">
        <f>COUNTIF(口上デイリーリスト!B136:B1000, A2) + COUNTIF(口上デイリーリスト!$G136:$G1000, "*"&amp;A2&amp;"*")</f>
        <v>10</v>
      </c>
    </row>
    <row r="3" spans="1:5" ht="15.75" customHeight="1">
      <c r="A3" s="112" t="s">
        <v>154</v>
      </c>
      <c r="B3">
        <f>COUNTIF(口上デイリーリスト!B10:B1000, A3) + COUNTIF(口上デイリーリスト!$G10:$G1000, "*"&amp;A3&amp;"*")</f>
        <v>9</v>
      </c>
      <c r="E3" s="127" t="s">
        <v>1526</v>
      </c>
    </row>
    <row r="4" spans="1:5" ht="15.75" customHeight="1">
      <c r="A4" s="112" t="s">
        <v>288</v>
      </c>
      <c r="B4">
        <f>COUNTIF(口上デイリーリスト!B33:B1000, A4) + COUNTIF(口上デイリーリスト!$G33:$G1000, "*"&amp;A4&amp;"*")</f>
        <v>7</v>
      </c>
      <c r="E4" s="133">
        <f>COUNTIF(B2:B1000, "&gt;0") /COUNTA(A2:A1000)</f>
        <v>0.70370370370370372</v>
      </c>
    </row>
    <row r="5" spans="1:5" ht="15.75" customHeight="1">
      <c r="A5" s="112" t="s">
        <v>658</v>
      </c>
      <c r="B5">
        <f>COUNTIF(口上デイリーリスト!B96:B1000, A5) + COUNTIF(口上デイリーリスト!$G96:$G1000, "*"&amp;A5&amp;"*")</f>
        <v>7</v>
      </c>
      <c r="E5" s="127" t="s">
        <v>1527</v>
      </c>
    </row>
    <row r="6" spans="1:5" ht="15.75" customHeight="1">
      <c r="A6" s="112" t="s">
        <v>160</v>
      </c>
      <c r="B6">
        <f>COUNTIF(口上デイリーリスト!B11:B1000, A6) + COUNTIF(口上デイリーリスト!$G11:$G1000, "*"&amp;A6&amp;"*")</f>
        <v>6</v>
      </c>
      <c r="E6" s="127">
        <f>COUNTA(口上デイリーリスト!C2:C10046)</f>
        <v>259</v>
      </c>
    </row>
    <row r="7" spans="1:5" ht="15.75" customHeight="1">
      <c r="A7" s="112" t="s">
        <v>254</v>
      </c>
      <c r="B7">
        <f>COUNTIF(口上デイリーリスト!B27:B1000, A7) + COUNTIF(口上デイリーリスト!$G27:$G1000, "*"&amp;A7&amp;"*")</f>
        <v>6</v>
      </c>
      <c r="E7" s="127"/>
    </row>
    <row r="8" spans="1:5" ht="15.75" customHeight="1">
      <c r="A8" s="112" t="s">
        <v>261</v>
      </c>
      <c r="B8">
        <f>COUNTIF(口上デイリーリスト!B28:B1000, A8) + COUNTIF(口上デイリーリスト!$G28:$G1000, "*"&amp;A8&amp;"*")</f>
        <v>6</v>
      </c>
      <c r="E8" s="127"/>
    </row>
    <row r="9" spans="1:5" ht="15.75" customHeight="1">
      <c r="A9" t="s">
        <v>906</v>
      </c>
      <c r="B9">
        <f>COUNTIF(口上デイリーリスト!B150:B1000, A9) + COUNTIF(口上デイリーリスト!$G150:$G1000, "*"&amp;A9&amp;"*")</f>
        <v>6</v>
      </c>
      <c r="E9" s="127"/>
    </row>
    <row r="10" spans="1:5" ht="15.75" customHeight="1">
      <c r="A10" s="112" t="s">
        <v>184</v>
      </c>
      <c r="B10">
        <f>COUNTIF(口上デイリーリスト!B15:B1000, A10) + COUNTIF(口上デイリーリスト!$G15:$G1000, "*"&amp;A10&amp;"*")</f>
        <v>5</v>
      </c>
    </row>
    <row r="11" spans="1:5" ht="15.75" customHeight="1">
      <c r="A11" s="112" t="s">
        <v>227</v>
      </c>
      <c r="B11">
        <f>COUNTIF(口上デイリーリスト!B23:B1000, A11) + COUNTIF(口上デイリーリスト!$G23:$G1000, "*"&amp;A11&amp;"*")</f>
        <v>5</v>
      </c>
      <c r="E11" s="127"/>
    </row>
    <row r="12" spans="1:5" ht="15.75" customHeight="1">
      <c r="A12" s="112" t="s">
        <v>233</v>
      </c>
      <c r="B12">
        <f>COUNTIF(口上デイリーリスト!B24:B1000, A12) + COUNTIF(口上デイリーリスト!$G24:$G1000, "*"&amp;A12&amp;"*")</f>
        <v>5</v>
      </c>
    </row>
    <row r="13" spans="1:5" ht="15.75" customHeight="1">
      <c r="A13" s="112" t="s">
        <v>274</v>
      </c>
      <c r="B13">
        <f>COUNTIF(口上デイリーリスト!B31:B1000, A13) + COUNTIF(口上デイリーリスト!$G31:$G1000, "*"&amp;A13&amp;"*")</f>
        <v>5</v>
      </c>
    </row>
    <row r="14" spans="1:5" ht="15.75" customHeight="1">
      <c r="A14" s="112" t="s">
        <v>281</v>
      </c>
      <c r="B14">
        <f>COUNTIF(口上デイリーリスト!B32:B1000, A14) + COUNTIF(口上デイリーリスト!$G32:$G1000, "*"&amp;A14&amp;"*")</f>
        <v>5</v>
      </c>
    </row>
    <row r="15" spans="1:5" ht="15.75" customHeight="1">
      <c r="A15" s="112" t="s">
        <v>294</v>
      </c>
      <c r="B15">
        <f>COUNTIF(口上デイリーリスト!B34:B1000, A15) + COUNTIF(口上デイリーリスト!$G34:$G1000, "*"&amp;A15&amp;"*")</f>
        <v>5</v>
      </c>
    </row>
    <row r="16" spans="1:5" ht="15.75" customHeight="1">
      <c r="A16" s="112" t="s">
        <v>420</v>
      </c>
      <c r="B16">
        <f>COUNTIF(口上デイリーリスト!B54:B1000, A16) + COUNTIF(口上デイリーリスト!$G54:$G1000, "*"&amp;A16&amp;"*")</f>
        <v>5</v>
      </c>
    </row>
    <row r="17" spans="1:2" ht="15.75" customHeight="1">
      <c r="A17" s="112" t="s">
        <v>540</v>
      </c>
      <c r="B17">
        <f>COUNTIF(口上デイリーリスト!B77:B1000, A17) + COUNTIF(口上デイリーリスト!$G77:$G1000, "*"&amp;A17&amp;"*")</f>
        <v>5</v>
      </c>
    </row>
    <row r="18" spans="1:2" ht="15.75" customHeight="1">
      <c r="A18" s="112" t="s">
        <v>552</v>
      </c>
      <c r="B18">
        <f>COUNTIF(口上デイリーリスト!B79:B1000, A18) + COUNTIF(口上デイリーリスト!$G79:$G1000, "*"&amp;A18&amp;"*")</f>
        <v>5</v>
      </c>
    </row>
    <row r="19" spans="1:2" ht="15.75" customHeight="1">
      <c r="A19" s="112" t="s">
        <v>596</v>
      </c>
      <c r="B19">
        <f>COUNTIF(口上デイリーリスト!B85:B1000, A19) + COUNTIF(口上デイリーリスト!$G85:$G1000, "*"&amp;A19&amp;"*")</f>
        <v>5</v>
      </c>
    </row>
    <row r="20" spans="1:2" ht="15.75" customHeight="1">
      <c r="A20" s="112" t="s">
        <v>74</v>
      </c>
      <c r="B20">
        <f>COUNTIF(口上デイリーリスト!B2:B1000, A20) + COUNTIF(口上デイリーリスト!$G2:$G1000, "*"&amp;A20&amp;"*")</f>
        <v>4</v>
      </c>
    </row>
    <row r="21" spans="1:2" ht="15.75" customHeight="1">
      <c r="A21" s="112" t="s">
        <v>143</v>
      </c>
      <c r="B21">
        <f>COUNTIF(口上デイリーリスト!B9:B1000, A21) + COUNTIF(口上デイリーリスト!$G9:$G1000, "*"&amp;A21&amp;"*")</f>
        <v>4</v>
      </c>
    </row>
    <row r="22" spans="1:2" ht="15.75" customHeight="1">
      <c r="A22" s="112" t="s">
        <v>268</v>
      </c>
      <c r="B22">
        <f>COUNTIF(口上デイリーリスト!B29:B1000, A22) + COUNTIF(口上デイリーリスト!$G29:$G1000, "*"&amp;A22&amp;"*")</f>
        <v>4</v>
      </c>
    </row>
    <row r="23" spans="1:2" ht="15.75" customHeight="1">
      <c r="A23" s="112" t="s">
        <v>320</v>
      </c>
      <c r="B23">
        <f>COUNTIF(口上デイリーリスト!B38:B1000, A23) + COUNTIF(口上デイリーリスト!$G38:$G1000, "*"&amp;A23&amp;"*")</f>
        <v>4</v>
      </c>
    </row>
    <row r="24" spans="1:2" ht="15.75" customHeight="1">
      <c r="A24" s="112" t="s">
        <v>361</v>
      </c>
      <c r="B24">
        <f>COUNTIF(口上デイリーリスト!B44:B1000, A24) + COUNTIF(口上デイリーリスト!$G44:$G1000, "*"&amp;A24&amp;"*")</f>
        <v>4</v>
      </c>
    </row>
    <row r="25" spans="1:2" ht="15.75" customHeight="1">
      <c r="A25" s="112" t="s">
        <v>413</v>
      </c>
      <c r="B25">
        <f>COUNTIF(口上デイリーリスト!B53:B1000, A25) + COUNTIF(口上デイリーリスト!$G53:$G1000, "*"&amp;A25&amp;"*")</f>
        <v>4</v>
      </c>
    </row>
    <row r="26" spans="1:2" ht="15.75" customHeight="1">
      <c r="A26" s="112" t="s">
        <v>468</v>
      </c>
      <c r="B26">
        <f>COUNTIF(口上デイリーリスト!B63:B1000, A26) + COUNTIF(口上デイリーリスト!$G63:$G1000, "*"&amp;A26&amp;"*")</f>
        <v>4</v>
      </c>
    </row>
    <row r="27" spans="1:2" ht="15.75" customHeight="1">
      <c r="A27" s="112" t="s">
        <v>615</v>
      </c>
      <c r="B27">
        <f>COUNTIF(口上デイリーリスト!B88:B1000, A27) + COUNTIF(口上デイリーリスト!$G88:$G1000, "*"&amp;A27&amp;"*")</f>
        <v>4</v>
      </c>
    </row>
    <row r="28" spans="1:2" ht="15.75" customHeight="1">
      <c r="A28" s="112" t="s">
        <v>621</v>
      </c>
      <c r="B28">
        <f>COUNTIF(口上デイリーリスト!B89:B1000, A28) + COUNTIF(口上デイリーリスト!$G89:$G1000, "*"&amp;A28&amp;"*")</f>
        <v>4</v>
      </c>
    </row>
    <row r="29" spans="1:2" ht="15.75" customHeight="1">
      <c r="A29" s="112" t="s">
        <v>919</v>
      </c>
      <c r="B29">
        <f>COUNTIF(口上デイリーリスト!B152:B1000, A29) + COUNTIF(口上デイリーリスト!$G152:$G1000, "*"&amp;A29&amp;"*")</f>
        <v>4</v>
      </c>
    </row>
    <row r="30" spans="1:2" ht="15.75" customHeight="1">
      <c r="A30" s="112" t="s">
        <v>134</v>
      </c>
      <c r="B30">
        <f>COUNTIF(口上デイリーリスト!B8:B1000, A30) + COUNTIF(口上デイリーリスト!$G8:$G1000, "*"&amp;A30&amp;"*")</f>
        <v>3</v>
      </c>
    </row>
    <row r="31" spans="1:2" ht="15.75" customHeight="1">
      <c r="A31" s="112" t="s">
        <v>207</v>
      </c>
      <c r="B31">
        <f>COUNTIF(口上デイリーリスト!B20:B1000, A31) + COUNTIF(口上デイリーリスト!$G20:$G1000, "*"&amp;A31&amp;"*")</f>
        <v>3</v>
      </c>
    </row>
    <row r="32" spans="1:2" ht="15.75" customHeight="1">
      <c r="A32" s="112" t="s">
        <v>214</v>
      </c>
      <c r="B32">
        <f>COUNTIF(口上デイリーリスト!B21:B1000, A32) + COUNTIF(口上デイリーリスト!$G21:$G1000, "*"&amp;A32&amp;"*")</f>
        <v>3</v>
      </c>
    </row>
    <row r="33" spans="1:2" ht="15.75" customHeight="1">
      <c r="A33" s="112" t="s">
        <v>346</v>
      </c>
      <c r="B33">
        <f>COUNTIF(口上デイリーリスト!B42:B1000, A33) + COUNTIF(口上デイリーリスト!$G42:$G1000, "*"&amp;A33&amp;"*")</f>
        <v>3</v>
      </c>
    </row>
    <row r="34" spans="1:2" ht="15.75" customHeight="1">
      <c r="A34" s="112" t="s">
        <v>368</v>
      </c>
      <c r="B34">
        <f>COUNTIF(口上デイリーリスト!B45:B1000, A34) + COUNTIF(口上デイリーリスト!$G45:$G1000, "*"&amp;A34&amp;"*")</f>
        <v>3</v>
      </c>
    </row>
    <row r="35" spans="1:2" ht="15.75" customHeight="1">
      <c r="A35" s="112" t="s">
        <v>460</v>
      </c>
      <c r="B35">
        <f>COUNTIF(口上デイリーリスト!B62:B1000, A35) + COUNTIF(口上デイリーリスト!$G62:$G1000, "*"&amp;A35&amp;"*")</f>
        <v>3</v>
      </c>
    </row>
    <row r="36" spans="1:2" ht="15.75" customHeight="1">
      <c r="A36" s="112" t="s">
        <v>485</v>
      </c>
      <c r="B36">
        <f>COUNTIF(口上デイリーリスト!B66:B1000, A36) + COUNTIF(口上デイリーリスト!$G66:$G1000, "*"&amp;A36&amp;"*")</f>
        <v>3</v>
      </c>
    </row>
    <row r="37" spans="1:2" ht="15.75" customHeight="1">
      <c r="A37" s="112" t="s">
        <v>527</v>
      </c>
      <c r="B37">
        <f>COUNTIF(口上デイリーリスト!B75:B1000, A37) + COUNTIF(口上デイリーリスト!$G75:$G1000, "*"&amp;A37&amp;"*")</f>
        <v>3</v>
      </c>
    </row>
    <row r="38" spans="1:2" ht="12.75">
      <c r="A38" s="112" t="s">
        <v>565</v>
      </c>
      <c r="B38">
        <f>COUNTIF(口上デイリーリスト!B81:B1000, A38) + COUNTIF(口上デイリーリスト!$G81:$G1000, "*"&amp;A38&amp;"*")</f>
        <v>3</v>
      </c>
    </row>
    <row r="39" spans="1:2" ht="12.75">
      <c r="A39" s="112" t="s">
        <v>677</v>
      </c>
      <c r="B39">
        <f>COUNTIF(口上デイリーリスト!B99:B1000, A39) + COUNTIF(口上デイリーリスト!$G99:$G1000, "*"&amp;A39&amp;"*")</f>
        <v>3</v>
      </c>
    </row>
    <row r="40" spans="1:2" ht="12.75">
      <c r="A40" s="112" t="s">
        <v>697</v>
      </c>
      <c r="B40">
        <f>COUNTIF(口上デイリーリスト!B102:B1000, A40) + COUNTIF(口上デイリーリスト!$G102:$G1000, "*"&amp;A40&amp;"*")</f>
        <v>3</v>
      </c>
    </row>
    <row r="41" spans="1:2" ht="12.75">
      <c r="A41" s="112" t="s">
        <v>846</v>
      </c>
      <c r="B41">
        <f>COUNTIF(口上デイリーリスト!B139:B1000, A41) + COUNTIF(口上デイリーリスト!$G139:$G1000, "*"&amp;A41&amp;"*")</f>
        <v>3</v>
      </c>
    </row>
    <row r="42" spans="1:2" ht="12.75">
      <c r="A42" s="112" t="s">
        <v>864</v>
      </c>
      <c r="B42">
        <f>COUNTIF(口上デイリーリスト!B143:B1000, A42) + COUNTIF(口上デイリーリスト!$G143:$G1000, "*"&amp;A42&amp;"*")</f>
        <v>3</v>
      </c>
    </row>
    <row r="43" spans="1:2" ht="12.75">
      <c r="A43" s="112" t="s">
        <v>913</v>
      </c>
      <c r="B43">
        <f>COUNTIF(口上デイリーリスト!B151:B1000, A43) + COUNTIF(口上デイリーリスト!$G151:$G1000, "*"&amp;A43&amp;"*")</f>
        <v>3</v>
      </c>
    </row>
    <row r="44" spans="1:2" ht="12.75">
      <c r="A44" s="112" t="s">
        <v>91</v>
      </c>
      <c r="B44">
        <f>COUNTIF(口上デイリーリスト!B3:B1000, A44) + COUNTIF(口上デイリーリスト!$G3:$G1000, "*"&amp;A44&amp;"*")</f>
        <v>2</v>
      </c>
    </row>
    <row r="45" spans="1:2" ht="12.75">
      <c r="A45" s="112" t="s">
        <v>100</v>
      </c>
      <c r="B45">
        <f>COUNTIF(口上デイリーリスト!B4:B1000, A45) + COUNTIF(口上デイリーリスト!$G4:$G1000, "*"&amp;A45&amp;"*")</f>
        <v>2</v>
      </c>
    </row>
    <row r="46" spans="1:2" ht="12.75">
      <c r="A46" s="112" t="s">
        <v>117</v>
      </c>
      <c r="B46">
        <f>COUNTIF(口上デイリーリスト!B6:B1000, A46) + COUNTIF(口上デイリーリスト!$G6:$G1000, "*"&amp;A46&amp;"*")</f>
        <v>2</v>
      </c>
    </row>
    <row r="47" spans="1:2" ht="12.75">
      <c r="A47" s="112" t="s">
        <v>124</v>
      </c>
      <c r="B47">
        <f>COUNTIF(口上デイリーリスト!B7:B1000, A47) + COUNTIF(口上デイリーリスト!$G7:$G1000, "*"&amp;A47&amp;"*")</f>
        <v>2</v>
      </c>
    </row>
    <row r="48" spans="1:2" ht="12.75">
      <c r="A48" s="112" t="s">
        <v>168</v>
      </c>
      <c r="B48">
        <f>COUNTIF(口上デイリーリスト!B12:B1000, A48) + COUNTIF(口上デイリーリスト!$G12:$G1000, "*"&amp;A48&amp;"*")</f>
        <v>2</v>
      </c>
    </row>
    <row r="49" spans="1:2" ht="12.75">
      <c r="A49" s="112" t="s">
        <v>194</v>
      </c>
      <c r="B49">
        <f>COUNTIF(口上デイリーリスト!B17:B1000, A49) + COUNTIF(口上デイリーリスト!$G17:$G1000, "*"&amp;A49&amp;"*")</f>
        <v>2</v>
      </c>
    </row>
    <row r="50" spans="1:2" ht="12.75">
      <c r="A50" s="112" t="s">
        <v>200</v>
      </c>
      <c r="B50">
        <f>COUNTIF(口上デイリーリスト!B18:B1000, A50) + COUNTIF(口上デイリーリスト!$G18:$G1000, "*"&amp;A50&amp;"*")</f>
        <v>2</v>
      </c>
    </row>
    <row r="51" spans="1:2" ht="12.75">
      <c r="A51" s="112" t="s">
        <v>203</v>
      </c>
      <c r="B51">
        <f>COUNTIF(口上デイリーリスト!B19:B1000, A51) + COUNTIF(口上デイリーリスト!$G19:$G1000, "*"&amp;A51&amp;"*")</f>
        <v>2</v>
      </c>
    </row>
    <row r="52" spans="1:2" ht="12.75">
      <c r="A52" s="112" t="s">
        <v>222</v>
      </c>
      <c r="B52">
        <f>COUNTIF(口上デイリーリスト!B22:B1000, A52) + COUNTIF(口上デイリーリスト!$G22:$G1000, "*"&amp;A52&amp;"*")</f>
        <v>2</v>
      </c>
    </row>
    <row r="53" spans="1:2" ht="12.75">
      <c r="A53" s="112" t="s">
        <v>248</v>
      </c>
      <c r="B53">
        <f>COUNTIF(口上デイリーリスト!B26:B1000, A53) + COUNTIF(口上デイリーリスト!$G26:$G1000, "*"&amp;A53&amp;"*")</f>
        <v>2</v>
      </c>
    </row>
    <row r="54" spans="1:2" ht="12.75">
      <c r="A54" s="112" t="s">
        <v>306</v>
      </c>
      <c r="B54">
        <f>COUNTIF(口上デイリーリスト!B36:B1000, A54) + COUNTIF(口上デイリーリスト!$G36:$G1000, "*"&amp;A54&amp;"*")</f>
        <v>2</v>
      </c>
    </row>
    <row r="55" spans="1:2" ht="12.75">
      <c r="A55" s="112" t="s">
        <v>312</v>
      </c>
      <c r="B55">
        <f>COUNTIF(口上デイリーリスト!B37:B1000, A55) + COUNTIF(口上デイリーリスト!$G37:$G1000, "*"&amp;A55&amp;"*")</f>
        <v>2</v>
      </c>
    </row>
    <row r="56" spans="1:2" ht="12.75">
      <c r="A56" s="112" t="s">
        <v>354</v>
      </c>
      <c r="B56">
        <f>COUNTIF(口上デイリーリスト!B43:B1000, A56) + COUNTIF(口上デイリーリスト!$G43:$G1000, "*"&amp;A56&amp;"*")</f>
        <v>2</v>
      </c>
    </row>
    <row r="57" spans="1:2" ht="12.75">
      <c r="A57" s="112" t="s">
        <v>375</v>
      </c>
      <c r="B57">
        <f>COUNTIF(口上デイリーリスト!B46:B1000, A57) + COUNTIF(口上デイリーリスト!$G46:$G1000, "*"&amp;A57&amp;"*")</f>
        <v>2</v>
      </c>
    </row>
    <row r="58" spans="1:2" ht="12.75">
      <c r="A58" s="112" t="s">
        <v>401</v>
      </c>
      <c r="B58">
        <f>COUNTIF(口上デイリーリスト!B51:B1000, A58) + COUNTIF(口上デイリーリスト!$G51:$G1000, "*"&amp;A58&amp;"*")</f>
        <v>2</v>
      </c>
    </row>
    <row r="59" spans="1:2" ht="12.75">
      <c r="A59" s="112" t="s">
        <v>408</v>
      </c>
      <c r="B59">
        <f>COUNTIF(口上デイリーリスト!B52:B1000, A59) + COUNTIF(口上デイリーリスト!$G52:$G1000, "*"&amp;A59&amp;"*")</f>
        <v>2</v>
      </c>
    </row>
    <row r="60" spans="1:2" ht="12.75">
      <c r="A60" s="112" t="s">
        <v>435</v>
      </c>
      <c r="B60">
        <f>COUNTIF(口上デイリーリスト!B56:B1000, A60) + COUNTIF(口上デイリーリスト!$G56:$G1000, "*"&amp;A60&amp;"*")</f>
        <v>2</v>
      </c>
    </row>
    <row r="61" spans="1:2" ht="12.75">
      <c r="A61" s="112" t="s">
        <v>511</v>
      </c>
      <c r="B61">
        <f>COUNTIF(口上デイリーリスト!B72:B1000, A61) + COUNTIF(口上デイリーリスト!$G72:$G1000, "*"&amp;A61&amp;"*")</f>
        <v>2</v>
      </c>
    </row>
    <row r="62" spans="1:2" ht="12.75">
      <c r="A62" s="112" t="s">
        <v>515</v>
      </c>
      <c r="B62">
        <f>COUNTIF(口上デイリーリスト!B73:B1000, A62) + COUNTIF(口上デイリーリスト!$G73:$G1000, "*"&amp;A62&amp;"*")</f>
        <v>2</v>
      </c>
    </row>
    <row r="63" spans="1:2" ht="12.75">
      <c r="A63" s="112" t="s">
        <v>519</v>
      </c>
      <c r="B63">
        <f>COUNTIF(口上デイリーリスト!B74:B1000, A63) + COUNTIF(口上デイリーリスト!$G74:$G1000, "*"&amp;A63&amp;"*")</f>
        <v>2</v>
      </c>
    </row>
    <row r="64" spans="1:2" ht="12.75">
      <c r="A64" s="112" t="s">
        <v>546</v>
      </c>
      <c r="B64">
        <f>COUNTIF(口上デイリーリスト!B78:B1000, A64) + COUNTIF(口上デイリーリスト!$G78:$G1000, "*"&amp;A64&amp;"*")</f>
        <v>2</v>
      </c>
    </row>
    <row r="65" spans="1:2" ht="12.75">
      <c r="A65" s="112" t="s">
        <v>580</v>
      </c>
      <c r="B65">
        <f>COUNTIF(口上デイリーリスト!B83:B1000, A65) + COUNTIF(口上デイリーリスト!$G83:$G1000, "*"&amp;A65&amp;"*")</f>
        <v>2</v>
      </c>
    </row>
    <row r="66" spans="1:2" ht="12.75">
      <c r="A66" s="112" t="s">
        <v>587</v>
      </c>
      <c r="B66">
        <f>COUNTIF(口上デイリーリスト!B84:B1000, A66) + COUNTIF(口上デイリーリスト!$G84:$G1000, "*"&amp;A66&amp;"*")</f>
        <v>2</v>
      </c>
    </row>
    <row r="67" spans="1:2" ht="12.75">
      <c r="A67" s="112" t="s">
        <v>609</v>
      </c>
      <c r="B67">
        <f>COUNTIF(口上デイリーリスト!B87:B1000, A67) + COUNTIF(口上デイリーリスト!$G87:$G1000, "*"&amp;A67&amp;"*")</f>
        <v>2</v>
      </c>
    </row>
    <row r="68" spans="1:2" ht="12.75">
      <c r="A68" s="112" t="s">
        <v>643</v>
      </c>
      <c r="B68">
        <f>COUNTIF(口上デイリーリスト!B93:B1000, A68) + COUNTIF(口上デイリーリスト!$G93:$G1000, "*"&amp;A68&amp;"*")</f>
        <v>2</v>
      </c>
    </row>
    <row r="69" spans="1:2" ht="12.75">
      <c r="A69" s="112" t="s">
        <v>653</v>
      </c>
      <c r="B69">
        <f>COUNTIF(口上デイリーリスト!B95:B1000, A69) + COUNTIF(口上デイリーリスト!$G95:$G1000, "*"&amp;A69&amp;"*")</f>
        <v>2</v>
      </c>
    </row>
    <row r="70" spans="1:2" ht="12.75">
      <c r="A70" s="112" t="s">
        <v>741</v>
      </c>
      <c r="B70">
        <f>COUNTIF(口上デイリーリスト!B113:B1000, A70) + COUNTIF(口上デイリーリスト!$G113:$G1000, "*"&amp;A70&amp;"*")</f>
        <v>2</v>
      </c>
    </row>
    <row r="71" spans="1:2" ht="12.75">
      <c r="A71" t="s">
        <v>893</v>
      </c>
      <c r="B71">
        <f>COUNTIF(口上デイリーリスト!B148:B1000, A71) + COUNTIF(口上デイリーリスト!$G148:$G1000, "*"&amp;A71&amp;"*")</f>
        <v>3</v>
      </c>
    </row>
    <row r="72" spans="1:2" ht="12.75">
      <c r="A72" t="s">
        <v>900</v>
      </c>
      <c r="B72">
        <f>COUNTIF(口上デイリーリスト!B149:B1000, A72) + COUNTIF(口上デイリーリスト!$G149:$G1000, "*"&amp;A72&amp;"*")</f>
        <v>3</v>
      </c>
    </row>
    <row r="73" spans="1:2" ht="12.75">
      <c r="A73" s="112" t="s">
        <v>108</v>
      </c>
      <c r="B73">
        <f>COUNTIF(口上デイリーリスト!B5:B1000, A73) + COUNTIF(口上デイリーリスト!$G5:$G1000, "*"&amp;A73&amp;"*")</f>
        <v>1</v>
      </c>
    </row>
    <row r="74" spans="1:2" ht="12.75">
      <c r="A74" s="112" t="s">
        <v>173</v>
      </c>
      <c r="B74">
        <f>COUNTIF(口上デイリーリスト!B13:B1000, A74) + COUNTIF(口上デイリーリスト!$G13:$G1000, "*"&amp;A74&amp;"*")</f>
        <v>1</v>
      </c>
    </row>
    <row r="75" spans="1:2" ht="12.75">
      <c r="A75" s="112" t="s">
        <v>177</v>
      </c>
      <c r="B75">
        <f>COUNTIF(口上デイリーリスト!B14:B1000, A75) + COUNTIF(口上デイリーリスト!$G14:$G1000, "*"&amp;A75&amp;"*")</f>
        <v>1</v>
      </c>
    </row>
    <row r="76" spans="1:2" ht="12.75">
      <c r="A76" s="112" t="s">
        <v>242</v>
      </c>
      <c r="B76">
        <f>COUNTIF(口上デイリーリスト!B25:B1000, A76) + COUNTIF(口上デイリーリスト!$G25:$G1000, "*"&amp;A76&amp;"*")</f>
        <v>1</v>
      </c>
    </row>
    <row r="77" spans="1:2" ht="12.75">
      <c r="A77" s="112" t="s">
        <v>327</v>
      </c>
      <c r="B77">
        <f>COUNTIF(口上デイリーリスト!B39:B1000, A77) + COUNTIF(口上デイリーリスト!$G39:$G1000, "*"&amp;A77&amp;"*")</f>
        <v>1</v>
      </c>
    </row>
    <row r="78" spans="1:2" ht="12.75">
      <c r="A78" s="112" t="s">
        <v>333</v>
      </c>
      <c r="B78">
        <f>COUNTIF(口上デイリーリスト!B40:B1000, A78) + COUNTIF(口上デイリーリスト!$G40:$G1000, "*"&amp;A78&amp;"*")</f>
        <v>1</v>
      </c>
    </row>
    <row r="79" spans="1:2" ht="12.75">
      <c r="A79" s="112" t="s">
        <v>338</v>
      </c>
      <c r="B79">
        <f>COUNTIF(口上デイリーリスト!B41:B1000, A79) + COUNTIF(口上デイリーリスト!$G41:$G1000, "*"&amp;A79&amp;"*")</f>
        <v>1</v>
      </c>
    </row>
    <row r="80" spans="1:2" ht="12.75">
      <c r="A80" s="112" t="s">
        <v>381</v>
      </c>
      <c r="B80">
        <f>COUNTIF(口上デイリーリスト!B47:B1000, A80) + COUNTIF(口上デイリーリスト!$G47:$G1000, "*"&amp;A80&amp;"*")</f>
        <v>1</v>
      </c>
    </row>
    <row r="81" spans="1:2" ht="12.75">
      <c r="A81" s="112" t="s">
        <v>385</v>
      </c>
      <c r="B81">
        <f>COUNTIF(口上デイリーリスト!B48:B1000, A81) + COUNTIF(口上デイリーリスト!$G48:$G1000, "*"&amp;A81&amp;"*")</f>
        <v>1</v>
      </c>
    </row>
    <row r="82" spans="1:2" ht="12.75">
      <c r="A82" s="112" t="s">
        <v>389</v>
      </c>
      <c r="B82">
        <f>COUNTIF(口上デイリーリスト!B49:B1000, A82) + COUNTIF(口上デイリーリスト!$G49:$G1000, "*"&amp;A82&amp;"*")</f>
        <v>1</v>
      </c>
    </row>
    <row r="83" spans="1:2" ht="12.75">
      <c r="A83" s="112" t="s">
        <v>394</v>
      </c>
      <c r="B83">
        <f>COUNTIF(口上デイリーリスト!B50:B1000, A83) + COUNTIF(口上デイリーリスト!$G50:$G1000, "*"&amp;A83&amp;"*")</f>
        <v>1</v>
      </c>
    </row>
    <row r="84" spans="1:2" ht="12.75">
      <c r="A84" s="112" t="s">
        <v>428</v>
      </c>
      <c r="B84">
        <f>COUNTIF(口上デイリーリスト!B55:B1000, A84) + COUNTIF(口上デイリーリスト!$G55:$G1000, "*"&amp;A84&amp;"*")</f>
        <v>1</v>
      </c>
    </row>
    <row r="85" spans="1:2" ht="12.75">
      <c r="A85" s="112" t="s">
        <v>269</v>
      </c>
      <c r="B85">
        <f>COUNTIF(口上デイリーリスト!B57:B1000, A85) + COUNTIF(口上デイリーリスト!$G57:$G1000, "*"&amp;A85&amp;"*")</f>
        <v>1</v>
      </c>
    </row>
    <row r="86" spans="1:2" ht="12.75">
      <c r="A86" s="112" t="s">
        <v>445</v>
      </c>
      <c r="B86">
        <f>COUNTIF(口上デイリーリスト!B59:B1000, A86) + COUNTIF(口上デイリーリスト!$G59:$G1000, "*"&amp;A86&amp;"*")</f>
        <v>1</v>
      </c>
    </row>
    <row r="87" spans="1:2" ht="12.75">
      <c r="A87" s="112" t="s">
        <v>450</v>
      </c>
      <c r="B87">
        <f>COUNTIF(口上デイリーリスト!B60:B1000, A87) + COUNTIF(口上デイリーリスト!$G60:$G1000, "*"&amp;A87&amp;"*")</f>
        <v>1</v>
      </c>
    </row>
    <row r="88" spans="1:2" ht="12.75">
      <c r="A88" s="112" t="s">
        <v>455</v>
      </c>
      <c r="B88">
        <f>COUNTIF(口上デイリーリスト!B61:B1000, A88) + COUNTIF(口上デイリーリスト!$G61:$G1000, "*"&amp;A88&amp;"*")</f>
        <v>1</v>
      </c>
    </row>
    <row r="89" spans="1:2" ht="12.75">
      <c r="A89" s="112" t="s">
        <v>474</v>
      </c>
      <c r="B89">
        <f>COUNTIF(口上デイリーリスト!B64:B1000, A89) + COUNTIF(口上デイリーリスト!$G64:$G1000, "*"&amp;A89&amp;"*")</f>
        <v>1</v>
      </c>
    </row>
    <row r="90" spans="1:2" ht="12.75">
      <c r="A90" s="112" t="s">
        <v>479</v>
      </c>
      <c r="B90">
        <f>COUNTIF(口上デイリーリスト!B65:B1000, A90) + COUNTIF(口上デイリーリスト!$G65:$G1000, "*"&amp;A90&amp;"*")</f>
        <v>1</v>
      </c>
    </row>
    <row r="91" spans="1:2" ht="12.75">
      <c r="A91" s="112" t="s">
        <v>501</v>
      </c>
      <c r="B91">
        <f>COUNTIF(口上デイリーリスト!B70:B1000, A91) + COUNTIF(口上デイリーリスト!$G70:$G1000, "*"&amp;A91&amp;"*")</f>
        <v>1</v>
      </c>
    </row>
    <row r="92" spans="1:2" ht="12.75">
      <c r="A92" s="112" t="s">
        <v>506</v>
      </c>
      <c r="B92">
        <f>COUNTIF(口上デイリーリスト!B71:B1000, A92) + COUNTIF(口上デイリーリスト!$G71:$G1000, "*"&amp;A92&amp;"*")</f>
        <v>1</v>
      </c>
    </row>
    <row r="93" spans="1:2" ht="12.75">
      <c r="A93" s="112" t="s">
        <v>533</v>
      </c>
      <c r="B93">
        <f>COUNTIF(口上デイリーリスト!B76:B1000, A93) + COUNTIF(口上デイリーリスト!$G76:$G1000, "*"&amp;A93&amp;"*")</f>
        <v>1</v>
      </c>
    </row>
    <row r="94" spans="1:2" ht="12.75">
      <c r="A94" s="112" t="s">
        <v>559</v>
      </c>
      <c r="B94">
        <f>COUNTIF(口上デイリーリスト!B80:B1000, A94) + COUNTIF(口上デイリーリスト!$G80:$G1000, "*"&amp;A94&amp;"*")</f>
        <v>1</v>
      </c>
    </row>
    <row r="95" spans="1:2" ht="12.75">
      <c r="A95" s="112" t="s">
        <v>572</v>
      </c>
      <c r="B95">
        <f>COUNTIF(口上デイリーリスト!B82:B1000, A95) + COUNTIF(口上デイリーリスト!$G82:$G1000, "*"&amp;A95&amp;"*")</f>
        <v>1</v>
      </c>
    </row>
    <row r="96" spans="1:2" ht="12.75">
      <c r="A96" s="112" t="s">
        <v>603</v>
      </c>
      <c r="B96">
        <f>COUNTIF(口上デイリーリスト!B86:B1000, A96) + COUNTIF(口上デイリーリスト!$G86:$G1000, "*"&amp;A96&amp;"*")</f>
        <v>1</v>
      </c>
    </row>
    <row r="97" spans="1:2" ht="12.75">
      <c r="A97" s="112" t="s">
        <v>649</v>
      </c>
      <c r="B97">
        <f>COUNTIF(口上デイリーリスト!B94:B1000, A97) + COUNTIF(口上デイリーリスト!$G94:$G1000, "*"&amp;A97&amp;"*")</f>
        <v>1</v>
      </c>
    </row>
    <row r="98" spans="1:2" ht="12.75">
      <c r="A98" s="112" t="s">
        <v>666</v>
      </c>
      <c r="B98">
        <f>COUNTIF(口上デイリーリスト!B97:B1000, A98) + COUNTIF(口上デイリーリスト!$G97:$G1000, "*"&amp;A98&amp;"*")</f>
        <v>1</v>
      </c>
    </row>
    <row r="99" spans="1:2" ht="12.75">
      <c r="A99" s="112" t="s">
        <v>671</v>
      </c>
      <c r="B99">
        <f>COUNTIF(口上デイリーリスト!B98:B1000, A99) + COUNTIF(口上デイリーリスト!$G98:$G1000, "*"&amp;A99&amp;"*")</f>
        <v>1</v>
      </c>
    </row>
    <row r="100" spans="1:2" ht="12.75">
      <c r="A100" s="112" t="s">
        <v>684</v>
      </c>
      <c r="B100">
        <f>COUNTIF(口上デイリーリスト!B100:B1000, A100) + COUNTIF(口上デイリーリスト!$G100:$G1000, "*"&amp;A100&amp;"*")</f>
        <v>1</v>
      </c>
    </row>
    <row r="101" spans="1:2" ht="12.75">
      <c r="A101" s="112" t="s">
        <v>692</v>
      </c>
      <c r="B101">
        <f>COUNTIF(口上デイリーリスト!B101:B1000, A101) + COUNTIF(口上デイリーリスト!$G101:$G1000, "*"&amp;A101&amp;"*")</f>
        <v>1</v>
      </c>
    </row>
    <row r="102" spans="1:2" ht="12.75">
      <c r="A102" s="112" t="s">
        <v>734</v>
      </c>
      <c r="B102">
        <f>COUNTIF(口上デイリーリスト!B111:B1000, A102) + COUNTIF(口上デイリーリスト!$G111:$G1000, "*"&amp;A102&amp;"*")</f>
        <v>1</v>
      </c>
    </row>
    <row r="103" spans="1:2" ht="12.75">
      <c r="A103" t="s">
        <v>756</v>
      </c>
      <c r="B103">
        <f>COUNTIF(口上デイリーリスト!B116:B1000, A103) + COUNTIF(口上デイリーリスト!$G116:$G1000, "*"&amp;A103&amp;"*")</f>
        <v>1</v>
      </c>
    </row>
    <row r="104" spans="1:2" ht="12.75">
      <c r="A104" t="s">
        <v>790</v>
      </c>
      <c r="B104">
        <f>COUNTIF(口上デイリーリスト!B124:B1000, A104) + COUNTIF(口上デイリーリスト!$G124:$G1000, "*"&amp;A104&amp;"*")</f>
        <v>1</v>
      </c>
    </row>
    <row r="105" spans="1:2" ht="12.75">
      <c r="A105" s="112" t="s">
        <v>828</v>
      </c>
      <c r="B105">
        <f>COUNTIF(口上デイリーリスト!B134:B1000, A105) + COUNTIF(口上デイリーリスト!$G134:$G1000, "*"&amp;A105&amp;"*")</f>
        <v>1</v>
      </c>
    </row>
    <row r="106" spans="1:2" ht="12.75">
      <c r="A106" s="112" t="s">
        <v>832</v>
      </c>
      <c r="B106">
        <f>COUNTIF(口上デイリーリスト!B135:B1000, A106) + COUNTIF(口上デイリーリスト!$G135:$G1000, "*"&amp;A106&amp;"*")</f>
        <v>1</v>
      </c>
    </row>
    <row r="107" spans="1:2" ht="12.75">
      <c r="A107" s="112" t="s">
        <v>844</v>
      </c>
      <c r="B107">
        <f>COUNTIF(口上デイリーリスト!B138:B1000, A107) + COUNTIF(口上デイリーリスト!$G138:$G1000, "*"&amp;A107&amp;"*")</f>
        <v>1</v>
      </c>
    </row>
    <row r="108" spans="1:2" ht="12.75">
      <c r="A108" s="112" t="s">
        <v>852</v>
      </c>
      <c r="B108">
        <f>COUNTIF(口上デイリーリスト!B140:B1000, A108) + COUNTIF(口上デイリーリスト!$G140:$G1000, "*"&amp;A108&amp;"*")</f>
        <v>1</v>
      </c>
    </row>
    <row r="109" spans="1:2" ht="12.75">
      <c r="A109" s="112" t="s">
        <v>855</v>
      </c>
      <c r="B109">
        <f>COUNTIF(口上デイリーリスト!B141:B1000, A109) + COUNTIF(口上デイリーリスト!$G141:$G1000, "*"&amp;A109&amp;"*")</f>
        <v>1</v>
      </c>
    </row>
    <row r="110" spans="1:2" ht="12.75">
      <c r="A110" s="112" t="s">
        <v>859</v>
      </c>
      <c r="B110">
        <f>COUNTIF(口上デイリーリスト!B142:B1000, A110) + COUNTIF(口上デイリーリスト!$G142:$G1000, "*"&amp;A110&amp;"*")</f>
        <v>1</v>
      </c>
    </row>
    <row r="111" spans="1:2" ht="12.75">
      <c r="A111" s="112" t="s">
        <v>867</v>
      </c>
      <c r="B111">
        <f>COUNTIF(口上デイリーリスト!B144:B1000, A111) + COUNTIF(口上デイリーリスト!$G144:$G1000, "*"&amp;A111&amp;"*")</f>
        <v>1</v>
      </c>
    </row>
    <row r="112" spans="1:2" ht="12.75">
      <c r="A112" s="112" t="s">
        <v>873</v>
      </c>
      <c r="B112">
        <f>COUNTIF(口上デイリーリスト!B145:B1000, A112) + COUNTIF(口上デイリーリスト!$G145:$G1000, "*"&amp;A112&amp;"*")</f>
        <v>1</v>
      </c>
    </row>
    <row r="113" spans="1:2" ht="12.75">
      <c r="A113" s="112" t="s">
        <v>879</v>
      </c>
      <c r="B113">
        <f>COUNTIF(口上デイリーリスト!B146:B1000, A113) + COUNTIF(口上デイリーリスト!$G146:$G1000, "*"&amp;A113&amp;"*")</f>
        <v>1</v>
      </c>
    </row>
    <row r="114" spans="1:2" ht="12.75">
      <c r="A114" t="s">
        <v>886</v>
      </c>
      <c r="B114">
        <f>COUNTIF(口上デイリーリスト!B147:B1000, A114) + COUNTIF(口上デイリーリスト!$G147:$G1000, "*"&amp;A114&amp;"*")</f>
        <v>1</v>
      </c>
    </row>
    <row r="115" spans="1:2" ht="12.75">
      <c r="A115" s="112" t="s">
        <v>188</v>
      </c>
      <c r="B115">
        <f>COUNTIF(口上デイリーリスト!B16:B1000, A115) + COUNTIF(口上デイリーリスト!$G16:$G1000, "*"&amp;A115&amp;"*")</f>
        <v>0</v>
      </c>
    </row>
    <row r="116" spans="1:2" ht="12.75">
      <c r="A116" s="112" t="s">
        <v>301</v>
      </c>
      <c r="B116">
        <f>COUNTIF(口上デイリーリスト!B35:B1000, A116) + COUNTIF(口上デイリーリスト!$G35:$G1000, "*"&amp;A116&amp;"*")</f>
        <v>0</v>
      </c>
    </row>
    <row r="117" spans="1:2" ht="12.75">
      <c r="A117" s="112" t="s">
        <v>442</v>
      </c>
      <c r="B117">
        <f>COUNTIF(口上デイリーリスト!B58:B1000, A117) + COUNTIF(口上デイリーリスト!$G58:$G1000, "*"&amp;A117&amp;"*")</f>
        <v>0</v>
      </c>
    </row>
    <row r="118" spans="1:2" ht="12.75">
      <c r="A118" s="112" t="s">
        <v>490</v>
      </c>
      <c r="B118">
        <f>COUNTIF(口上デイリーリスト!B67:B1000, A118) + COUNTIF(口上デイリーリスト!$G67:$G1000, "*"&amp;A118&amp;"*")</f>
        <v>0</v>
      </c>
    </row>
    <row r="119" spans="1:2" ht="12.75">
      <c r="A119" s="112" t="s">
        <v>494</v>
      </c>
      <c r="B119">
        <f>COUNTIF(口上デイリーリスト!B68:B1000, A119) + COUNTIF(口上デイリーリスト!$G68:$G1000, "*"&amp;A119&amp;"*")</f>
        <v>0</v>
      </c>
    </row>
    <row r="120" spans="1:2" ht="12.75">
      <c r="A120" s="112" t="s">
        <v>497</v>
      </c>
      <c r="B120">
        <f>COUNTIF(口上デイリーリスト!B69:B1000, A120) + COUNTIF(口上デイリーリスト!$G69:$G1000, "*"&amp;A120&amp;"*")</f>
        <v>0</v>
      </c>
    </row>
    <row r="121" spans="1:2" ht="12.75">
      <c r="A121" s="112" t="s">
        <v>626</v>
      </c>
      <c r="B121">
        <f>COUNTIF(口上デイリーリスト!B90:B1000, A121) + COUNTIF(口上デイリーリスト!$G90:$G1000, "*"&amp;A121&amp;"*")</f>
        <v>0</v>
      </c>
    </row>
    <row r="122" spans="1:2" ht="12.75">
      <c r="A122" s="112" t="s">
        <v>631</v>
      </c>
      <c r="B122">
        <f>COUNTIF(口上デイリーリスト!B91:B1000, A122) + COUNTIF(口上デイリーリスト!$G91:$G1000, "*"&amp;A122&amp;"*")</f>
        <v>0</v>
      </c>
    </row>
    <row r="123" spans="1:2" ht="12.75">
      <c r="A123" s="112" t="s">
        <v>636</v>
      </c>
      <c r="B123">
        <f>COUNTIF(口上デイリーリスト!B92:B1000, A123) + COUNTIF(口上デイリーリスト!$G92:$G1000, "*"&amp;A123&amp;"*")</f>
        <v>0</v>
      </c>
    </row>
    <row r="124" spans="1:2" ht="12.75">
      <c r="A124" s="112" t="s">
        <v>702</v>
      </c>
      <c r="B124">
        <f>COUNTIF(口上デイリーリスト!B103:B1000, A124) + COUNTIF(口上デイリーリスト!$G103:$G1000, "*"&amp;A124&amp;"*")</f>
        <v>0</v>
      </c>
    </row>
    <row r="125" spans="1:2" ht="12.75">
      <c r="A125" s="112" t="s">
        <v>708</v>
      </c>
      <c r="B125">
        <f>COUNTIF(口上デイリーリスト!B104:B1000, A125) + COUNTIF(口上デイリーリスト!$G104:$G1000, "*"&amp;A125&amp;"*")</f>
        <v>0</v>
      </c>
    </row>
    <row r="126" spans="1:2" ht="12.75">
      <c r="A126" s="112" t="s">
        <v>713</v>
      </c>
      <c r="B126">
        <f>COUNTIF(口上デイリーリスト!B105:B1000, A126) + COUNTIF(口上デイリーリスト!$G105:$G1000, "*"&amp;A126&amp;"*")</f>
        <v>0</v>
      </c>
    </row>
    <row r="127" spans="1:2" ht="12.75">
      <c r="A127" s="112" t="s">
        <v>719</v>
      </c>
      <c r="B127">
        <f>COUNTIF(口上デイリーリスト!B106:B1000, A127) + COUNTIF(口上デイリーリスト!$G106:$G1000, "*"&amp;A127&amp;"*")</f>
        <v>0</v>
      </c>
    </row>
    <row r="128" spans="1:2" ht="12.75">
      <c r="A128" s="112" t="s">
        <v>723</v>
      </c>
      <c r="B128">
        <f>COUNTIF(口上デイリーリスト!B107:B1000, A128) + COUNTIF(口上デイリーリスト!$G107:$G1000, "*"&amp;A128&amp;"*")</f>
        <v>0</v>
      </c>
    </row>
    <row r="129" spans="1:2" ht="12.75">
      <c r="A129" s="112" t="s">
        <v>726</v>
      </c>
      <c r="B129">
        <f>COUNTIF(口上デイリーリスト!B108:B1000, A129) + COUNTIF(口上デイリーリスト!$G108:$G1000, "*"&amp;A129&amp;"*")</f>
        <v>0</v>
      </c>
    </row>
    <row r="130" spans="1:2" ht="12.75">
      <c r="A130" s="112" t="s">
        <v>728</v>
      </c>
      <c r="B130">
        <f>COUNTIF(口上デイリーリスト!B109:B1000, A130) + COUNTIF(口上デイリーリスト!$G109:$G1000, "*"&amp;A130&amp;"*")</f>
        <v>0</v>
      </c>
    </row>
    <row r="131" spans="1:2" ht="12.75">
      <c r="A131" s="112" t="s">
        <v>730</v>
      </c>
      <c r="B131">
        <f>COUNTIF(口上デイリーリスト!B110:B1000, A131) + COUNTIF(口上デイリーリスト!$G110:$G1000, "*"&amp;A131&amp;"*")</f>
        <v>0</v>
      </c>
    </row>
    <row r="132" spans="1:2" ht="12.75">
      <c r="A132" s="112" t="s">
        <v>738</v>
      </c>
      <c r="B132">
        <f>COUNTIF(口上デイリーリスト!B112:B1000, A132) + COUNTIF(口上デイリーリスト!$G112:$G1000, "*"&amp;A132&amp;"*")</f>
        <v>0</v>
      </c>
    </row>
    <row r="133" spans="1:2" ht="12.75">
      <c r="A133" s="112" t="s">
        <v>744</v>
      </c>
      <c r="B133">
        <f>COUNTIF(口上デイリーリスト!B114:B1000, A133) + COUNTIF(口上デイリーリスト!$G114:$G1000, "*"&amp;A133&amp;"*")</f>
        <v>0</v>
      </c>
    </row>
    <row r="134" spans="1:2" ht="12.75">
      <c r="A134" s="112" t="s">
        <v>750</v>
      </c>
      <c r="B134">
        <f>COUNTIF(口上デイリーリスト!B115:B1000, A134) + COUNTIF(口上デイリーリスト!$G115:$G1000, "*"&amp;A134&amp;"*")</f>
        <v>0</v>
      </c>
    </row>
    <row r="135" spans="1:2" ht="12.75">
      <c r="A135" t="s">
        <v>760</v>
      </c>
      <c r="B135">
        <f>COUNTIF(口上デイリーリスト!B117:B1000, A135) + COUNTIF(口上デイリーリスト!$G117:$G1000, "*"&amp;A135&amp;"*")</f>
        <v>0</v>
      </c>
    </row>
    <row r="136" spans="1:2" ht="12.75">
      <c r="A136" t="s">
        <v>765</v>
      </c>
      <c r="B136">
        <f>COUNTIF(口上デイリーリスト!B118:B1000, A136) + COUNTIF(口上デイリーリスト!$G118:$G1000, "*"&amp;A136&amp;"*")</f>
        <v>0</v>
      </c>
    </row>
    <row r="137" spans="1:2" ht="12.75">
      <c r="A137" t="s">
        <v>770</v>
      </c>
      <c r="B137">
        <f>COUNTIF(口上デイリーリスト!B119:B1000, A137) + COUNTIF(口上デイリーリスト!$G119:$G1000, "*"&amp;A137&amp;"*")</f>
        <v>0</v>
      </c>
    </row>
    <row r="138" spans="1:2" ht="12.75">
      <c r="A138" t="s">
        <v>775</v>
      </c>
      <c r="B138">
        <f>COUNTIF(口上デイリーリスト!B120:B1000, A138) + COUNTIF(口上デイリーリスト!$G120:$G1000, "*"&amp;A138&amp;"*")</f>
        <v>0</v>
      </c>
    </row>
    <row r="139" spans="1:2" ht="12.75">
      <c r="A139" t="s">
        <v>777</v>
      </c>
      <c r="B139">
        <f>COUNTIF(口上デイリーリスト!B121:B1000, A139) + COUNTIF(口上デイリーリスト!$G121:$G1000, "*"&amp;A139&amp;"*")</f>
        <v>0</v>
      </c>
    </row>
    <row r="140" spans="1:2" ht="12.75">
      <c r="A140" t="s">
        <v>781</v>
      </c>
      <c r="B140">
        <f>COUNTIF(口上デイリーリスト!B122:B1000, A140) + COUNTIF(口上デイリーリスト!$G122:$G1000, "*"&amp;A140&amp;"*")</f>
        <v>0</v>
      </c>
    </row>
    <row r="141" spans="1:2" ht="12.75">
      <c r="A141" t="s">
        <v>786</v>
      </c>
      <c r="B141">
        <f>COUNTIF(口上デイリーリスト!B123:B1000, A141) + COUNTIF(口上デイリーリスト!$G123:$G1000, "*"&amp;A141&amp;"*")</f>
        <v>0</v>
      </c>
    </row>
    <row r="142" spans="1:2" ht="12.75">
      <c r="A142" t="s">
        <v>793</v>
      </c>
      <c r="B142">
        <f>COUNTIF(口上デイリーリスト!B125:B1000, A142) + COUNTIF(口上デイリーリスト!$G125:$G1000, "*"&amp;A142&amp;"*")</f>
        <v>0</v>
      </c>
    </row>
    <row r="143" spans="1:2" ht="12.75">
      <c r="A143" t="s">
        <v>799</v>
      </c>
      <c r="B143">
        <f>COUNTIF(口上デイリーリスト!B126:B1000, A143) + COUNTIF(口上デイリーリスト!$G126:$G1000, "*"&amp;A143&amp;"*")</f>
        <v>0</v>
      </c>
    </row>
    <row r="144" spans="1:2" ht="12.75">
      <c r="A144" t="s">
        <v>803</v>
      </c>
      <c r="B144">
        <f>COUNTIF(口上デイリーリスト!B127:B1000, A144) + COUNTIF(口上デイリーリスト!$G127:$G1000, "*"&amp;A144&amp;"*")</f>
        <v>0</v>
      </c>
    </row>
    <row r="145" spans="1:2" ht="12.75">
      <c r="A145" t="s">
        <v>809</v>
      </c>
      <c r="B145">
        <f>COUNTIF(口上デイリーリスト!B128:B1000, A145) + COUNTIF(口上デイリーリスト!$G128:$G1000, "*"&amp;A145&amp;"*")</f>
        <v>0</v>
      </c>
    </row>
    <row r="146" spans="1:2" ht="12.75">
      <c r="A146" t="s">
        <v>813</v>
      </c>
      <c r="B146">
        <f>COUNTIF(口上デイリーリスト!B129:B1000, A146) + COUNTIF(口上デイリーリスト!$G129:$G1000, "*"&amp;A146&amp;"*")</f>
        <v>0</v>
      </c>
    </row>
    <row r="147" spans="1:2" ht="12.75">
      <c r="A147" t="s">
        <v>815</v>
      </c>
      <c r="B147">
        <f>COUNTIF(口上デイリーリスト!B130:B1000, A147) + COUNTIF(口上デイリーリスト!$G130:$G1000, "*"&amp;A147&amp;"*")</f>
        <v>0</v>
      </c>
    </row>
    <row r="148" spans="1:2" ht="12.75">
      <c r="A148" t="s">
        <v>817</v>
      </c>
      <c r="B148">
        <f>COUNTIF(口上デイリーリスト!B131:B1000, A148) + COUNTIF(口上デイリーリスト!$G131:$G1000, "*"&amp;A148&amp;"*")</f>
        <v>0</v>
      </c>
    </row>
    <row r="149" spans="1:2" ht="12.75">
      <c r="A149" s="112" t="s">
        <v>820</v>
      </c>
      <c r="B149">
        <f>COUNTIF(口上デイリーリスト!B132:B1000, A149) + COUNTIF(口上デイリーリスト!$G132:$G1000, "*"&amp;A149&amp;"*")</f>
        <v>0</v>
      </c>
    </row>
    <row r="150" spans="1:2" ht="12.75">
      <c r="A150" t="s">
        <v>825</v>
      </c>
      <c r="B150">
        <f>COUNTIF(口上デイリーリスト!B133:B1000, A150) + COUNTIF(口上デイリーリスト!$G133:$G1000, "*"&amp;A150&amp;"*")</f>
        <v>0</v>
      </c>
    </row>
    <row r="151" spans="1:2" ht="12.75">
      <c r="A151" s="112" t="s">
        <v>840</v>
      </c>
      <c r="B151">
        <f>COUNTIF(口上デイリーリスト!B137:B1000, A151) + COUNTIF(口上デイリーリスト!$G137:$G1000, "*"&amp;A151&amp;"*")</f>
        <v>1</v>
      </c>
    </row>
    <row r="152" spans="1:2" ht="12.75">
      <c r="A152" s="112" t="s">
        <v>925</v>
      </c>
      <c r="B152">
        <f>COUNTIF(口上デイリーリスト!B153:B1000, A152) + COUNTIF(口上デイリーリスト!$G153:$G1000, "*"&amp;A152&amp;"*")</f>
        <v>0</v>
      </c>
    </row>
    <row r="153" spans="1:2" ht="12.75">
      <c r="A153" s="112" t="s">
        <v>931</v>
      </c>
      <c r="B153">
        <f>COUNTIF(口上デイリーリスト!B154:B1000, A153) + COUNTIF(口上デイリーリスト!$G154:$G1000, "*"&amp;A153&amp;"*")</f>
        <v>0</v>
      </c>
    </row>
    <row r="154" spans="1:2" ht="12.75">
      <c r="A154" s="112" t="s">
        <v>937</v>
      </c>
      <c r="B154">
        <f>COUNTIF(口上デイリーリスト!B155:B1000, A154) + COUNTIF(口上デイリーリスト!$G155:$G1000, "*"&amp;A154&amp;"*")</f>
        <v>0</v>
      </c>
    </row>
    <row r="155" spans="1:2" ht="12.75">
      <c r="A155" s="112" t="s">
        <v>943</v>
      </c>
      <c r="B155">
        <f>COUNTIF(口上デイリーリスト!B156:B1000, A155) + COUNTIF(口上デイリーリスト!$G156:$G1000, "*"&amp;A155&amp;"*")</f>
        <v>0</v>
      </c>
    </row>
    <row r="156" spans="1:2" ht="12.75">
      <c r="A156" s="112" t="s">
        <v>949</v>
      </c>
      <c r="B156">
        <f>COUNTIF(口上デイリーリスト!B157:B1000, A156) + COUNTIF(口上デイリーリスト!$G157:$G1000, "*"&amp;A156&amp;"*")</f>
        <v>0</v>
      </c>
    </row>
    <row r="157" spans="1:2" ht="12.75">
      <c r="A157" s="112" t="s">
        <v>956</v>
      </c>
      <c r="B157">
        <f>COUNTIF(口上デイリーリスト!B158:B1000, A157) + COUNTIF(口上デイリーリスト!$G158:$G1000, "*"&amp;A157&amp;"*")</f>
        <v>0</v>
      </c>
    </row>
    <row r="158" spans="1:2" ht="12.75">
      <c r="A158" s="112" t="s">
        <v>962</v>
      </c>
      <c r="B158">
        <f>COUNTIF(口上デイリーリスト!B159:B1000, A158) + COUNTIF(口上デイリーリスト!$G159:$G1000, "*"&amp;A158&amp;"*")</f>
        <v>0</v>
      </c>
    </row>
    <row r="159" spans="1:2" ht="12.75">
      <c r="A159" s="112" t="s">
        <v>968</v>
      </c>
      <c r="B159">
        <f>COUNTIF(口上デイリーリスト!B160:B1000, A159) + COUNTIF(口上デイリーリスト!$G160:$G1000, "*"&amp;A159&amp;"*")</f>
        <v>0</v>
      </c>
    </row>
    <row r="160" spans="1:2" ht="12.75">
      <c r="A160" s="112" t="s">
        <v>974</v>
      </c>
      <c r="B160">
        <f>COUNTIF(口上デイリーリスト!B161:B1000, A160) + COUNTIF(口上デイリーリスト!$G161:$G1000, "*"&amp;A160&amp;"*")</f>
        <v>0</v>
      </c>
    </row>
    <row r="161" spans="1:2" ht="12.75">
      <c r="A161" s="112" t="s">
        <v>979</v>
      </c>
      <c r="B161">
        <f>COUNTIF(口上デイリーリスト!B162:B1000, A161) + COUNTIF(口上デイリーリスト!$G162:$G1000, "*"&amp;A161&amp;"*")</f>
        <v>0</v>
      </c>
    </row>
    <row r="162" spans="1:2" ht="12.75">
      <c r="A162" s="112" t="s">
        <v>983</v>
      </c>
      <c r="B162">
        <f>COUNTIF(口上デイリーリスト!B163:B1000, A162) + COUNTIF(口上デイリーリスト!$G163:$G1000, "*"&amp;A162&amp;"*")</f>
        <v>0</v>
      </c>
    </row>
    <row r="163" spans="1:2" ht="12.75">
      <c r="A163" s="112" t="s">
        <v>988</v>
      </c>
      <c r="B163">
        <f>COUNTIF(口上デイリーリスト!B164:B1000, A163) + COUNTIF(口上デイリーリスト!$G164:$G1000, "*"&amp;A163&amp;"*")</f>
        <v>0</v>
      </c>
    </row>
  </sheetData>
  <phoneticPr fontId="15"/>
  <conditionalFormatting sqref="E4">
    <cfRule type="cellIs" dxfId="45" priority="1" operator="equal">
      <formula>"あり"</formula>
    </cfRule>
    <cfRule type="cellIs" dxfId="44" priority="2" operator="equal">
      <formula>"なし"</formula>
    </cfRule>
    <cfRule type="cellIs" dxfId="43" priority="3" operator="equal">
      <formula>"準備中"</formula>
    </cfRule>
    <cfRule type="cellIs" dxfId="42" priority="4" operator="equal">
      <formula>"なし(登場)"</formula>
    </cfRule>
    <cfRule type="cellIs" dxfId="41" priority="5" operator="equal">
      <formula>"削除"</formula>
    </cfRule>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1437"/>
  <sheetViews>
    <sheetView workbookViewId="0">
      <pane ySplit="1" topLeftCell="A332" activePane="bottomLeft" state="frozen"/>
      <selection pane="bottomLeft" activeCell="L369" sqref="L369"/>
    </sheetView>
  </sheetViews>
  <sheetFormatPr defaultColWidth="12.59765625" defaultRowHeight="15.75" customHeight="1"/>
  <cols>
    <col min="1" max="1" width="5.86328125" customWidth="1"/>
    <col min="2" max="2" width="3.59765625" customWidth="1"/>
    <col min="3" max="3" width="12.59765625" customWidth="1"/>
    <col min="4" max="4" width="9.1328125" customWidth="1"/>
    <col min="5" max="5" width="4.46484375" customWidth="1"/>
    <col min="6" max="6" width="23.46484375" customWidth="1"/>
    <col min="7" max="7" width="5.3984375" customWidth="1"/>
    <col min="8" max="8" width="5.265625" customWidth="1"/>
    <col min="9" max="10" width="8.265625" customWidth="1"/>
    <col min="11" max="11" width="7.73046875" customWidth="1"/>
    <col min="12" max="12" width="43.59765625" customWidth="1"/>
    <col min="13" max="14" width="29.86328125" customWidth="1"/>
  </cols>
  <sheetData>
    <row r="1" spans="1:14" ht="15.75" customHeight="1">
      <c r="A1" s="134" t="s">
        <v>1528</v>
      </c>
      <c r="B1" s="135" t="s">
        <v>0</v>
      </c>
      <c r="C1" s="135" t="s">
        <v>2</v>
      </c>
      <c r="D1" s="135" t="s">
        <v>1529</v>
      </c>
      <c r="E1" s="136" t="s">
        <v>1530</v>
      </c>
      <c r="F1" s="135" t="s">
        <v>1531</v>
      </c>
      <c r="G1" s="137" t="s">
        <v>1532</v>
      </c>
      <c r="H1" s="138" t="s">
        <v>1533</v>
      </c>
      <c r="I1" s="135" t="s">
        <v>1534</v>
      </c>
      <c r="J1" s="135" t="s">
        <v>1535</v>
      </c>
      <c r="K1" s="135" t="s">
        <v>1536</v>
      </c>
      <c r="L1" s="135" t="s">
        <v>1537</v>
      </c>
      <c r="M1" s="138" t="s">
        <v>1538</v>
      </c>
      <c r="N1" s="138" t="s">
        <v>1539</v>
      </c>
    </row>
    <row r="2" spans="1:14" ht="15.75" customHeight="1">
      <c r="A2" s="139" t="s">
        <v>1540</v>
      </c>
      <c r="B2" s="140">
        <f ca="1">IF(C2 = "汎用", 0, IF(C2 = "", "", INDIRECT(ADDRESS(MATCH(C2,キャラデータ表!$C$1:$C1437, 0),1,2,TRUE,"キャラデータ表"),TRUE)))</f>
        <v>1</v>
      </c>
      <c r="C2" s="140" t="s">
        <v>74</v>
      </c>
      <c r="D2" s="140" t="s">
        <v>1541</v>
      </c>
      <c r="E2" s="141">
        <f t="shared" ref="E2:E21" si="0">COUNTIFS($C$1:$C1, $C2, $D$1:$D1, $D2)</f>
        <v>0</v>
      </c>
      <c r="F2" s="140" t="s">
        <v>1542</v>
      </c>
      <c r="G2" s="142">
        <v>4</v>
      </c>
      <c r="H2" s="143" t="s">
        <v>1543</v>
      </c>
      <c r="I2" s="140" t="s">
        <v>1544</v>
      </c>
      <c r="J2" s="140" t="s">
        <v>1544</v>
      </c>
      <c r="K2" s="140" t="s">
        <v>1545</v>
      </c>
      <c r="L2" s="140" t="s">
        <v>1546</v>
      </c>
      <c r="M2" s="144" t="s">
        <v>1547</v>
      </c>
      <c r="N2" s="144">
        <f ca="1">COUNTIFS(汎用スキル所持リスト!$A:$A, $B2, 汎用スキル所持リスト!$D:$D, $D2) + COUNTIFS($B:$B, $B2, $D:$D, $D2) - COUNTIFS($C:$C, $C2, $I:$I, "不可", $D:$D, $D2)</f>
        <v>3</v>
      </c>
    </row>
    <row r="3" spans="1:14" ht="15.75" customHeight="1">
      <c r="A3" s="145" t="s">
        <v>1540</v>
      </c>
      <c r="B3" s="146">
        <f ca="1">IF(C3 = "汎用", 0, IF(C3 = "", "", INDIRECT(ADDRESS(MATCH(C3,キャラデータ表!$C$1:$C1437, 0),1,2,TRUE,"キャラデータ表"),TRUE)))</f>
        <v>1</v>
      </c>
      <c r="C3" s="146" t="s">
        <v>74</v>
      </c>
      <c r="D3" s="146" t="s">
        <v>1541</v>
      </c>
      <c r="E3" s="147">
        <f t="shared" si="0"/>
        <v>1</v>
      </c>
      <c r="F3" s="146" t="s">
        <v>1548</v>
      </c>
      <c r="G3" s="148">
        <v>4</v>
      </c>
      <c r="H3" s="149" t="s">
        <v>1543</v>
      </c>
      <c r="I3" s="146" t="s">
        <v>1544</v>
      </c>
      <c r="J3" s="146" t="s">
        <v>1544</v>
      </c>
      <c r="K3" s="146" t="s">
        <v>1545</v>
      </c>
      <c r="L3" s="146" t="s">
        <v>1549</v>
      </c>
      <c r="M3" s="150" t="s">
        <v>1550</v>
      </c>
      <c r="N3" s="150">
        <f ca="1">COUNTIFS(汎用スキル所持リスト!$A:$A, $B3, 汎用スキル所持リスト!$D:$D, $D3) + COUNTIFS($B:$B, $B3, $D:$D, $D3) - COUNTIFS($C:$C, $C3, $I:$I, "不可", $D:$D, $D3)</f>
        <v>3</v>
      </c>
    </row>
    <row r="4" spans="1:14" ht="15.75" customHeight="1">
      <c r="A4" s="139" t="s">
        <v>1540</v>
      </c>
      <c r="B4" s="140">
        <f ca="1">IF(C4 = "汎用", 0, IF(C4 = "", "", INDIRECT(ADDRESS(MATCH(C4,キャラデータ表!$C$1:$C1437, 0),1,2,TRUE,"キャラデータ表"),TRUE)))</f>
        <v>1</v>
      </c>
      <c r="C4" s="140" t="s">
        <v>74</v>
      </c>
      <c r="D4" s="140" t="s">
        <v>1551</v>
      </c>
      <c r="E4" s="141">
        <f t="shared" si="0"/>
        <v>0</v>
      </c>
      <c r="F4" s="140" t="s">
        <v>1552</v>
      </c>
      <c r="G4" s="142">
        <v>2</v>
      </c>
      <c r="H4" s="143" t="s">
        <v>1553</v>
      </c>
      <c r="I4" s="140" t="s">
        <v>1544</v>
      </c>
      <c r="J4" s="140" t="s">
        <v>1544</v>
      </c>
      <c r="K4" s="140" t="s">
        <v>1544</v>
      </c>
      <c r="L4" s="140" t="s">
        <v>1554</v>
      </c>
      <c r="M4" s="144" t="s">
        <v>1555</v>
      </c>
      <c r="N4" s="144">
        <f ca="1">COUNTIFS(汎用スキル所持リスト!$A:$A, $B4, 汎用スキル所持リスト!$D:$D, $D4) + COUNTIFS($B:$B, $B4, $D:$D, $D4) - COUNTIFS($C:$C, $C4, $I:$I, "不可", $D:$D, $D4)</f>
        <v>3</v>
      </c>
    </row>
    <row r="5" spans="1:14" ht="15.75" customHeight="1">
      <c r="A5" s="145" t="s">
        <v>1540</v>
      </c>
      <c r="B5" s="146">
        <f ca="1">IF(C5 = "汎用", 0, IF(C5 = "", "", INDIRECT(ADDRESS(MATCH(C5,キャラデータ表!$C$1:$C1437, 0),1,2,TRUE,"キャラデータ表"),TRUE)))</f>
        <v>1</v>
      </c>
      <c r="C5" s="146" t="s">
        <v>74</v>
      </c>
      <c r="D5" s="146" t="s">
        <v>1551</v>
      </c>
      <c r="E5" s="147">
        <f t="shared" si="0"/>
        <v>1</v>
      </c>
      <c r="F5" s="146" t="s">
        <v>1556</v>
      </c>
      <c r="G5" s="148">
        <v>2</v>
      </c>
      <c r="H5" s="149" t="s">
        <v>1553</v>
      </c>
      <c r="I5" s="146" t="s">
        <v>1544</v>
      </c>
      <c r="J5" s="146" t="s">
        <v>1544</v>
      </c>
      <c r="K5" s="146" t="s">
        <v>1544</v>
      </c>
      <c r="L5" s="146" t="s">
        <v>1554</v>
      </c>
      <c r="M5" s="150" t="s">
        <v>1555</v>
      </c>
      <c r="N5" s="150">
        <f ca="1">COUNTIFS(汎用スキル所持リスト!$A:$A, $B5, 汎用スキル所持リスト!$D:$D, $D5) + COUNTIFS($B:$B, $B5, $D:$D, $D5) - COUNTIFS($C:$C, $C5, $I:$I, "不可", $D:$D, $D5)</f>
        <v>3</v>
      </c>
    </row>
    <row r="6" spans="1:14" ht="15.75" customHeight="1">
      <c r="A6" s="139" t="s">
        <v>1540</v>
      </c>
      <c r="B6" s="140">
        <f ca="1">IF(C6 = "汎用", 0, IF(C6 = "", "", INDIRECT(ADDRESS(MATCH(C6,キャラデータ表!$C$1:$C1437, 0),1,2,TRUE,"キャラデータ表"),TRUE)))</f>
        <v>1</v>
      </c>
      <c r="C6" s="140" t="s">
        <v>74</v>
      </c>
      <c r="D6" s="140" t="s">
        <v>1557</v>
      </c>
      <c r="E6" s="141">
        <f t="shared" si="0"/>
        <v>0</v>
      </c>
      <c r="F6" s="140" t="s">
        <v>1558</v>
      </c>
      <c r="G6" s="142">
        <v>2</v>
      </c>
      <c r="H6" s="143" t="s">
        <v>1553</v>
      </c>
      <c r="I6" s="140" t="s">
        <v>1544</v>
      </c>
      <c r="J6" s="140" t="s">
        <v>1544</v>
      </c>
      <c r="K6" s="140" t="s">
        <v>1544</v>
      </c>
      <c r="L6" s="140" t="s">
        <v>1559</v>
      </c>
      <c r="M6" s="144" t="s">
        <v>1560</v>
      </c>
      <c r="N6" s="144">
        <f ca="1">COUNTIFS(汎用スキル所持リスト!$A:$A, $B6, 汎用スキル所持リスト!$D:$D, $D6) + COUNTIFS($B:$B, $B6, $D:$D, $D6) - COUNTIFS($C:$C, $C6, $I:$I, "不可", $D:$D, $D6)</f>
        <v>1</v>
      </c>
    </row>
    <row r="7" spans="1:14" ht="15.75" customHeight="1">
      <c r="A7" s="145" t="s">
        <v>1540</v>
      </c>
      <c r="B7" s="146">
        <f ca="1">IF(C7 = "汎用", 0, IF(C7 = "", "", INDIRECT(ADDRESS(MATCH(C7,キャラデータ表!$C$1:$C1437, 0),1,2,TRUE,"キャラデータ表"),TRUE)))</f>
        <v>1</v>
      </c>
      <c r="C7" s="146" t="s">
        <v>74</v>
      </c>
      <c r="D7" s="146" t="s">
        <v>1561</v>
      </c>
      <c r="E7" s="147">
        <f t="shared" si="0"/>
        <v>0</v>
      </c>
      <c r="F7" s="146" t="s">
        <v>1562</v>
      </c>
      <c r="G7" s="148">
        <v>2</v>
      </c>
      <c r="H7" s="149" t="s">
        <v>1553</v>
      </c>
      <c r="I7" s="146" t="s">
        <v>1544</v>
      </c>
      <c r="J7" s="146" t="s">
        <v>1544</v>
      </c>
      <c r="K7" s="146" t="s">
        <v>1544</v>
      </c>
      <c r="L7" s="146" t="s">
        <v>1563</v>
      </c>
      <c r="M7" s="150" t="s">
        <v>1564</v>
      </c>
      <c r="N7" s="150">
        <f ca="1">COUNTIFS(汎用スキル所持リスト!$A:$A, $B7, 汎用スキル所持リスト!$D:$D, $D7) + COUNTIFS($B:$B, $B7, $D:$D, $D7) - COUNTIFS($C:$C, $C7, $I:$I, "不可", $D:$D, $D7)</f>
        <v>1</v>
      </c>
    </row>
    <row r="8" spans="1:14" ht="15.75" customHeight="1">
      <c r="A8" s="139" t="s">
        <v>1540</v>
      </c>
      <c r="B8" s="140">
        <f ca="1">IF(C8 = "汎用", 0, IF(C8 = "", "", INDIRECT(ADDRESS(MATCH(C8,キャラデータ表!$C$1:$C1437, 0),1,2,TRUE,"キャラデータ表"),TRUE)))</f>
        <v>2</v>
      </c>
      <c r="C8" s="140" t="s">
        <v>91</v>
      </c>
      <c r="D8" s="140" t="s">
        <v>1541</v>
      </c>
      <c r="E8" s="141">
        <f t="shared" si="0"/>
        <v>0</v>
      </c>
      <c r="F8" s="140" t="s">
        <v>1565</v>
      </c>
      <c r="G8" s="142">
        <v>4</v>
      </c>
      <c r="H8" s="143" t="s">
        <v>1553</v>
      </c>
      <c r="I8" s="140" t="s">
        <v>1544</v>
      </c>
      <c r="J8" s="140" t="s">
        <v>1544</v>
      </c>
      <c r="K8" s="140" t="s">
        <v>1544</v>
      </c>
      <c r="L8" s="140" t="s">
        <v>1566</v>
      </c>
      <c r="M8" s="144" t="s">
        <v>1567</v>
      </c>
      <c r="N8" s="144">
        <f ca="1">COUNTIFS(汎用スキル所持リスト!$A:$A, $B8, 汎用スキル所持リスト!$D:$D, $D8) + COUNTIFS($B:$B, $B8, $D:$D, $D8) - COUNTIFS($C:$C, $C8, $I:$I, "不可", $D:$D, $D8)</f>
        <v>3</v>
      </c>
    </row>
    <row r="9" spans="1:14" ht="15.75" customHeight="1">
      <c r="A9" s="145" t="s">
        <v>1540</v>
      </c>
      <c r="B9" s="146">
        <f ca="1">IF(C9 = "汎用", 0, IF(C9 = "", "", INDIRECT(ADDRESS(MATCH(C9,キャラデータ表!$C$1:$C1437, 0),1,2,TRUE,"キャラデータ表"),TRUE)))</f>
        <v>2</v>
      </c>
      <c r="C9" s="146" t="s">
        <v>91</v>
      </c>
      <c r="D9" s="146" t="s">
        <v>1541</v>
      </c>
      <c r="E9" s="147">
        <f t="shared" si="0"/>
        <v>1</v>
      </c>
      <c r="F9" s="146" t="s">
        <v>1568</v>
      </c>
      <c r="G9" s="148">
        <v>4</v>
      </c>
      <c r="H9" s="149" t="s">
        <v>1553</v>
      </c>
      <c r="I9" s="146" t="s">
        <v>1544</v>
      </c>
      <c r="J9" s="146" t="s">
        <v>1544</v>
      </c>
      <c r="K9" s="146" t="s">
        <v>1544</v>
      </c>
      <c r="L9" s="146" t="s">
        <v>1566</v>
      </c>
      <c r="M9" s="150" t="s">
        <v>1567</v>
      </c>
      <c r="N9" s="150">
        <f ca="1">COUNTIFS(汎用スキル所持リスト!$A:$A, $B9, 汎用スキル所持リスト!$D:$D, $D9) + COUNTIFS($B:$B, $B9, $D:$D, $D9) - COUNTIFS($C:$C, $C9, $I:$I, "不可", $D:$D, $D9)</f>
        <v>3</v>
      </c>
    </row>
    <row r="10" spans="1:14" ht="15.75" customHeight="1">
      <c r="A10" s="139" t="s">
        <v>1540</v>
      </c>
      <c r="B10" s="140">
        <f ca="1">IF(C10 = "汎用", 0, IF(C10 = "", "", INDIRECT(ADDRESS(MATCH(C10,キャラデータ表!$C$1:$C1437, 0),1,2,TRUE,"キャラデータ表"),TRUE)))</f>
        <v>2</v>
      </c>
      <c r="C10" s="140" t="s">
        <v>91</v>
      </c>
      <c r="D10" s="140" t="s">
        <v>1541</v>
      </c>
      <c r="E10" s="141">
        <f t="shared" si="0"/>
        <v>2</v>
      </c>
      <c r="F10" s="140" t="s">
        <v>1569</v>
      </c>
      <c r="G10" s="142">
        <v>4</v>
      </c>
      <c r="H10" s="143" t="s">
        <v>1553</v>
      </c>
      <c r="I10" s="140" t="s">
        <v>1544</v>
      </c>
      <c r="J10" s="140" t="s">
        <v>1544</v>
      </c>
      <c r="K10" s="140" t="s">
        <v>1544</v>
      </c>
      <c r="L10" s="140" t="s">
        <v>1566</v>
      </c>
      <c r="M10" s="144" t="s">
        <v>1570</v>
      </c>
      <c r="N10" s="144">
        <f ca="1">COUNTIFS(汎用スキル所持リスト!$A:$A, $B10, 汎用スキル所持リスト!$D:$D, $D10) + COUNTIFS($B:$B, $B10, $D:$D, $D10) - COUNTIFS($C:$C, $C10, $I:$I, "不可", $D:$D, $D10)</f>
        <v>3</v>
      </c>
    </row>
    <row r="11" spans="1:14" ht="15.75" customHeight="1">
      <c r="A11" s="145" t="s">
        <v>1540</v>
      </c>
      <c r="B11" s="146">
        <f ca="1">IF(C11 = "汎用", 0, IF(C11 = "", "", INDIRECT(ADDRESS(MATCH(C11,キャラデータ表!$C$1:$C1437, 0),1,2,TRUE,"キャラデータ表"),TRUE)))</f>
        <v>2</v>
      </c>
      <c r="C11" s="146" t="s">
        <v>91</v>
      </c>
      <c r="D11" s="146" t="s">
        <v>1551</v>
      </c>
      <c r="E11" s="147">
        <f t="shared" si="0"/>
        <v>0</v>
      </c>
      <c r="F11" s="146" t="s">
        <v>1571</v>
      </c>
      <c r="G11" s="148">
        <v>3</v>
      </c>
      <c r="H11" s="149" t="s">
        <v>1572</v>
      </c>
      <c r="I11" s="146" t="s">
        <v>1544</v>
      </c>
      <c r="J11" s="146" t="s">
        <v>1544</v>
      </c>
      <c r="K11" s="146" t="s">
        <v>1544</v>
      </c>
      <c r="L11" s="146" t="s">
        <v>1573</v>
      </c>
      <c r="M11" s="150" t="s">
        <v>1574</v>
      </c>
      <c r="N11" s="150">
        <f ca="1">COUNTIFS(汎用スキル所持リスト!$A:$A, $B11, 汎用スキル所持リスト!$D:$D, $D11) + COUNTIFS($B:$B, $B11, $D:$D, $D11) - COUNTIFS($C:$C, $C11, $I:$I, "不可", $D:$D, $D11)</f>
        <v>4</v>
      </c>
    </row>
    <row r="12" spans="1:14" ht="15.75" customHeight="1">
      <c r="A12" s="139" t="s">
        <v>1540</v>
      </c>
      <c r="B12" s="140">
        <f ca="1">IF(C12 = "汎用", 0, IF(C12 = "", "", INDIRECT(ADDRESS(MATCH(C12,キャラデータ表!$C$1:$C1437, 0),1,2,TRUE,"キャラデータ表"),TRUE)))</f>
        <v>2</v>
      </c>
      <c r="C12" s="140" t="s">
        <v>91</v>
      </c>
      <c r="D12" s="140" t="s">
        <v>1551</v>
      </c>
      <c r="E12" s="141">
        <f t="shared" si="0"/>
        <v>1</v>
      </c>
      <c r="F12" s="140" t="s">
        <v>1575</v>
      </c>
      <c r="G12" s="142">
        <v>3</v>
      </c>
      <c r="H12" s="143" t="s">
        <v>1572</v>
      </c>
      <c r="I12" s="140" t="s">
        <v>1544</v>
      </c>
      <c r="J12" s="140" t="s">
        <v>1544</v>
      </c>
      <c r="K12" s="140" t="s">
        <v>1544</v>
      </c>
      <c r="L12" s="140" t="s">
        <v>1576</v>
      </c>
      <c r="M12" s="144"/>
      <c r="N12" s="144">
        <f ca="1">COUNTIFS(汎用スキル所持リスト!$A:$A, $B12, 汎用スキル所持リスト!$D:$D, $D12) + COUNTIFS($B:$B, $B12, $D:$D, $D12) - COUNTIFS($C:$C, $C12, $I:$I, "不可", $D:$D, $D12)</f>
        <v>4</v>
      </c>
    </row>
    <row r="13" spans="1:14" ht="15.75" customHeight="1">
      <c r="A13" s="145" t="s">
        <v>1540</v>
      </c>
      <c r="B13" s="146">
        <f ca="1">IF(C13 = "汎用", 0, IF(C13 = "", "", INDIRECT(ADDRESS(MATCH(C13,キャラデータ表!$C$1:$C1437, 0),1,2,TRUE,"キャラデータ表"),TRUE)))</f>
        <v>3</v>
      </c>
      <c r="C13" s="146" t="s">
        <v>100</v>
      </c>
      <c r="D13" s="146" t="s">
        <v>1541</v>
      </c>
      <c r="E13" s="147">
        <f t="shared" si="0"/>
        <v>0</v>
      </c>
      <c r="F13" s="146" t="s">
        <v>1577</v>
      </c>
      <c r="G13" s="148">
        <v>3</v>
      </c>
      <c r="H13" s="149" t="s">
        <v>1553</v>
      </c>
      <c r="I13" s="146" t="s">
        <v>1544</v>
      </c>
      <c r="J13" s="146" t="s">
        <v>1544</v>
      </c>
      <c r="K13" s="146" t="s">
        <v>1544</v>
      </c>
      <c r="L13" s="146" t="s">
        <v>1578</v>
      </c>
      <c r="M13" s="150" t="s">
        <v>1579</v>
      </c>
      <c r="N13" s="150">
        <f ca="1">COUNTIFS(汎用スキル所持リスト!$A:$A, $B13, 汎用スキル所持リスト!$D:$D, $D13) + COUNTIFS($B:$B, $B13, $D:$D, $D13) - COUNTIFS($C:$C, $C13, $I:$I, "不可", $D:$D, $D13)</f>
        <v>3</v>
      </c>
    </row>
    <row r="14" spans="1:14" ht="15.75" customHeight="1">
      <c r="A14" s="139" t="s">
        <v>1540</v>
      </c>
      <c r="B14" s="140">
        <f ca="1">IF(C14 = "汎用", 0, IF(C14 = "", "", INDIRECT(ADDRESS(MATCH(C14,キャラデータ表!$C$1:$C1437, 0),1,2,TRUE,"キャラデータ表"),TRUE)))</f>
        <v>3</v>
      </c>
      <c r="C14" s="140" t="s">
        <v>100</v>
      </c>
      <c r="D14" s="140" t="s">
        <v>1551</v>
      </c>
      <c r="E14" s="141">
        <f t="shared" si="0"/>
        <v>0</v>
      </c>
      <c r="F14" s="140" t="s">
        <v>1580</v>
      </c>
      <c r="G14" s="142">
        <v>1</v>
      </c>
      <c r="H14" s="143" t="s">
        <v>1572</v>
      </c>
      <c r="I14" s="140" t="s">
        <v>1544</v>
      </c>
      <c r="J14" s="140" t="s">
        <v>1544</v>
      </c>
      <c r="K14" s="140" t="s">
        <v>1544</v>
      </c>
      <c r="L14" s="140" t="s">
        <v>1581</v>
      </c>
      <c r="M14" s="144" t="s">
        <v>1582</v>
      </c>
      <c r="N14" s="144">
        <f ca="1">COUNTIFS(汎用スキル所持リスト!$A:$A, $B14, 汎用スキル所持リスト!$D:$D, $D14) + COUNTIFS($B:$B, $B14, $D:$D, $D14) - COUNTIFS($C:$C, $C14, $I:$I, "不可", $D:$D, $D14)</f>
        <v>2</v>
      </c>
    </row>
    <row r="15" spans="1:14" ht="15.75" customHeight="1">
      <c r="A15" s="145" t="s">
        <v>1540</v>
      </c>
      <c r="B15" s="146">
        <f ca="1">IF(C15 = "汎用", 0, IF(C15 = "", "", INDIRECT(ADDRESS(MATCH(C15,キャラデータ表!$C$1:$C1437, 0),1,2,TRUE,"キャラデータ表"),TRUE)))</f>
        <v>3</v>
      </c>
      <c r="C15" s="146" t="s">
        <v>100</v>
      </c>
      <c r="D15" s="146" t="s">
        <v>1551</v>
      </c>
      <c r="E15" s="147">
        <f t="shared" si="0"/>
        <v>1</v>
      </c>
      <c r="F15" s="146" t="s">
        <v>1583</v>
      </c>
      <c r="G15" s="148">
        <v>3</v>
      </c>
      <c r="H15" s="149" t="s">
        <v>1553</v>
      </c>
      <c r="I15" s="146" t="s">
        <v>1544</v>
      </c>
      <c r="J15" s="146" t="s">
        <v>1544</v>
      </c>
      <c r="K15" s="146" t="s">
        <v>1544</v>
      </c>
      <c r="L15" s="146" t="s">
        <v>1584</v>
      </c>
      <c r="M15" s="150" t="s">
        <v>1555</v>
      </c>
      <c r="N15" s="150">
        <f ca="1">COUNTIFS(汎用スキル所持リスト!$A:$A, $B15, 汎用スキル所持リスト!$D:$D, $D15) + COUNTIFS($B:$B, $B15, $D:$D, $D15) - COUNTIFS($C:$C, $C15, $I:$I, "不可", $D:$D, $D15)</f>
        <v>2</v>
      </c>
    </row>
    <row r="16" spans="1:14" ht="15.75" customHeight="1">
      <c r="A16" s="139" t="s">
        <v>1540</v>
      </c>
      <c r="B16" s="140">
        <f ca="1">IF(C16 = "汎用", 0, IF(C16 = "", "", INDIRECT(ADDRESS(MATCH(C16,キャラデータ表!$C$1:$C1437, 0),1,2,TRUE,"キャラデータ表"),TRUE)))</f>
        <v>4</v>
      </c>
      <c r="C16" s="140" t="s">
        <v>108</v>
      </c>
      <c r="D16" s="140" t="s">
        <v>1541</v>
      </c>
      <c r="E16" s="141">
        <f t="shared" si="0"/>
        <v>0</v>
      </c>
      <c r="F16" s="140" t="s">
        <v>1585</v>
      </c>
      <c r="G16" s="142">
        <v>2</v>
      </c>
      <c r="H16" s="143" t="s">
        <v>1586</v>
      </c>
      <c r="I16" s="140" t="s">
        <v>1544</v>
      </c>
      <c r="J16" s="140" t="s">
        <v>1544</v>
      </c>
      <c r="K16" s="140" t="s">
        <v>1544</v>
      </c>
      <c r="L16" s="140" t="s">
        <v>1587</v>
      </c>
      <c r="M16" s="144" t="s">
        <v>1579</v>
      </c>
      <c r="N16" s="144">
        <f ca="1">COUNTIFS(汎用スキル所持リスト!$A:$A, $B16, 汎用スキル所持リスト!$D:$D, $D16) + COUNTIFS($B:$B, $B16, $D:$D, $D16) - COUNTIFS($C:$C, $C16, $I:$I, "不可", $D:$D, $D16)</f>
        <v>2</v>
      </c>
    </row>
    <row r="17" spans="1:14" ht="15.75" customHeight="1">
      <c r="A17" s="145" t="s">
        <v>1540</v>
      </c>
      <c r="B17" s="146">
        <f ca="1">IF(C17 = "汎用", 0, IF(C17 = "", "", INDIRECT(ADDRESS(MATCH(C17,キャラデータ表!$C$1:$C1437, 0),1,2,TRUE,"キャラデータ表"),TRUE)))</f>
        <v>4</v>
      </c>
      <c r="C17" s="146" t="s">
        <v>108</v>
      </c>
      <c r="D17" s="146" t="s">
        <v>1541</v>
      </c>
      <c r="E17" s="147">
        <f t="shared" si="0"/>
        <v>1</v>
      </c>
      <c r="F17" s="146" t="s">
        <v>1588</v>
      </c>
      <c r="G17" s="148">
        <v>4</v>
      </c>
      <c r="H17" s="149" t="s">
        <v>1586</v>
      </c>
      <c r="I17" s="146" t="s">
        <v>1545</v>
      </c>
      <c r="J17" s="146" t="s">
        <v>1545</v>
      </c>
      <c r="K17" s="146" t="s">
        <v>1545</v>
      </c>
      <c r="L17" s="146" t="s">
        <v>1589</v>
      </c>
      <c r="M17" s="150" t="s">
        <v>1590</v>
      </c>
      <c r="N17" s="150">
        <f ca="1">COUNTIFS(汎用スキル所持リスト!$A:$A, $B17, 汎用スキル所持リスト!$D:$D, $D17) + COUNTIFS($B:$B, $B17, $D:$D, $D17) - COUNTIFS($C:$C, $C17, $I:$I, "不可", $D:$D, $D17)</f>
        <v>2</v>
      </c>
    </row>
    <row r="18" spans="1:14" ht="15.75" customHeight="1">
      <c r="A18" s="139" t="s">
        <v>1540</v>
      </c>
      <c r="B18" s="140">
        <f ca="1">IF(C18 = "汎用", 0, IF(C18 = "", "", INDIRECT(ADDRESS(MATCH(C18,キャラデータ表!$C$1:$C1437, 0),1,2,TRUE,"キャラデータ表"),TRUE)))</f>
        <v>5</v>
      </c>
      <c r="C18" s="140" t="s">
        <v>117</v>
      </c>
      <c r="D18" s="140" t="s">
        <v>1541</v>
      </c>
      <c r="E18" s="141">
        <f t="shared" si="0"/>
        <v>0</v>
      </c>
      <c r="F18" s="140" t="s">
        <v>1591</v>
      </c>
      <c r="G18" s="142" t="s">
        <v>1592</v>
      </c>
      <c r="H18" s="143" t="s">
        <v>1592</v>
      </c>
      <c r="I18" s="140" t="s">
        <v>1544</v>
      </c>
      <c r="J18" s="140" t="s">
        <v>1544</v>
      </c>
      <c r="K18" s="140" t="s">
        <v>1545</v>
      </c>
      <c r="L18" s="140" t="s">
        <v>1566</v>
      </c>
      <c r="M18" s="144" t="s">
        <v>1593</v>
      </c>
      <c r="N18" s="144">
        <f ca="1">COUNTIFS(汎用スキル所持リスト!$A:$A, $B18, 汎用スキル所持リスト!$D:$D, $D18) + COUNTIFS($B:$B, $B18, $D:$D, $D18) - COUNTIFS($C:$C, $C18, $I:$I, "不可", $D:$D, $D18)</f>
        <v>2</v>
      </c>
    </row>
    <row r="19" spans="1:14" ht="15.75" customHeight="1">
      <c r="A19" s="145" t="s">
        <v>1540</v>
      </c>
      <c r="B19" s="146">
        <f ca="1">IF(C19 = "汎用", 0, IF(C19 = "", "", INDIRECT(ADDRESS(MATCH(C19,キャラデータ表!$C$1:$C1437, 0),1,2,TRUE,"キャラデータ表"),TRUE)))</f>
        <v>5</v>
      </c>
      <c r="C19" s="146" t="s">
        <v>117</v>
      </c>
      <c r="D19" s="146" t="s">
        <v>1541</v>
      </c>
      <c r="E19" s="147">
        <f t="shared" si="0"/>
        <v>1</v>
      </c>
      <c r="F19" s="146" t="s">
        <v>1594</v>
      </c>
      <c r="G19" s="148">
        <v>3</v>
      </c>
      <c r="H19" s="149" t="s">
        <v>1595</v>
      </c>
      <c r="I19" s="146" t="s">
        <v>1544</v>
      </c>
      <c r="J19" s="146" t="s">
        <v>1544</v>
      </c>
      <c r="K19" s="146" t="s">
        <v>1545</v>
      </c>
      <c r="L19" s="146" t="s">
        <v>1596</v>
      </c>
      <c r="M19" s="150" t="s">
        <v>1597</v>
      </c>
      <c r="N19" s="150">
        <f ca="1">COUNTIFS(汎用スキル所持リスト!$A:$A, $B19, 汎用スキル所持リスト!$D:$D, $D19) + COUNTIFS($B:$B, $B19, $D:$D, $D19) - COUNTIFS($C:$C, $C19, $I:$I, "不可", $D:$D, $D19)</f>
        <v>2</v>
      </c>
    </row>
    <row r="20" spans="1:14" ht="15.75" customHeight="1">
      <c r="A20" s="139" t="s">
        <v>1540</v>
      </c>
      <c r="B20" s="140">
        <f ca="1">IF(C20 = "汎用", 0, IF(C20 = "", "", INDIRECT(ADDRESS(MATCH(C20,キャラデータ表!$C$1:$C1437, 0),1,2,TRUE,"キャラデータ表"),TRUE)))</f>
        <v>5</v>
      </c>
      <c r="C20" s="140" t="s">
        <v>117</v>
      </c>
      <c r="D20" s="140" t="s">
        <v>1551</v>
      </c>
      <c r="E20" s="141">
        <f t="shared" si="0"/>
        <v>0</v>
      </c>
      <c r="F20" s="140" t="s">
        <v>1598</v>
      </c>
      <c r="G20" s="142">
        <v>3</v>
      </c>
      <c r="H20" s="143" t="s">
        <v>1553</v>
      </c>
      <c r="I20" s="140" t="s">
        <v>1544</v>
      </c>
      <c r="J20" s="140" t="s">
        <v>1544</v>
      </c>
      <c r="K20" s="140" t="s">
        <v>1544</v>
      </c>
      <c r="L20" s="140" t="s">
        <v>1599</v>
      </c>
      <c r="M20" s="144" t="s">
        <v>1600</v>
      </c>
      <c r="N20" s="144">
        <f ca="1">COUNTIFS(汎用スキル所持リスト!$A:$A, $B20, 汎用スキル所持リスト!$D:$D, $D20) + COUNTIFS($B:$B, $B20, $D:$D, $D20) - COUNTIFS($C:$C, $C20, $I:$I, "不可", $D:$D, $D20)</f>
        <v>2</v>
      </c>
    </row>
    <row r="21" spans="1:14" ht="15.75" customHeight="1">
      <c r="A21" s="145" t="s">
        <v>1540</v>
      </c>
      <c r="B21" s="146">
        <f ca="1">IF(C21 = "汎用", 0, IF(C21 = "", "", INDIRECT(ADDRESS(MATCH(C21,キャラデータ表!$C$1:$C1437, 0),1,2,TRUE,"キャラデータ表"),TRUE)))</f>
        <v>5</v>
      </c>
      <c r="C21" s="146" t="s">
        <v>117</v>
      </c>
      <c r="D21" s="146" t="s">
        <v>1551</v>
      </c>
      <c r="E21" s="147">
        <f t="shared" si="0"/>
        <v>1</v>
      </c>
      <c r="F21" s="146" t="s">
        <v>1601</v>
      </c>
      <c r="G21" s="148">
        <v>3</v>
      </c>
      <c r="H21" s="149" t="s">
        <v>1602</v>
      </c>
      <c r="I21" s="146" t="s">
        <v>1545</v>
      </c>
      <c r="J21" s="146" t="s">
        <v>1545</v>
      </c>
      <c r="K21" s="146" t="s">
        <v>1545</v>
      </c>
      <c r="L21" s="146" t="s">
        <v>1599</v>
      </c>
      <c r="M21" s="150" t="s">
        <v>1600</v>
      </c>
      <c r="N21" s="150">
        <f ca="1">COUNTIFS(汎用スキル所持リスト!$A:$A, $B21, 汎用スキル所持リスト!$D:$D, $D21) + COUNTIFS($B:$B, $B21, $D:$D, $D21) - COUNTIFS($C:$C, $C21, $I:$I, "不可", $D:$D, $D21)</f>
        <v>2</v>
      </c>
    </row>
    <row r="22" spans="1:14" ht="15.75" customHeight="1">
      <c r="A22" s="139" t="s">
        <v>1540</v>
      </c>
      <c r="B22" s="140">
        <f ca="1">IF(C22 = "汎用", 0, IF(C22 = "", "", INDIRECT(ADDRESS(MATCH(C22,キャラデータ表!$C$1:$C1437, 0),1,2,TRUE,"キャラデータ表"),TRUE)))</f>
        <v>6</v>
      </c>
      <c r="C22" s="140" t="s">
        <v>124</v>
      </c>
      <c r="D22" s="140" t="s">
        <v>1541</v>
      </c>
      <c r="E22" s="141">
        <f>COUNTIFS($C$1:$C20, $C22, $D$1:$D20, $D22)</f>
        <v>0</v>
      </c>
      <c r="F22" s="140" t="s">
        <v>1603</v>
      </c>
      <c r="G22" s="142">
        <v>2</v>
      </c>
      <c r="H22" s="143" t="s">
        <v>1553</v>
      </c>
      <c r="I22" s="140" t="s">
        <v>1544</v>
      </c>
      <c r="J22" s="140" t="s">
        <v>1544</v>
      </c>
      <c r="K22" s="140" t="s">
        <v>1544</v>
      </c>
      <c r="L22" s="140" t="s">
        <v>1604</v>
      </c>
      <c r="M22" s="144" t="s">
        <v>1605</v>
      </c>
      <c r="N22" s="144">
        <f ca="1">COUNTIFS(汎用スキル所持リスト!$A:$A, $B22, 汎用スキル所持リスト!$D:$D, $D22) + COUNTIFS($B:$B, $B22, $D:$D, $D22) - COUNTIFS($C:$C, $C22, $I:$I, "不可", $D:$D, $D22)</f>
        <v>2</v>
      </c>
    </row>
    <row r="23" spans="1:14" ht="15.75" customHeight="1">
      <c r="A23" s="145" t="s">
        <v>1540</v>
      </c>
      <c r="B23" s="146">
        <f ca="1">IF(C23 = "汎用", 0, IF(C23 = "", "", INDIRECT(ADDRESS(MATCH(C23,キャラデータ表!$C$1:$C1437, 0),1,2,TRUE,"キャラデータ表"),TRUE)))</f>
        <v>6</v>
      </c>
      <c r="C23" s="146" t="s">
        <v>124</v>
      </c>
      <c r="D23" s="146" t="s">
        <v>1551</v>
      </c>
      <c r="E23" s="147">
        <f>COUNTIFS($C$1:$C20, $C23, $D$1:$D20, $D23)</f>
        <v>0</v>
      </c>
      <c r="F23" s="146" t="s">
        <v>1606</v>
      </c>
      <c r="G23" s="148">
        <v>5</v>
      </c>
      <c r="H23" s="149" t="s">
        <v>1607</v>
      </c>
      <c r="I23" s="146" t="s">
        <v>1544</v>
      </c>
      <c r="J23" s="146" t="s">
        <v>1544</v>
      </c>
      <c r="K23" s="146" t="s">
        <v>1545</v>
      </c>
      <c r="L23" s="146" t="s">
        <v>1608</v>
      </c>
      <c r="M23" s="150" t="s">
        <v>1605</v>
      </c>
      <c r="N23" s="150">
        <f ca="1">COUNTIFS(汎用スキル所持リスト!$A:$A, $B23, 汎用スキル所持リスト!$D:$D, $D23) + COUNTIFS($B:$B, $B23, $D:$D, $D23) - COUNTIFS($C:$C, $C23, $I:$I, "不可", $D:$D, $D23)</f>
        <v>3</v>
      </c>
    </row>
    <row r="24" spans="1:14" ht="15.75" customHeight="1">
      <c r="A24" s="139" t="s">
        <v>1540</v>
      </c>
      <c r="B24" s="140">
        <f ca="1">IF(C24 = "汎用", 0, IF(C24 = "", "", INDIRECT(ADDRESS(MATCH(C24,キャラデータ表!$C$1:$C1437, 0),1,2,TRUE,"キャラデータ表"),TRUE)))</f>
        <v>7</v>
      </c>
      <c r="C24" s="140" t="s">
        <v>134</v>
      </c>
      <c r="D24" s="140" t="s">
        <v>1541</v>
      </c>
      <c r="E24" s="141">
        <f t="shared" ref="E24:E26" si="1">COUNTIFS($C$1:$C23, $C24, $D$1:$D23, $D24)</f>
        <v>0</v>
      </c>
      <c r="F24" s="140" t="s">
        <v>1609</v>
      </c>
      <c r="G24" s="142">
        <v>2</v>
      </c>
      <c r="H24" s="143" t="s">
        <v>1610</v>
      </c>
      <c r="I24" s="140" t="s">
        <v>1544</v>
      </c>
      <c r="J24" s="140" t="s">
        <v>1544</v>
      </c>
      <c r="K24" s="140" t="s">
        <v>1544</v>
      </c>
      <c r="L24" s="140" t="s">
        <v>1611</v>
      </c>
      <c r="M24" s="144" t="s">
        <v>1612</v>
      </c>
      <c r="N24" s="144">
        <f ca="1">COUNTIFS(汎用スキル所持リスト!$A:$A, $B24, 汎用スキル所持リスト!$D:$D, $D24) + COUNTIFS($B:$B, $B24, $D:$D, $D24) - COUNTIFS($C:$C, $C24, $I:$I, "不可", $D:$D, $D24)</f>
        <v>2</v>
      </c>
    </row>
    <row r="25" spans="1:14" ht="15.75" customHeight="1">
      <c r="A25" s="145" t="s">
        <v>1540</v>
      </c>
      <c r="B25" s="146">
        <f ca="1">IF(C25 = "汎用", 0, IF(C25 = "", "", INDIRECT(ADDRESS(MATCH(C25,キャラデータ表!$C$1:$C1437, 0),1,2,TRUE,"キャラデータ表"),TRUE)))</f>
        <v>7</v>
      </c>
      <c r="C25" s="146" t="s">
        <v>134</v>
      </c>
      <c r="D25" s="146" t="s">
        <v>1541</v>
      </c>
      <c r="E25" s="147">
        <f t="shared" si="1"/>
        <v>1</v>
      </c>
      <c r="F25" s="146" t="s">
        <v>1613</v>
      </c>
      <c r="G25" s="148">
        <v>2</v>
      </c>
      <c r="H25" s="149" t="s">
        <v>1586</v>
      </c>
      <c r="I25" s="146" t="s">
        <v>1544</v>
      </c>
      <c r="J25" s="146" t="s">
        <v>1544</v>
      </c>
      <c r="K25" s="146" t="s">
        <v>1545</v>
      </c>
      <c r="L25" s="146" t="s">
        <v>1614</v>
      </c>
      <c r="M25" s="150" t="s">
        <v>1615</v>
      </c>
      <c r="N25" s="150">
        <f ca="1">COUNTIFS(汎用スキル所持リスト!$A:$A, $B25, 汎用スキル所持リスト!$D:$D, $D25) + COUNTIFS($B:$B, $B25, $D:$D, $D25) - COUNTIFS($C:$C, $C25, $I:$I, "不可", $D:$D, $D25)</f>
        <v>2</v>
      </c>
    </row>
    <row r="26" spans="1:14" ht="15.75" customHeight="1">
      <c r="A26" s="139" t="s">
        <v>1540</v>
      </c>
      <c r="B26" s="140">
        <f ca="1">IF(C26 = "汎用", 0, IF(C26 = "", "", INDIRECT(ADDRESS(MATCH(C26,キャラデータ表!$C$1:$C1437, 0),1,2,TRUE,"キャラデータ表"),TRUE)))</f>
        <v>7</v>
      </c>
      <c r="C26" s="140" t="s">
        <v>134</v>
      </c>
      <c r="D26" s="140" t="s">
        <v>1551</v>
      </c>
      <c r="E26" s="141">
        <f t="shared" si="1"/>
        <v>0</v>
      </c>
      <c r="F26" s="140" t="s">
        <v>1616</v>
      </c>
      <c r="G26" s="142">
        <v>3</v>
      </c>
      <c r="H26" s="143" t="s">
        <v>1586</v>
      </c>
      <c r="I26" s="140" t="s">
        <v>1544</v>
      </c>
      <c r="J26" s="140" t="s">
        <v>1544</v>
      </c>
      <c r="K26" s="140" t="s">
        <v>1544</v>
      </c>
      <c r="L26" s="140" t="s">
        <v>1617</v>
      </c>
      <c r="M26" s="144" t="s">
        <v>1618</v>
      </c>
      <c r="N26" s="144">
        <f ca="1">COUNTIFS(汎用スキル所持リスト!$A:$A, $B26, 汎用スキル所持リスト!$D:$D, $D26) + COUNTIFS($B:$B, $B26, $D:$D, $D26) - COUNTIFS($C:$C, $C26, $I:$I, "不可", $D:$D, $D26)</f>
        <v>4</v>
      </c>
    </row>
    <row r="27" spans="1:14" ht="15.75" customHeight="1">
      <c r="A27" s="145" t="s">
        <v>1540</v>
      </c>
      <c r="B27" s="146">
        <f ca="1">IF(C27 = "汎用", 0, IF(C27 = "", "", INDIRECT(ADDRESS(MATCH(C27,キャラデータ表!$C$1:$C1437, 0),1,2,TRUE,"キャラデータ表"),TRUE)))</f>
        <v>8</v>
      </c>
      <c r="C27" s="146" t="s">
        <v>143</v>
      </c>
      <c r="D27" s="146" t="s">
        <v>1561</v>
      </c>
      <c r="E27" s="147">
        <f>COUNTIFS($C$1:$C25, $C27, $D$1:$D25, $D27)</f>
        <v>0</v>
      </c>
      <c r="F27" s="146" t="s">
        <v>1619</v>
      </c>
      <c r="G27" s="148">
        <v>3</v>
      </c>
      <c r="H27" s="149" t="s">
        <v>1543</v>
      </c>
      <c r="I27" s="146" t="s">
        <v>1544</v>
      </c>
      <c r="J27" s="146" t="s">
        <v>1544</v>
      </c>
      <c r="K27" s="146" t="s">
        <v>1544</v>
      </c>
      <c r="L27" s="146" t="s">
        <v>1563</v>
      </c>
      <c r="M27" s="150" t="s">
        <v>1579</v>
      </c>
      <c r="N27" s="150">
        <f ca="1">COUNTIFS(汎用スキル所持リスト!$A:$A, $B27, 汎用スキル所持リスト!$D:$D, $D27) + COUNTIFS($B:$B, $B27, $D:$D, $D27) - COUNTIFS($C:$C, $C27, $I:$I, "不可", $D:$D, $D27)</f>
        <v>1</v>
      </c>
    </row>
    <row r="28" spans="1:14" ht="15.75" customHeight="1">
      <c r="A28" s="139" t="s">
        <v>1540</v>
      </c>
      <c r="B28" s="140">
        <f ca="1">IF(C28 = "汎用", 0, IF(C28 = "", "", INDIRECT(ADDRESS(MATCH(C28,キャラデータ表!$C$1:$C1437, 0),1,2,TRUE,"キャラデータ表"),TRUE)))</f>
        <v>8</v>
      </c>
      <c r="C28" s="140" t="s">
        <v>143</v>
      </c>
      <c r="D28" s="140" t="s">
        <v>1541</v>
      </c>
      <c r="E28" s="141">
        <f t="shared" ref="E28:E41" si="2">COUNTIFS($C$1:$C27, $C28, $D$1:$D27, $D28)</f>
        <v>0</v>
      </c>
      <c r="F28" s="140" t="s">
        <v>1620</v>
      </c>
      <c r="G28" s="142">
        <v>2</v>
      </c>
      <c r="H28" s="143" t="s">
        <v>1553</v>
      </c>
      <c r="I28" s="140" t="s">
        <v>1544</v>
      </c>
      <c r="J28" s="140" t="s">
        <v>1544</v>
      </c>
      <c r="K28" s="140" t="s">
        <v>1544</v>
      </c>
      <c r="L28" s="140" t="s">
        <v>1566</v>
      </c>
      <c r="M28" s="144" t="s">
        <v>1621</v>
      </c>
      <c r="N28" s="144">
        <f ca="1">COUNTIFS(汎用スキル所持リスト!$A:$A, $B28, 汎用スキル所持リスト!$D:$D, $D28) + COUNTIFS($B:$B, $B28, $D:$D, $D28) - COUNTIFS($C:$C, $C28, $I:$I, "不可", $D:$D, $D28)</f>
        <v>4</v>
      </c>
    </row>
    <row r="29" spans="1:14" ht="15.75" customHeight="1">
      <c r="A29" s="145" t="s">
        <v>1540</v>
      </c>
      <c r="B29" s="146">
        <f ca="1">IF(C29 = "汎用", 0, IF(C29 = "", "", INDIRECT(ADDRESS(MATCH(C29,キャラデータ表!$C$1:$C1437, 0),1,2,TRUE,"キャラデータ表"),TRUE)))</f>
        <v>8</v>
      </c>
      <c r="C29" s="146" t="s">
        <v>143</v>
      </c>
      <c r="D29" s="146" t="s">
        <v>1541</v>
      </c>
      <c r="E29" s="147">
        <f t="shared" si="2"/>
        <v>1</v>
      </c>
      <c r="F29" s="146" t="s">
        <v>1622</v>
      </c>
      <c r="G29" s="148">
        <v>2</v>
      </c>
      <c r="H29" s="149" t="s">
        <v>1553</v>
      </c>
      <c r="I29" s="146" t="s">
        <v>1544</v>
      </c>
      <c r="J29" s="146" t="s">
        <v>1544</v>
      </c>
      <c r="K29" s="146" t="s">
        <v>1544</v>
      </c>
      <c r="L29" s="146" t="s">
        <v>1566</v>
      </c>
      <c r="M29" s="150" t="s">
        <v>1621</v>
      </c>
      <c r="N29" s="150">
        <f ca="1">COUNTIFS(汎用スキル所持リスト!$A:$A, $B29, 汎用スキル所持リスト!$D:$D, $D29) + COUNTIFS($B:$B, $B29, $D:$D, $D29) - COUNTIFS($C:$C, $C29, $I:$I, "不可", $D:$D, $D29)</f>
        <v>4</v>
      </c>
    </row>
    <row r="30" spans="1:14" ht="15.75" customHeight="1">
      <c r="A30" s="139" t="s">
        <v>1540</v>
      </c>
      <c r="B30" s="140">
        <f ca="1">IF(C30 = "汎用", 0, IF(C30 = "", "", INDIRECT(ADDRESS(MATCH(C30,キャラデータ表!$C$1:$C1437, 0),1,2,TRUE,"キャラデータ表"),TRUE)))</f>
        <v>8</v>
      </c>
      <c r="C30" s="140" t="s">
        <v>143</v>
      </c>
      <c r="D30" s="140" t="s">
        <v>1541</v>
      </c>
      <c r="E30" s="141">
        <f t="shared" si="2"/>
        <v>2</v>
      </c>
      <c r="F30" s="140" t="s">
        <v>1623</v>
      </c>
      <c r="G30" s="142">
        <v>2</v>
      </c>
      <c r="H30" s="143" t="s">
        <v>1553</v>
      </c>
      <c r="I30" s="140" t="s">
        <v>1544</v>
      </c>
      <c r="J30" s="140" t="s">
        <v>1544</v>
      </c>
      <c r="K30" s="140" t="s">
        <v>1544</v>
      </c>
      <c r="L30" s="140" t="s">
        <v>1566</v>
      </c>
      <c r="M30" s="144" t="s">
        <v>1621</v>
      </c>
      <c r="N30" s="144">
        <f ca="1">COUNTIFS(汎用スキル所持リスト!$A:$A, $B30, 汎用スキル所持リスト!$D:$D, $D30) + COUNTIFS($B:$B, $B30, $D:$D, $D30) - COUNTIFS($C:$C, $C30, $I:$I, "不可", $D:$D, $D30)</f>
        <v>4</v>
      </c>
    </row>
    <row r="31" spans="1:14" ht="15.75" customHeight="1">
      <c r="A31" s="145" t="s">
        <v>1540</v>
      </c>
      <c r="B31" s="145">
        <f ca="1">IF(C31 = "汎用", 0, IF(C31 = "", "", INDIRECT(ADDRESS(MATCH(C31,キャラデータ表!$C$1:$C1437, 0),1,2,TRUE,"キャラデータ表"),TRUE)))</f>
        <v>8</v>
      </c>
      <c r="C31" s="146" t="s">
        <v>143</v>
      </c>
      <c r="D31" s="146" t="s">
        <v>1551</v>
      </c>
      <c r="E31" s="147">
        <f t="shared" si="2"/>
        <v>0</v>
      </c>
      <c r="F31" s="146" t="s">
        <v>1624</v>
      </c>
      <c r="G31" s="148">
        <v>2</v>
      </c>
      <c r="H31" s="149" t="s">
        <v>1553</v>
      </c>
      <c r="I31" s="146" t="s">
        <v>1544</v>
      </c>
      <c r="J31" s="146" t="s">
        <v>1544</v>
      </c>
      <c r="K31" s="146" t="s">
        <v>1544</v>
      </c>
      <c r="L31" s="146" t="s">
        <v>1554</v>
      </c>
      <c r="M31" s="150" t="s">
        <v>1555</v>
      </c>
      <c r="N31" s="150">
        <f ca="1">COUNTIFS(汎用スキル所持リスト!$A:$A, $B31, 汎用スキル所持リスト!$D:$D, $D31) + COUNTIFS($B:$B, $B31, $D:$D, $D31) - COUNTIFS($C:$C, $C31, $I:$I, "不可", $D:$D, $D31)</f>
        <v>4</v>
      </c>
    </row>
    <row r="32" spans="1:14" ht="15.75" customHeight="1">
      <c r="A32" s="139" t="s">
        <v>1540</v>
      </c>
      <c r="B32" s="139">
        <f ca="1">IF(C32 = "汎用", 0, IF(C32 = "", "", INDIRECT(ADDRESS(MATCH(C32,キャラデータ表!$C$1:$C1437, 0),1,2,TRUE,"キャラデータ表"),TRUE)))</f>
        <v>8</v>
      </c>
      <c r="C32" s="140" t="s">
        <v>143</v>
      </c>
      <c r="D32" s="140" t="s">
        <v>1551</v>
      </c>
      <c r="E32" s="141">
        <f t="shared" si="2"/>
        <v>1</v>
      </c>
      <c r="F32" s="140" t="s">
        <v>1625</v>
      </c>
      <c r="G32" s="142">
        <v>5</v>
      </c>
      <c r="H32" s="143" t="s">
        <v>1553</v>
      </c>
      <c r="I32" s="140" t="s">
        <v>1544</v>
      </c>
      <c r="J32" s="140" t="s">
        <v>1544</v>
      </c>
      <c r="K32" s="140" t="s">
        <v>1545</v>
      </c>
      <c r="L32" s="140" t="s">
        <v>1626</v>
      </c>
      <c r="M32" s="144" t="s">
        <v>1627</v>
      </c>
      <c r="N32" s="144">
        <f ca="1">COUNTIFS(汎用スキル所持リスト!$A:$A, $B32, 汎用スキル所持リスト!$D:$D, $D32) + COUNTIFS($B:$B, $B32, $D:$D, $D32) - COUNTIFS($C:$C, $C32, $I:$I, "不可", $D:$D, $D32)</f>
        <v>4</v>
      </c>
    </row>
    <row r="33" spans="1:14" ht="15.75" customHeight="1">
      <c r="A33" s="145" t="s">
        <v>1540</v>
      </c>
      <c r="B33" s="145">
        <f ca="1">IF(C33 = "汎用", 0, IF(C33 = "", "", INDIRECT(ADDRESS(MATCH(C33,キャラデータ表!$C$1:$C1437, 0),1,2,TRUE,"キャラデータ表"),TRUE)))</f>
        <v>8</v>
      </c>
      <c r="C33" s="146" t="s">
        <v>143</v>
      </c>
      <c r="D33" s="146" t="s">
        <v>1551</v>
      </c>
      <c r="E33" s="148">
        <f t="shared" si="2"/>
        <v>2</v>
      </c>
      <c r="F33" s="146" t="s">
        <v>1628</v>
      </c>
      <c r="G33" s="148">
        <v>3</v>
      </c>
      <c r="H33" s="149" t="s">
        <v>1553</v>
      </c>
      <c r="I33" s="146" t="s">
        <v>1544</v>
      </c>
      <c r="J33" s="146" t="s">
        <v>1544</v>
      </c>
      <c r="K33" s="146" t="s">
        <v>1545</v>
      </c>
      <c r="L33" s="146" t="s">
        <v>1629</v>
      </c>
      <c r="M33" s="151" t="s">
        <v>1555</v>
      </c>
      <c r="N33" s="150">
        <f ca="1">COUNTIFS(汎用スキル所持リスト!$A:$A, $B33, 汎用スキル所持リスト!$D:$D, $D33) + COUNTIFS($B:$B, $B33, $D:$D, $D33) - COUNTIFS($C:$C, $C33, $I:$I, "不可", $D:$D, $D33)</f>
        <v>4</v>
      </c>
    </row>
    <row r="34" spans="1:14" ht="15.75" customHeight="1">
      <c r="A34" s="139" t="s">
        <v>1540</v>
      </c>
      <c r="B34" s="139">
        <f ca="1">IF(C34 = "汎用", 0, IF(C34 = "", "", INDIRECT(ADDRESS(MATCH(C34,キャラデータ表!$C$1:$C1437, 0),1,2,TRUE,"キャラデータ表"),TRUE)))</f>
        <v>9</v>
      </c>
      <c r="C34" s="140" t="s">
        <v>154</v>
      </c>
      <c r="D34" s="140" t="s">
        <v>1561</v>
      </c>
      <c r="E34" s="141">
        <f t="shared" si="2"/>
        <v>0</v>
      </c>
      <c r="F34" s="140" t="s">
        <v>1630</v>
      </c>
      <c r="G34" s="142">
        <v>5</v>
      </c>
      <c r="H34" s="143" t="s">
        <v>1602</v>
      </c>
      <c r="I34" s="140" t="s">
        <v>1544</v>
      </c>
      <c r="J34" s="140" t="s">
        <v>1544</v>
      </c>
      <c r="K34" s="140" t="s">
        <v>1544</v>
      </c>
      <c r="L34" s="140" t="s">
        <v>1563</v>
      </c>
      <c r="M34" s="144" t="s">
        <v>1631</v>
      </c>
      <c r="N34" s="144">
        <f ca="1">COUNTIFS(汎用スキル所持リスト!$A:$A, $B34, 汎用スキル所持リスト!$D:$D, $D34) + COUNTIFS($B:$B, $B34, $D:$D, $D34) - COUNTIFS($C:$C, $C34, $I:$I, "不可", $D:$D, $D34)</f>
        <v>1</v>
      </c>
    </row>
    <row r="35" spans="1:14" ht="15.75" customHeight="1">
      <c r="A35" s="145" t="s">
        <v>1540</v>
      </c>
      <c r="B35" s="145">
        <f ca="1">IF(C35 = "汎用", 0, IF(C35 = "", "", INDIRECT(ADDRESS(MATCH(C35,キャラデータ表!$C$1:$C1437, 0),1,2,TRUE,"キャラデータ表"),TRUE)))</f>
        <v>9</v>
      </c>
      <c r="C35" s="146" t="s">
        <v>154</v>
      </c>
      <c r="D35" s="146" t="s">
        <v>1557</v>
      </c>
      <c r="E35" s="147">
        <f t="shared" si="2"/>
        <v>0</v>
      </c>
      <c r="F35" s="146" t="s">
        <v>1632</v>
      </c>
      <c r="G35" s="148">
        <v>3</v>
      </c>
      <c r="H35" s="149" t="s">
        <v>1595</v>
      </c>
      <c r="I35" s="146" t="s">
        <v>1544</v>
      </c>
      <c r="J35" s="146" t="s">
        <v>1544</v>
      </c>
      <c r="K35" s="146" t="s">
        <v>1544</v>
      </c>
      <c r="L35" s="146" t="s">
        <v>1559</v>
      </c>
      <c r="M35" s="150" t="s">
        <v>1550</v>
      </c>
      <c r="N35" s="150">
        <f ca="1">COUNTIFS(汎用スキル所持リスト!$A:$A, $B35, 汎用スキル所持リスト!$D:$D, $D35) + COUNTIFS($B:$B, $B35, $D:$D, $D35) - COUNTIFS($C:$C, $C35, $I:$I, "不可", $D:$D, $D35)</f>
        <v>1</v>
      </c>
    </row>
    <row r="36" spans="1:14" ht="15.75" customHeight="1">
      <c r="A36" s="139" t="s">
        <v>1540</v>
      </c>
      <c r="B36" s="140">
        <f ca="1">IF(C36 = "汎用", 0, IF(C36 = "", "", INDIRECT(ADDRESS(MATCH(C36,キャラデータ表!$C$1:$C1437, 0),1,2,TRUE,"キャラデータ表"),TRUE)))</f>
        <v>9</v>
      </c>
      <c r="C36" s="140" t="s">
        <v>154</v>
      </c>
      <c r="D36" s="140" t="s">
        <v>1541</v>
      </c>
      <c r="E36" s="141">
        <f t="shared" si="2"/>
        <v>0</v>
      </c>
      <c r="F36" s="140" t="s">
        <v>1633</v>
      </c>
      <c r="G36" s="142">
        <v>5</v>
      </c>
      <c r="H36" s="143" t="s">
        <v>1634</v>
      </c>
      <c r="I36" s="140" t="s">
        <v>1544</v>
      </c>
      <c r="J36" s="140" t="s">
        <v>1544</v>
      </c>
      <c r="K36" s="140" t="s">
        <v>1545</v>
      </c>
      <c r="L36" s="140" t="s">
        <v>1635</v>
      </c>
      <c r="M36" s="144"/>
      <c r="N36" s="144">
        <f ca="1">COUNTIFS(汎用スキル所持リスト!$A:$A, $B36, 汎用スキル所持リスト!$D:$D, $D36) + COUNTIFS($B:$B, $B36, $D:$D, $D36) - COUNTIFS($C:$C, $C36, $I:$I, "不可", $D:$D, $D36)</f>
        <v>3</v>
      </c>
    </row>
    <row r="37" spans="1:14" ht="15.75" customHeight="1">
      <c r="A37" s="145" t="s">
        <v>1540</v>
      </c>
      <c r="B37" s="146">
        <f ca="1">IF(C37 = "汎用", 0, IF(C37 = "", "", INDIRECT(ADDRESS(MATCH(C37,キャラデータ表!$C$1:$C1437, 0),1,2,TRUE,"キャラデータ表"),TRUE)))</f>
        <v>9</v>
      </c>
      <c r="C37" s="146" t="s">
        <v>154</v>
      </c>
      <c r="D37" s="146" t="s">
        <v>1541</v>
      </c>
      <c r="E37" s="147">
        <f t="shared" si="2"/>
        <v>1</v>
      </c>
      <c r="F37" s="146" t="s">
        <v>1636</v>
      </c>
      <c r="G37" s="148">
        <v>3</v>
      </c>
      <c r="H37" s="149" t="s">
        <v>1553</v>
      </c>
      <c r="I37" s="146" t="s">
        <v>1544</v>
      </c>
      <c r="J37" s="146" t="s">
        <v>1544</v>
      </c>
      <c r="K37" s="146" t="s">
        <v>1544</v>
      </c>
      <c r="L37" s="146" t="s">
        <v>1637</v>
      </c>
      <c r="M37" s="150" t="s">
        <v>1550</v>
      </c>
      <c r="N37" s="150">
        <f ca="1">COUNTIFS(汎用スキル所持リスト!$A:$A, $B37, 汎用スキル所持リスト!$D:$D, $D37) + COUNTIFS($B:$B, $B37, $D:$D, $D37) - COUNTIFS($C:$C, $C37, $I:$I, "不可", $D:$D, $D37)</f>
        <v>3</v>
      </c>
    </row>
    <row r="38" spans="1:14" ht="15.75" customHeight="1">
      <c r="A38" s="139" t="s">
        <v>1540</v>
      </c>
      <c r="B38" s="139">
        <f ca="1">IF(C38 = "汎用", 0, IF(C38 = "", "", INDIRECT(ADDRESS(MATCH(C38,キャラデータ表!$C$1:$C1437, 0),1,2,TRUE,"キャラデータ表"),TRUE)))</f>
        <v>9</v>
      </c>
      <c r="C38" s="140" t="s">
        <v>154</v>
      </c>
      <c r="D38" s="140" t="s">
        <v>1541</v>
      </c>
      <c r="E38" s="141">
        <f t="shared" si="2"/>
        <v>2</v>
      </c>
      <c r="F38" s="140" t="s">
        <v>1638</v>
      </c>
      <c r="G38" s="142">
        <v>3</v>
      </c>
      <c r="H38" s="143" t="s">
        <v>1553</v>
      </c>
      <c r="I38" s="140" t="s">
        <v>1544</v>
      </c>
      <c r="J38" s="140" t="s">
        <v>1544</v>
      </c>
      <c r="K38" s="140" t="s">
        <v>1544</v>
      </c>
      <c r="L38" s="140" t="s">
        <v>1637</v>
      </c>
      <c r="M38" s="144" t="s">
        <v>1550</v>
      </c>
      <c r="N38" s="144">
        <f ca="1">COUNTIFS(汎用スキル所持リスト!$A:$A, $B38, 汎用スキル所持リスト!$D:$D, $D38) + COUNTIFS($B:$B, $B38, $D:$D, $D38) - COUNTIFS($C:$C, $C38, $I:$I, "不可", $D:$D, $D38)</f>
        <v>3</v>
      </c>
    </row>
    <row r="39" spans="1:14" ht="15.75" customHeight="1">
      <c r="A39" s="145" t="s">
        <v>1540</v>
      </c>
      <c r="B39" s="145">
        <f ca="1">IF(C39 = "汎用", 0, IF(C39 = "", "", INDIRECT(ADDRESS(MATCH(C39,キャラデータ表!$C$1:$C1437, 0),1,2,TRUE,"キャラデータ表"),TRUE)))</f>
        <v>9</v>
      </c>
      <c r="C39" s="146" t="s">
        <v>154</v>
      </c>
      <c r="D39" s="146" t="s">
        <v>1551</v>
      </c>
      <c r="E39" s="147">
        <f t="shared" si="2"/>
        <v>0</v>
      </c>
      <c r="F39" s="146" t="s">
        <v>1639</v>
      </c>
      <c r="G39" s="148">
        <v>3</v>
      </c>
      <c r="H39" s="149" t="s">
        <v>1553</v>
      </c>
      <c r="I39" s="146" t="s">
        <v>1544</v>
      </c>
      <c r="J39" s="146" t="s">
        <v>1544</v>
      </c>
      <c r="K39" s="146" t="s">
        <v>1544</v>
      </c>
      <c r="L39" s="146" t="s">
        <v>1640</v>
      </c>
      <c r="M39" s="150" t="s">
        <v>1641</v>
      </c>
      <c r="N39" s="150">
        <f ca="1">COUNTIFS(汎用スキル所持リスト!$A:$A, $B39, 汎用スキル所持リスト!$D:$D, $D39) + COUNTIFS($B:$B, $B39, $D:$D, $D39) - COUNTIFS($C:$C, $C39, $I:$I, "不可", $D:$D, $D39)</f>
        <v>2</v>
      </c>
    </row>
    <row r="40" spans="1:14" ht="15">
      <c r="A40" s="139" t="s">
        <v>1540</v>
      </c>
      <c r="B40" s="140">
        <f ca="1">IF(C40 = "汎用", 0, IF(C40 = "", "", INDIRECT(ADDRESS(MATCH(C40,キャラデータ表!$C$1:$C1437, 0),1,2,TRUE,"キャラデータ表"),TRUE)))</f>
        <v>10</v>
      </c>
      <c r="C40" s="140" t="s">
        <v>160</v>
      </c>
      <c r="D40" s="140" t="s">
        <v>1541</v>
      </c>
      <c r="E40" s="141">
        <f t="shared" si="2"/>
        <v>0</v>
      </c>
      <c r="F40" s="140" t="s">
        <v>1642</v>
      </c>
      <c r="G40" s="142">
        <v>5</v>
      </c>
      <c r="H40" s="143" t="s">
        <v>1572</v>
      </c>
      <c r="I40" s="140" t="s">
        <v>1544</v>
      </c>
      <c r="J40" s="140" t="s">
        <v>1544</v>
      </c>
      <c r="K40" s="140" t="s">
        <v>1544</v>
      </c>
      <c r="L40" s="140" t="s">
        <v>1643</v>
      </c>
      <c r="M40" s="144" t="s">
        <v>1579</v>
      </c>
      <c r="N40" s="144">
        <f ca="1">COUNTIFS(汎用スキル所持リスト!$A:$A, $B40, 汎用スキル所持リスト!$D:$D, $D40) + COUNTIFS($B:$B, $B40, $D:$D, $D40) - COUNTIFS($C:$C, $C40, $I:$I, "不可", $D:$D, $D40)</f>
        <v>3</v>
      </c>
    </row>
    <row r="41" spans="1:14" ht="15">
      <c r="A41" s="145" t="s">
        <v>1540</v>
      </c>
      <c r="B41" s="145">
        <f ca="1">IF(C41 = "汎用", 0, IF(C41 = "", "", INDIRECT(ADDRESS(MATCH(C41,キャラデータ表!$C$1:$C1437, 0),1,2,TRUE,"キャラデータ表"),TRUE)))</f>
        <v>10</v>
      </c>
      <c r="C41" s="146" t="s">
        <v>160</v>
      </c>
      <c r="D41" s="146" t="s">
        <v>1541</v>
      </c>
      <c r="E41" s="147">
        <f t="shared" si="2"/>
        <v>1</v>
      </c>
      <c r="F41" s="146" t="s">
        <v>1644</v>
      </c>
      <c r="G41" s="148">
        <v>5</v>
      </c>
      <c r="H41" s="149" t="s">
        <v>1602</v>
      </c>
      <c r="I41" s="146" t="s">
        <v>1544</v>
      </c>
      <c r="J41" s="146" t="s">
        <v>1544</v>
      </c>
      <c r="K41" s="146" t="s">
        <v>1544</v>
      </c>
      <c r="L41" s="146" t="s">
        <v>1643</v>
      </c>
      <c r="M41" s="150" t="s">
        <v>1605</v>
      </c>
      <c r="N41" s="150">
        <f ca="1">COUNTIFS(汎用スキル所持リスト!$A:$A, $B41, 汎用スキル所持リスト!$D:$D, $D41) + COUNTIFS($B:$B, $B41, $D:$D, $D41) - COUNTIFS($C:$C, $C41, $I:$I, "不可", $D:$D, $D41)</f>
        <v>3</v>
      </c>
    </row>
    <row r="42" spans="1:14" ht="15">
      <c r="A42" s="139" t="s">
        <v>1540</v>
      </c>
      <c r="B42" s="140">
        <f ca="1">IF(C42 = "汎用", 0, IF(C42 = "", "", INDIRECT(ADDRESS(MATCH(C42,キャラデータ表!$C$1:$C1437, 0),1,2,TRUE,"キャラデータ表"),TRUE)))</f>
        <v>10</v>
      </c>
      <c r="C42" s="140" t="s">
        <v>160</v>
      </c>
      <c r="D42" s="140" t="s">
        <v>1551</v>
      </c>
      <c r="E42" s="141">
        <f>COUNTIFS($C$1:$C40, $C42, $D$1:$D40, $D42)</f>
        <v>0</v>
      </c>
      <c r="F42" s="140" t="s">
        <v>1645</v>
      </c>
      <c r="G42" s="142">
        <v>2</v>
      </c>
      <c r="H42" s="143" t="s">
        <v>1553</v>
      </c>
      <c r="I42" s="140" t="s">
        <v>1544</v>
      </c>
      <c r="J42" s="140" t="s">
        <v>1544</v>
      </c>
      <c r="K42" s="140" t="s">
        <v>1544</v>
      </c>
      <c r="L42" s="140" t="s">
        <v>1573</v>
      </c>
      <c r="M42" s="144" t="s">
        <v>1641</v>
      </c>
      <c r="N42" s="144">
        <f ca="1">COUNTIFS(汎用スキル所持リスト!$A:$A, $B42, 汎用スキル所持リスト!$D:$D, $D42) + COUNTIFS($B:$B, $B42, $D:$D, $D42) - COUNTIFS($C:$C, $C42, $I:$I, "不可", $D:$D, $D42)</f>
        <v>3</v>
      </c>
    </row>
    <row r="43" spans="1:14" ht="15">
      <c r="A43" s="145" t="s">
        <v>1540</v>
      </c>
      <c r="B43" s="146">
        <f ca="1">IF(C43 = "汎用", 0, IF(C43 = "", "", INDIRECT(ADDRESS(MATCH(C43,キャラデータ表!$C$1:$C1437, 0),1,2,TRUE,"キャラデータ表"),TRUE)))</f>
        <v>11</v>
      </c>
      <c r="C43" s="146" t="s">
        <v>168</v>
      </c>
      <c r="D43" s="146" t="s">
        <v>1561</v>
      </c>
      <c r="E43" s="147">
        <f t="shared" ref="E43:E56" si="3">COUNTIFS($C$1:$C42, $C43, $D$1:$D42, $D43)</f>
        <v>0</v>
      </c>
      <c r="F43" s="146" t="s">
        <v>1646</v>
      </c>
      <c r="G43" s="148">
        <v>3</v>
      </c>
      <c r="H43" s="149" t="s">
        <v>1586</v>
      </c>
      <c r="I43" s="146" t="s">
        <v>1544</v>
      </c>
      <c r="J43" s="146" t="s">
        <v>1544</v>
      </c>
      <c r="K43" s="146" t="s">
        <v>1544</v>
      </c>
      <c r="L43" s="146" t="s">
        <v>1647</v>
      </c>
      <c r="M43" s="150" t="s">
        <v>1605</v>
      </c>
      <c r="N43" s="150">
        <f ca="1">COUNTIFS(汎用スキル所持リスト!$A:$A, $B43, 汎用スキル所持リスト!$D:$D, $D43) + COUNTIFS($B:$B, $B43, $D:$D, $D43) - COUNTIFS($C:$C, $C43, $I:$I, "不可", $D:$D, $D43)</f>
        <v>2</v>
      </c>
    </row>
    <row r="44" spans="1:14" ht="15">
      <c r="A44" s="139" t="s">
        <v>1540</v>
      </c>
      <c r="B44" s="140">
        <f ca="1">IF(C44 = "汎用", 0, IF(C44 = "", "", INDIRECT(ADDRESS(MATCH(C44,キャラデータ表!$C$1:$C1437, 0),1,2,TRUE,"キャラデータ表"),TRUE)))</f>
        <v>11</v>
      </c>
      <c r="C44" s="140" t="s">
        <v>168</v>
      </c>
      <c r="D44" s="140" t="s">
        <v>1541</v>
      </c>
      <c r="E44" s="141">
        <f t="shared" si="3"/>
        <v>0</v>
      </c>
      <c r="F44" s="140" t="s">
        <v>1648</v>
      </c>
      <c r="G44" s="142">
        <v>1</v>
      </c>
      <c r="H44" s="143" t="s">
        <v>1649</v>
      </c>
      <c r="I44" s="140" t="s">
        <v>1544</v>
      </c>
      <c r="J44" s="140" t="s">
        <v>1545</v>
      </c>
      <c r="K44" s="140" t="s">
        <v>1544</v>
      </c>
      <c r="L44" s="140" t="s">
        <v>1650</v>
      </c>
      <c r="M44" s="144"/>
      <c r="N44" s="144">
        <f ca="1">COUNTIFS(汎用スキル所持リスト!$A:$A, $B44, 汎用スキル所持リスト!$D:$D, $D44) + COUNTIFS($B:$B, $B44, $D:$D, $D44) - COUNTIFS($C:$C, $C44, $I:$I, "不可", $D:$D, $D44)</f>
        <v>2</v>
      </c>
    </row>
    <row r="45" spans="1:14" ht="15">
      <c r="A45" s="145" t="s">
        <v>1540</v>
      </c>
      <c r="B45" s="146">
        <f ca="1">IF(C45 = "汎用", 0, IF(C45 = "", "", INDIRECT(ADDRESS(MATCH(C45,キャラデータ表!$C$1:$C1437, 0),1,2,TRUE,"キャラデータ表"),TRUE)))</f>
        <v>11</v>
      </c>
      <c r="C45" s="146" t="s">
        <v>168</v>
      </c>
      <c r="D45" s="146" t="s">
        <v>1541</v>
      </c>
      <c r="E45" s="147">
        <f t="shared" si="3"/>
        <v>1</v>
      </c>
      <c r="F45" s="146" t="s">
        <v>1651</v>
      </c>
      <c r="G45" s="148">
        <v>4</v>
      </c>
      <c r="H45" s="149" t="s">
        <v>1652</v>
      </c>
      <c r="I45" s="146" t="s">
        <v>1545</v>
      </c>
      <c r="J45" s="146" t="s">
        <v>1545</v>
      </c>
      <c r="K45" s="146" t="s">
        <v>1545</v>
      </c>
      <c r="L45" s="146" t="s">
        <v>1566</v>
      </c>
      <c r="M45" s="150" t="s">
        <v>1567</v>
      </c>
      <c r="N45" s="150">
        <f ca="1">COUNTIFS(汎用スキル所持リスト!$A:$A, $B45, 汎用スキル所持リスト!$D:$D, $D45) + COUNTIFS($B:$B, $B45, $D:$D, $D45) - COUNTIFS($C:$C, $C45, $I:$I, "不可", $D:$D, $D45)</f>
        <v>2</v>
      </c>
    </row>
    <row r="46" spans="1:14" ht="15">
      <c r="A46" s="139" t="s">
        <v>1540</v>
      </c>
      <c r="B46" s="140">
        <f ca="1">IF(C46 = "汎用", 0, IF(C46 = "", "", INDIRECT(ADDRESS(MATCH(C46,キャラデータ表!$C$1:$C1437, 0),1,2,TRUE,"キャラデータ表"),TRUE)))</f>
        <v>11</v>
      </c>
      <c r="C46" s="140" t="s">
        <v>168</v>
      </c>
      <c r="D46" s="140" t="s">
        <v>1551</v>
      </c>
      <c r="E46" s="141">
        <f t="shared" si="3"/>
        <v>0</v>
      </c>
      <c r="F46" s="140" t="s">
        <v>1653</v>
      </c>
      <c r="G46" s="142">
        <v>1</v>
      </c>
      <c r="H46" s="143" t="s">
        <v>1572</v>
      </c>
      <c r="I46" s="140" t="s">
        <v>1544</v>
      </c>
      <c r="J46" s="140" t="s">
        <v>1544</v>
      </c>
      <c r="K46" s="140" t="s">
        <v>1544</v>
      </c>
      <c r="L46" s="140" t="s">
        <v>1654</v>
      </c>
      <c r="M46" s="144" t="s">
        <v>1631</v>
      </c>
      <c r="N46" s="144">
        <f ca="1">COUNTIFS(汎用スキル所持リスト!$A:$A, $B46, 汎用スキル所持リスト!$D:$D, $D46) + COUNTIFS($B:$B, $B46, $D:$D, $D46) - COUNTIFS($C:$C, $C46, $I:$I, "不可", $D:$D, $D46)</f>
        <v>2</v>
      </c>
    </row>
    <row r="47" spans="1:14" ht="15">
      <c r="A47" s="145" t="s">
        <v>1540</v>
      </c>
      <c r="B47" s="146">
        <f ca="1">IF(C47 = "汎用", 0, IF(C47 = "", "", INDIRECT(ADDRESS(MATCH(C47,キャラデータ表!$C$1:$C1437, 0),1,2,TRUE,"キャラデータ表"),TRUE)))</f>
        <v>12</v>
      </c>
      <c r="C47" s="146" t="s">
        <v>173</v>
      </c>
      <c r="D47" s="146" t="s">
        <v>1541</v>
      </c>
      <c r="E47" s="147">
        <f t="shared" si="3"/>
        <v>0</v>
      </c>
      <c r="F47" s="146" t="s">
        <v>1655</v>
      </c>
      <c r="G47" s="148">
        <v>2</v>
      </c>
      <c r="H47" s="149" t="s">
        <v>1553</v>
      </c>
      <c r="I47" s="146" t="s">
        <v>1544</v>
      </c>
      <c r="J47" s="146" t="s">
        <v>1544</v>
      </c>
      <c r="K47" s="146" t="s">
        <v>1544</v>
      </c>
      <c r="L47" s="146" t="s">
        <v>1578</v>
      </c>
      <c r="M47" s="150" t="s">
        <v>1605</v>
      </c>
      <c r="N47" s="150">
        <f ca="1">COUNTIFS(汎用スキル所持リスト!$A:$A, $B47, 汎用スキル所持リスト!$D:$D, $D47) + COUNTIFS($B:$B, $B47, $D:$D, $D47) - COUNTIFS($C:$C, $C47, $I:$I, "不可", $D:$D, $D47)</f>
        <v>2</v>
      </c>
    </row>
    <row r="48" spans="1:14" ht="15">
      <c r="A48" s="139" t="s">
        <v>1540</v>
      </c>
      <c r="B48" s="140">
        <f ca="1">IF(C48 = "汎用", 0, IF(C48 = "", "", INDIRECT(ADDRESS(MATCH(C48,キャラデータ表!$C$1:$C1437, 0),1,2,TRUE,"キャラデータ表"),TRUE)))</f>
        <v>12</v>
      </c>
      <c r="C48" s="140" t="s">
        <v>173</v>
      </c>
      <c r="D48" s="140" t="s">
        <v>1541</v>
      </c>
      <c r="E48" s="141">
        <f t="shared" si="3"/>
        <v>1</v>
      </c>
      <c r="F48" s="140" t="s">
        <v>1656</v>
      </c>
      <c r="G48" s="142">
        <v>2</v>
      </c>
      <c r="H48" s="143" t="s">
        <v>1553</v>
      </c>
      <c r="I48" s="140" t="s">
        <v>1544</v>
      </c>
      <c r="J48" s="140" t="s">
        <v>1544</v>
      </c>
      <c r="K48" s="140" t="s">
        <v>1544</v>
      </c>
      <c r="L48" s="140" t="s">
        <v>1657</v>
      </c>
      <c r="M48" s="144" t="s">
        <v>1605</v>
      </c>
      <c r="N48" s="144">
        <f ca="1">COUNTIFS(汎用スキル所持リスト!$A:$A, $B48, 汎用スキル所持リスト!$D:$D, $D48) + COUNTIFS($B:$B, $B48, $D:$D, $D48) - COUNTIFS($C:$C, $C48, $I:$I, "不可", $D:$D, $D48)</f>
        <v>2</v>
      </c>
    </row>
    <row r="49" spans="1:14" ht="15">
      <c r="A49" s="145" t="s">
        <v>1540</v>
      </c>
      <c r="B49" s="146">
        <f ca="1">IF(C49 = "汎用", 0, IF(C49 = "", "", INDIRECT(ADDRESS(MATCH(C49,キャラデータ表!$C$1:$C1437, 0),1,2,TRUE,"キャラデータ表"),TRUE)))</f>
        <v>12</v>
      </c>
      <c r="C49" s="146" t="s">
        <v>173</v>
      </c>
      <c r="D49" s="146" t="s">
        <v>1551</v>
      </c>
      <c r="E49" s="147">
        <f t="shared" si="3"/>
        <v>0</v>
      </c>
      <c r="F49" s="146" t="s">
        <v>1658</v>
      </c>
      <c r="G49" s="148">
        <v>2</v>
      </c>
      <c r="H49" s="149" t="s">
        <v>1572</v>
      </c>
      <c r="I49" s="146" t="s">
        <v>1544</v>
      </c>
      <c r="J49" s="146" t="s">
        <v>1544</v>
      </c>
      <c r="K49" s="146" t="s">
        <v>1544</v>
      </c>
      <c r="L49" s="146" t="s">
        <v>1659</v>
      </c>
      <c r="M49" s="150" t="s">
        <v>1660</v>
      </c>
      <c r="N49" s="150">
        <f ca="1">COUNTIFS(汎用スキル所持リスト!$A:$A, $B49, 汎用スキル所持リスト!$D:$D, $D49) + COUNTIFS($B:$B, $B49, $D:$D, $D49) - COUNTIFS($C:$C, $C49, $I:$I, "不可", $D:$D, $D49)</f>
        <v>2</v>
      </c>
    </row>
    <row r="50" spans="1:14" ht="15">
      <c r="A50" s="139" t="s">
        <v>1540</v>
      </c>
      <c r="B50" s="140">
        <f ca="1">IF(C50 = "汎用", 0, IF(C50 = "", "", INDIRECT(ADDRESS(MATCH(C50,キャラデータ表!$C$1:$C1437, 0),1,2,TRUE,"キャラデータ表"),TRUE)))</f>
        <v>13</v>
      </c>
      <c r="C50" s="140" t="s">
        <v>177</v>
      </c>
      <c r="D50" s="140" t="s">
        <v>1557</v>
      </c>
      <c r="E50" s="141">
        <f t="shared" si="3"/>
        <v>0</v>
      </c>
      <c r="F50" s="140" t="s">
        <v>1661</v>
      </c>
      <c r="G50" s="142">
        <v>2</v>
      </c>
      <c r="H50" s="143" t="s">
        <v>1586</v>
      </c>
      <c r="I50" s="140" t="s">
        <v>1544</v>
      </c>
      <c r="J50" s="140" t="s">
        <v>1544</v>
      </c>
      <c r="K50" s="140" t="s">
        <v>1544</v>
      </c>
      <c r="L50" s="140" t="s">
        <v>1559</v>
      </c>
      <c r="M50" s="144" t="s">
        <v>1579</v>
      </c>
      <c r="N50" s="144">
        <f ca="1">COUNTIFS(汎用スキル所持リスト!$A:$A, $B50, 汎用スキル所持リスト!$D:$D, $D50) + COUNTIFS($B:$B, $B50, $D:$D, $D50) - COUNTIFS($C:$C, $C50, $I:$I, "不可", $D:$D, $D50)</f>
        <v>2</v>
      </c>
    </row>
    <row r="51" spans="1:14" ht="15">
      <c r="A51" s="145" t="s">
        <v>1540</v>
      </c>
      <c r="B51" s="146">
        <f ca="1">IF(C51 = "汎用", 0, IF(C51 = "", "", INDIRECT(ADDRESS(MATCH(C51,キャラデータ表!$C$1:$C1437, 0),1,2,TRUE,"キャラデータ表"),TRUE)))</f>
        <v>13</v>
      </c>
      <c r="C51" s="146" t="s">
        <v>177</v>
      </c>
      <c r="D51" s="146" t="s">
        <v>1541</v>
      </c>
      <c r="E51" s="147">
        <f t="shared" si="3"/>
        <v>0</v>
      </c>
      <c r="F51" s="146" t="s">
        <v>1662</v>
      </c>
      <c r="G51" s="148">
        <v>3</v>
      </c>
      <c r="H51" s="149" t="s">
        <v>1572</v>
      </c>
      <c r="I51" s="146" t="s">
        <v>1544</v>
      </c>
      <c r="J51" s="146" t="s">
        <v>1544</v>
      </c>
      <c r="K51" s="146" t="s">
        <v>1544</v>
      </c>
      <c r="L51" s="146" t="s">
        <v>1663</v>
      </c>
      <c r="M51" s="150"/>
      <c r="N51" s="150">
        <f ca="1">COUNTIFS(汎用スキル所持リスト!$A:$A, $B51, 汎用スキル所持リスト!$D:$D, $D51) + COUNTIFS($B:$B, $B51, $D:$D, $D51) - COUNTIFS($C:$C, $C51, $I:$I, "不可", $D:$D, $D51)</f>
        <v>2</v>
      </c>
    </row>
    <row r="52" spans="1:14" ht="15">
      <c r="A52" s="139" t="s">
        <v>1540</v>
      </c>
      <c r="B52" s="140">
        <f ca="1">IF(C52 = "汎用", 0, IF(C52 = "", "", INDIRECT(ADDRESS(MATCH(C52,キャラデータ表!$C$1:$C1437, 0),1,2,TRUE,"キャラデータ表"),TRUE)))</f>
        <v>13</v>
      </c>
      <c r="C52" s="140" t="s">
        <v>177</v>
      </c>
      <c r="D52" s="140" t="s">
        <v>1541</v>
      </c>
      <c r="E52" s="141">
        <f t="shared" si="3"/>
        <v>1</v>
      </c>
      <c r="F52" s="140" t="s">
        <v>1664</v>
      </c>
      <c r="G52" s="142">
        <v>4</v>
      </c>
      <c r="H52" s="143" t="s">
        <v>1553</v>
      </c>
      <c r="I52" s="140" t="s">
        <v>1544</v>
      </c>
      <c r="J52" s="140" t="s">
        <v>1544</v>
      </c>
      <c r="K52" s="140" t="s">
        <v>1545</v>
      </c>
      <c r="L52" s="140" t="s">
        <v>1665</v>
      </c>
      <c r="M52" s="144" t="s">
        <v>1666</v>
      </c>
      <c r="N52" s="144">
        <f ca="1">COUNTIFS(汎用スキル所持リスト!$A:$A, $B52, 汎用スキル所持リスト!$D:$D, $D52) + COUNTIFS($B:$B, $B52, $D:$D, $D52) - COUNTIFS($C:$C, $C52, $I:$I, "不可", $D:$D, $D52)</f>
        <v>2</v>
      </c>
    </row>
    <row r="53" spans="1:14" ht="15">
      <c r="A53" s="145" t="s">
        <v>1540</v>
      </c>
      <c r="B53" s="146">
        <f ca="1">IF(C53 = "汎用", 0, IF(C53 = "", "", INDIRECT(ADDRESS(MATCH(C53,キャラデータ表!$C$1:$C1437, 0),1,2,TRUE,"キャラデータ表"),TRUE)))</f>
        <v>13</v>
      </c>
      <c r="C53" s="146" t="s">
        <v>177</v>
      </c>
      <c r="D53" s="146" t="s">
        <v>1551</v>
      </c>
      <c r="E53" s="147">
        <f t="shared" si="3"/>
        <v>0</v>
      </c>
      <c r="F53" s="146" t="s">
        <v>1667</v>
      </c>
      <c r="G53" s="148">
        <v>3</v>
      </c>
      <c r="H53" s="149" t="s">
        <v>1586</v>
      </c>
      <c r="I53" s="146" t="s">
        <v>1544</v>
      </c>
      <c r="J53" s="146" t="s">
        <v>1544</v>
      </c>
      <c r="K53" s="146" t="s">
        <v>1545</v>
      </c>
      <c r="L53" s="146" t="s">
        <v>1576</v>
      </c>
      <c r="M53" s="150" t="s">
        <v>1668</v>
      </c>
      <c r="N53" s="150">
        <f ca="1">COUNTIFS(汎用スキル所持リスト!$A:$A, $B53, 汎用スキル所持リスト!$D:$D, $D53) + COUNTIFS($B:$B, $B53, $D:$D, $D53) - COUNTIFS($C:$C, $C53, $I:$I, "不可", $D:$D, $D53)</f>
        <v>1</v>
      </c>
    </row>
    <row r="54" spans="1:14" ht="15">
      <c r="A54" s="139" t="s">
        <v>1540</v>
      </c>
      <c r="B54" s="140">
        <f ca="1">IF(C54 = "汎用", 0, IF(C54 = "", "", INDIRECT(ADDRESS(MATCH(C54,キャラデータ表!$C$1:$C1437, 0),1,2,TRUE,"キャラデータ表"),TRUE)))</f>
        <v>14</v>
      </c>
      <c r="C54" s="140" t="s">
        <v>184</v>
      </c>
      <c r="D54" s="140" t="s">
        <v>1541</v>
      </c>
      <c r="E54" s="141">
        <f t="shared" si="3"/>
        <v>0</v>
      </c>
      <c r="F54" s="140" t="s">
        <v>1669</v>
      </c>
      <c r="G54" s="142">
        <v>3</v>
      </c>
      <c r="H54" s="143" t="s">
        <v>1572</v>
      </c>
      <c r="I54" s="140" t="s">
        <v>1544</v>
      </c>
      <c r="J54" s="140" t="s">
        <v>1544</v>
      </c>
      <c r="K54" s="140" t="s">
        <v>1544</v>
      </c>
      <c r="L54" s="140" t="s">
        <v>1566</v>
      </c>
      <c r="M54" s="144" t="s">
        <v>1670</v>
      </c>
      <c r="N54" s="144">
        <f ca="1">COUNTIFS(汎用スキル所持リスト!$A:$A, $B54, 汎用スキル所持リスト!$D:$D, $D54) + COUNTIFS($B:$B, $B54, $D:$D, $D54) - COUNTIFS($C:$C, $C54, $I:$I, "不可", $D:$D, $D54)</f>
        <v>4</v>
      </c>
    </row>
    <row r="55" spans="1:14" ht="15">
      <c r="A55" s="145" t="s">
        <v>1540</v>
      </c>
      <c r="B55" s="146">
        <f ca="1">IF(C55 = "汎用", 0, IF(C55 = "", "", INDIRECT(ADDRESS(MATCH(C55,キャラデータ表!$C$1:$C1437, 0),1,2,TRUE,"キャラデータ表"),TRUE)))</f>
        <v>14</v>
      </c>
      <c r="C55" s="146" t="s">
        <v>184</v>
      </c>
      <c r="D55" s="146" t="s">
        <v>1541</v>
      </c>
      <c r="E55" s="147">
        <f t="shared" si="3"/>
        <v>1</v>
      </c>
      <c r="F55" s="146" t="s">
        <v>1671</v>
      </c>
      <c r="G55" s="148">
        <v>4</v>
      </c>
      <c r="H55" s="149" t="s">
        <v>1586</v>
      </c>
      <c r="I55" s="146" t="s">
        <v>1544</v>
      </c>
      <c r="J55" s="146" t="s">
        <v>1544</v>
      </c>
      <c r="K55" s="146" t="s">
        <v>1544</v>
      </c>
      <c r="L55" s="146" t="s">
        <v>1672</v>
      </c>
      <c r="M55" s="150" t="s">
        <v>1590</v>
      </c>
      <c r="N55" s="150">
        <f ca="1">COUNTIFS(汎用スキル所持リスト!$A:$A, $B55, 汎用スキル所持リスト!$D:$D, $D55) + COUNTIFS($B:$B, $B55, $D:$D, $D55) - COUNTIFS($C:$C, $C55, $I:$I, "不可", $D:$D, $D55)</f>
        <v>4</v>
      </c>
    </row>
    <row r="56" spans="1:14" ht="15">
      <c r="A56" s="139" t="s">
        <v>1540</v>
      </c>
      <c r="B56" s="139">
        <f ca="1">IF(C56 = "汎用", 0, IF(C56 = "", "", INDIRECT(ADDRESS(MATCH(C56,キャラデータ表!$C$1:$C1437, 0),1,2,TRUE,"キャラデータ表"),TRUE)))</f>
        <v>14</v>
      </c>
      <c r="C56" s="140" t="s">
        <v>184</v>
      </c>
      <c r="D56" s="140" t="s">
        <v>1541</v>
      </c>
      <c r="E56" s="142">
        <f t="shared" si="3"/>
        <v>2</v>
      </c>
      <c r="F56" s="140" t="s">
        <v>1673</v>
      </c>
      <c r="G56" s="142">
        <v>3</v>
      </c>
      <c r="H56" s="143" t="s">
        <v>1553</v>
      </c>
      <c r="I56" s="140" t="s">
        <v>1544</v>
      </c>
      <c r="J56" s="140" t="s">
        <v>1544</v>
      </c>
      <c r="K56" s="140" t="s">
        <v>1544</v>
      </c>
      <c r="L56" s="140" t="s">
        <v>1674</v>
      </c>
      <c r="M56" s="152"/>
      <c r="N56" s="144">
        <f ca="1">COUNTIFS(汎用スキル所持リスト!$A:$A, $B56, 汎用スキル所持リスト!$D:$D, $D56) + COUNTIFS($B:$B, $B56, $D:$D, $D56) - COUNTIFS($C:$C, $C56, $I:$I, "不可", $D:$D, $D56)</f>
        <v>4</v>
      </c>
    </row>
    <row r="57" spans="1:14" ht="15">
      <c r="A57" s="145" t="s">
        <v>1540</v>
      </c>
      <c r="B57" s="146">
        <f ca="1">IF(C57 = "汎用", 0, IF(C57 = "", "", INDIRECT(ADDRESS(MATCH(C57,キャラデータ表!$C$1:$C1437, 0),1,2,TRUE,"キャラデータ表"),TRUE)))</f>
        <v>14</v>
      </c>
      <c r="C57" s="146" t="s">
        <v>184</v>
      </c>
      <c r="D57" s="146" t="s">
        <v>1551</v>
      </c>
      <c r="E57" s="147">
        <f>COUNTIFS($C$1:$C55, $C57, $D$1:$D55, $D57)</f>
        <v>0</v>
      </c>
      <c r="F57" s="146" t="s">
        <v>1675</v>
      </c>
      <c r="G57" s="148">
        <v>5</v>
      </c>
      <c r="H57" s="149" t="s">
        <v>1607</v>
      </c>
      <c r="I57" s="146" t="s">
        <v>1544</v>
      </c>
      <c r="J57" s="146" t="s">
        <v>1544</v>
      </c>
      <c r="K57" s="146" t="s">
        <v>1545</v>
      </c>
      <c r="L57" s="146" t="s">
        <v>1676</v>
      </c>
      <c r="M57" s="150" t="s">
        <v>1677</v>
      </c>
      <c r="N57" s="150">
        <f ca="1">COUNTIFS(汎用スキル所持リスト!$A:$A, $B57, 汎用スキル所持リスト!$D:$D, $D57) + COUNTIFS($B:$B, $B57, $D:$D, $D57) - COUNTIFS($C:$C, $C57, $I:$I, "不可", $D:$D, $D57)</f>
        <v>4</v>
      </c>
    </row>
    <row r="58" spans="1:14" ht="15">
      <c r="A58" s="139" t="s">
        <v>1540</v>
      </c>
      <c r="B58" s="140">
        <f ca="1">IF(C58 = "汎用", 0, IF(C58 = "", "", INDIRECT(ADDRESS(MATCH(C58,キャラデータ表!$C$1:$C1437, 0),1,2,TRUE,"キャラデータ表"),TRUE)))</f>
        <v>14</v>
      </c>
      <c r="C58" s="140" t="s">
        <v>184</v>
      </c>
      <c r="D58" s="140" t="s">
        <v>1551</v>
      </c>
      <c r="E58" s="141">
        <f t="shared" ref="E58:E59" si="4">COUNTIFS($C$1:$C57, $C58, $D$1:$D57, $D58)</f>
        <v>1</v>
      </c>
      <c r="F58" s="140" t="s">
        <v>1678</v>
      </c>
      <c r="G58" s="142">
        <v>4</v>
      </c>
      <c r="H58" s="143" t="s">
        <v>1602</v>
      </c>
      <c r="I58" s="140" t="s">
        <v>1544</v>
      </c>
      <c r="J58" s="140" t="s">
        <v>1544</v>
      </c>
      <c r="K58" s="140" t="s">
        <v>1544</v>
      </c>
      <c r="L58" s="140" t="s">
        <v>1679</v>
      </c>
      <c r="M58" s="144" t="s">
        <v>1680</v>
      </c>
      <c r="N58" s="144">
        <f ca="1">COUNTIFS(汎用スキル所持リスト!$A:$A, $B58, 汎用スキル所持リスト!$D:$D, $D58) + COUNTIFS($B:$B, $B58, $D:$D, $D58) - COUNTIFS($C:$C, $C58, $I:$I, "不可", $D:$D, $D58)</f>
        <v>4</v>
      </c>
    </row>
    <row r="59" spans="1:14" ht="15">
      <c r="A59" s="145" t="s">
        <v>1540</v>
      </c>
      <c r="B59" s="146">
        <f ca="1">IF(C59 = "汎用", 0, IF(C59 = "", "", INDIRECT(ADDRESS(MATCH(C59,キャラデータ表!$C$1:$C1437, 0),1,2,TRUE,"キャラデータ表"),TRUE)))</f>
        <v>14</v>
      </c>
      <c r="C59" s="146" t="s">
        <v>184</v>
      </c>
      <c r="D59" s="146" t="s">
        <v>1551</v>
      </c>
      <c r="E59" s="147">
        <f t="shared" si="4"/>
        <v>2</v>
      </c>
      <c r="F59" s="146" t="s">
        <v>1681</v>
      </c>
      <c r="G59" s="148">
        <v>4</v>
      </c>
      <c r="H59" s="149" t="s">
        <v>1607</v>
      </c>
      <c r="I59" s="146" t="s">
        <v>1544</v>
      </c>
      <c r="J59" s="146" t="s">
        <v>1544</v>
      </c>
      <c r="K59" s="146" t="s">
        <v>1545</v>
      </c>
      <c r="L59" s="146" t="s">
        <v>1682</v>
      </c>
      <c r="M59" s="150" t="s">
        <v>1605</v>
      </c>
      <c r="N59" s="150">
        <f ca="1">COUNTIFS(汎用スキル所持リスト!$A:$A, $B59, 汎用スキル所持リスト!$D:$D, $D59) + COUNTIFS($B:$B, $B59, $D:$D, $D59) - COUNTIFS($C:$C, $C59, $I:$I, "不可", $D:$D, $D59)</f>
        <v>4</v>
      </c>
    </row>
    <row r="60" spans="1:14" ht="15">
      <c r="A60" s="139" t="s">
        <v>1540</v>
      </c>
      <c r="B60" s="140">
        <f ca="1">IF(C60 = "汎用", 0, IF(C60 = "", "", INDIRECT(ADDRESS(MATCH(C60,キャラデータ表!$C$1:$C1437, 0),1,2,TRUE,"キャラデータ表"),TRUE)))</f>
        <v>15</v>
      </c>
      <c r="C60" s="140" t="s">
        <v>188</v>
      </c>
      <c r="D60" s="140" t="s">
        <v>1541</v>
      </c>
      <c r="E60" s="141">
        <f>COUNTIFS($C$1:$C56, $C60, $D$1:$D56, $D60)</f>
        <v>0</v>
      </c>
      <c r="F60" s="140" t="s">
        <v>1683</v>
      </c>
      <c r="G60" s="142">
        <v>3</v>
      </c>
      <c r="H60" s="143" t="s">
        <v>1553</v>
      </c>
      <c r="I60" s="140" t="s">
        <v>1544</v>
      </c>
      <c r="J60" s="140" t="s">
        <v>1544</v>
      </c>
      <c r="K60" s="140" t="s">
        <v>1545</v>
      </c>
      <c r="L60" s="140" t="s">
        <v>1684</v>
      </c>
      <c r="M60" s="144" t="s">
        <v>1567</v>
      </c>
      <c r="N60" s="144">
        <f ca="1">COUNTIFS(汎用スキル所持リスト!$A:$A, $B60, 汎用スキル所持リスト!$D:$D, $D60) + COUNTIFS($B:$B, $B60, $D:$D, $D60) - COUNTIFS($C:$C, $C60, $I:$I, "不可", $D:$D, $D60)</f>
        <v>3</v>
      </c>
    </row>
    <row r="61" spans="1:14" ht="15">
      <c r="A61" s="145" t="s">
        <v>1540</v>
      </c>
      <c r="B61" s="146">
        <f ca="1">IF(C61 = "汎用", 0, IF(C61 = "", "", INDIRECT(ADDRESS(MATCH(C61,キャラデータ表!$C$1:$C1437, 0),1,2,TRUE,"キャラデータ表"),TRUE)))</f>
        <v>15</v>
      </c>
      <c r="C61" s="146" t="s">
        <v>188</v>
      </c>
      <c r="D61" s="146" t="s">
        <v>1541</v>
      </c>
      <c r="E61" s="147">
        <f t="shared" ref="E61:E65" si="5">COUNTIFS($C$1:$C60, $C61, $D$1:$D60, $D61)</f>
        <v>1</v>
      </c>
      <c r="F61" s="146" t="s">
        <v>1685</v>
      </c>
      <c r="G61" s="148">
        <v>3</v>
      </c>
      <c r="H61" s="149" t="s">
        <v>1607</v>
      </c>
      <c r="I61" s="146" t="s">
        <v>1544</v>
      </c>
      <c r="J61" s="146" t="s">
        <v>1544</v>
      </c>
      <c r="K61" s="146" t="s">
        <v>1545</v>
      </c>
      <c r="L61" s="146" t="s">
        <v>1684</v>
      </c>
      <c r="M61" s="150" t="s">
        <v>1686</v>
      </c>
      <c r="N61" s="150">
        <f ca="1">COUNTIFS(汎用スキル所持リスト!$A:$A, $B61, 汎用スキル所持リスト!$D:$D, $D61) + COUNTIFS($B:$B, $B61, $D:$D, $D61) - COUNTIFS($C:$C, $C61, $I:$I, "不可", $D:$D, $D61)</f>
        <v>3</v>
      </c>
    </row>
    <row r="62" spans="1:14" ht="15">
      <c r="A62" s="139" t="s">
        <v>1540</v>
      </c>
      <c r="B62" s="140">
        <f ca="1">IF(C62 = "汎用", 0, IF(C62 = "", "", INDIRECT(ADDRESS(MATCH(C62,キャラデータ表!$C$1:$C1437, 0),1,2,TRUE,"キャラデータ表"),TRUE)))</f>
        <v>16</v>
      </c>
      <c r="C62" s="140" t="s">
        <v>194</v>
      </c>
      <c r="D62" s="140" t="s">
        <v>1541</v>
      </c>
      <c r="E62" s="141">
        <f t="shared" si="5"/>
        <v>0</v>
      </c>
      <c r="F62" s="140" t="s">
        <v>1687</v>
      </c>
      <c r="G62" s="142">
        <v>3</v>
      </c>
      <c r="H62" s="143" t="s">
        <v>1572</v>
      </c>
      <c r="I62" s="140" t="s">
        <v>1544</v>
      </c>
      <c r="J62" s="140" t="s">
        <v>1544</v>
      </c>
      <c r="K62" s="140" t="s">
        <v>1544</v>
      </c>
      <c r="L62" s="140" t="s">
        <v>1566</v>
      </c>
      <c r="M62" s="144" t="s">
        <v>1688</v>
      </c>
      <c r="N62" s="144">
        <f ca="1">COUNTIFS(汎用スキル所持リスト!$A:$A, $B62, 汎用スキル所持リスト!$D:$D, $D62) + COUNTIFS($B:$B, $B62, $D:$D, $D62) - COUNTIFS($C:$C, $C62, $I:$I, "不可", $D:$D, $D62)</f>
        <v>3</v>
      </c>
    </row>
    <row r="63" spans="1:14" ht="15">
      <c r="A63" s="145" t="s">
        <v>1540</v>
      </c>
      <c r="B63" s="146">
        <f ca="1">IF(C63 = "汎用", 0, IF(C63 = "", "", INDIRECT(ADDRESS(MATCH(C63,キャラデータ表!$C$1:$C1437, 0),1,2,TRUE,"キャラデータ表"),TRUE)))</f>
        <v>17</v>
      </c>
      <c r="C63" s="146" t="s">
        <v>200</v>
      </c>
      <c r="D63" s="146" t="s">
        <v>1541</v>
      </c>
      <c r="E63" s="147">
        <f t="shared" si="5"/>
        <v>0</v>
      </c>
      <c r="F63" s="146" t="s">
        <v>1689</v>
      </c>
      <c r="G63" s="148">
        <v>3</v>
      </c>
      <c r="H63" s="149" t="s">
        <v>1572</v>
      </c>
      <c r="I63" s="146" t="s">
        <v>1544</v>
      </c>
      <c r="J63" s="146" t="s">
        <v>1544</v>
      </c>
      <c r="K63" s="146" t="s">
        <v>1544</v>
      </c>
      <c r="L63" s="146" t="s">
        <v>1690</v>
      </c>
      <c r="M63" s="150" t="s">
        <v>1574</v>
      </c>
      <c r="N63" s="150">
        <f ca="1">COUNTIFS(汎用スキル所持リスト!$A:$A, $B63, 汎用スキル所持リスト!$D:$D, $D63) + COUNTIFS($B:$B, $B63, $D:$D, $D63) - COUNTIFS($C:$C, $C63, $I:$I, "不可", $D:$D, $D63)</f>
        <v>2</v>
      </c>
    </row>
    <row r="64" spans="1:14" ht="15">
      <c r="A64" s="139" t="s">
        <v>1540</v>
      </c>
      <c r="B64" s="140">
        <f ca="1">IF(C64 = "汎用", 0, IF(C64 = "", "", INDIRECT(ADDRESS(MATCH(C64,キャラデータ表!$C$1:$C1437, 0),1,2,TRUE,"キャラデータ表"),TRUE)))</f>
        <v>18</v>
      </c>
      <c r="C64" s="140" t="s">
        <v>203</v>
      </c>
      <c r="D64" s="140" t="s">
        <v>1541</v>
      </c>
      <c r="E64" s="141">
        <f t="shared" si="5"/>
        <v>0</v>
      </c>
      <c r="F64" s="140" t="s">
        <v>1691</v>
      </c>
      <c r="G64" s="142">
        <v>3</v>
      </c>
      <c r="H64" s="143" t="s">
        <v>1553</v>
      </c>
      <c r="I64" s="140" t="s">
        <v>1544</v>
      </c>
      <c r="J64" s="140" t="s">
        <v>1544</v>
      </c>
      <c r="K64" s="140" t="s">
        <v>1544</v>
      </c>
      <c r="L64" s="140" t="s">
        <v>1692</v>
      </c>
      <c r="M64" s="144" t="s">
        <v>1693</v>
      </c>
      <c r="N64" s="144">
        <f ca="1">COUNTIFS(汎用スキル所持リスト!$A:$A, $B64, 汎用スキル所持リスト!$D:$D, $D64) + COUNTIFS($B:$B, $B64, $D:$D, $D64) - COUNTIFS($C:$C, $C64, $I:$I, "不可", $D:$D, $D64)</f>
        <v>3</v>
      </c>
    </row>
    <row r="65" spans="1:14" ht="15">
      <c r="A65" s="145" t="s">
        <v>1540</v>
      </c>
      <c r="B65" s="146">
        <f ca="1">IF(C65 = "汎用", 0, IF(C65 = "", "", INDIRECT(ADDRESS(MATCH(C65,キャラデータ表!$C$1:$C1437, 0),1,2,TRUE,"キャラデータ表"),TRUE)))</f>
        <v>18</v>
      </c>
      <c r="C65" s="146" t="s">
        <v>203</v>
      </c>
      <c r="D65" s="146" t="s">
        <v>1541</v>
      </c>
      <c r="E65" s="147">
        <f t="shared" si="5"/>
        <v>1</v>
      </c>
      <c r="F65" s="146" t="s">
        <v>1694</v>
      </c>
      <c r="G65" s="148">
        <v>5</v>
      </c>
      <c r="H65" s="149" t="s">
        <v>1607</v>
      </c>
      <c r="I65" s="146" t="s">
        <v>1544</v>
      </c>
      <c r="J65" s="146" t="s">
        <v>1544</v>
      </c>
      <c r="K65" s="146" t="s">
        <v>1545</v>
      </c>
      <c r="L65" s="146" t="s">
        <v>1695</v>
      </c>
      <c r="M65" s="150" t="s">
        <v>1696</v>
      </c>
      <c r="N65" s="150">
        <f ca="1">COUNTIFS(汎用スキル所持リスト!$A:$A, $B65, 汎用スキル所持リスト!$D:$D, $D65) + COUNTIFS($B:$B, $B65, $D:$D, $D65) - COUNTIFS($C:$C, $C65, $I:$I, "不可", $D:$D, $D65)</f>
        <v>3</v>
      </c>
    </row>
    <row r="66" spans="1:14" ht="15">
      <c r="A66" s="139" t="s">
        <v>1540</v>
      </c>
      <c r="B66" s="140">
        <f ca="1">IF(C66 = "汎用", 0, IF(C66 = "", "", INDIRECT(ADDRESS(MATCH(C66,キャラデータ表!$C$1:$C1437, 0),1,2,TRUE,"キャラデータ表"),TRUE)))</f>
        <v>19</v>
      </c>
      <c r="C66" s="140" t="s">
        <v>207</v>
      </c>
      <c r="D66" s="140" t="s">
        <v>1561</v>
      </c>
      <c r="E66" s="141">
        <f>COUNTIFS($C$1:$C64, $C66, $D$1:$D64, $D66)</f>
        <v>0</v>
      </c>
      <c r="F66" s="140" t="s">
        <v>1697</v>
      </c>
      <c r="G66" s="142">
        <v>2</v>
      </c>
      <c r="H66" s="143" t="s">
        <v>1543</v>
      </c>
      <c r="I66" s="140" t="s">
        <v>1544</v>
      </c>
      <c r="J66" s="140" t="s">
        <v>1544</v>
      </c>
      <c r="K66" s="140" t="s">
        <v>1544</v>
      </c>
      <c r="L66" s="140" t="s">
        <v>1563</v>
      </c>
      <c r="M66" s="144" t="s">
        <v>1605</v>
      </c>
      <c r="N66" s="144">
        <f ca="1">COUNTIFS(汎用スキル所持リスト!$A:$A, $B66, 汎用スキル所持リスト!$D:$D, $D66) + COUNTIFS($B:$B, $B66, $D:$D, $D66) - COUNTIFS($C:$C, $C66, $I:$I, "不可", $D:$D, $D66)</f>
        <v>1</v>
      </c>
    </row>
    <row r="67" spans="1:14" ht="15">
      <c r="A67" s="145" t="s">
        <v>1540</v>
      </c>
      <c r="B67" s="146">
        <f ca="1">IF(C67 = "汎用", 0, IF(C67 = "", "", INDIRECT(ADDRESS(MATCH(C67,キャラデータ表!$C$1:$C1437, 0),1,2,TRUE,"キャラデータ表"),TRUE)))</f>
        <v>19</v>
      </c>
      <c r="C67" s="146" t="s">
        <v>207</v>
      </c>
      <c r="D67" s="146" t="s">
        <v>1541</v>
      </c>
      <c r="E67" s="147">
        <f t="shared" ref="E67:E77" si="6">COUNTIFS($C$1:$C66, $C67, $D$1:$D66, $D67)</f>
        <v>0</v>
      </c>
      <c r="F67" s="146" t="s">
        <v>1698</v>
      </c>
      <c r="G67" s="148">
        <v>5</v>
      </c>
      <c r="H67" s="149" t="s">
        <v>1607</v>
      </c>
      <c r="I67" s="146" t="s">
        <v>1544</v>
      </c>
      <c r="J67" s="146" t="s">
        <v>1544</v>
      </c>
      <c r="K67" s="146" t="s">
        <v>1545</v>
      </c>
      <c r="L67" s="146" t="s">
        <v>1699</v>
      </c>
      <c r="M67" s="150"/>
      <c r="N67" s="150">
        <f ca="1">COUNTIFS(汎用スキル所持リスト!$A:$A, $B67, 汎用スキル所持リスト!$D:$D, $D67) + COUNTIFS($B:$B, $B67, $D:$D, $D67) - COUNTIFS($C:$C, $C67, $I:$I, "不可", $D:$D, $D67)</f>
        <v>3</v>
      </c>
    </row>
    <row r="68" spans="1:14" ht="15">
      <c r="A68" s="139" t="s">
        <v>1540</v>
      </c>
      <c r="B68" s="140">
        <f ca="1">IF(C68 = "汎用", 0, IF(C68 = "", "", INDIRECT(ADDRESS(MATCH(C68,キャラデータ表!$C$1:$C1437, 0),1,2,TRUE,"キャラデータ表"),TRUE)))</f>
        <v>20</v>
      </c>
      <c r="C68" s="140" t="s">
        <v>214</v>
      </c>
      <c r="D68" s="140" t="s">
        <v>1541</v>
      </c>
      <c r="E68" s="141">
        <f t="shared" si="6"/>
        <v>0</v>
      </c>
      <c r="F68" s="140" t="s">
        <v>1700</v>
      </c>
      <c r="G68" s="142">
        <v>5</v>
      </c>
      <c r="H68" s="143" t="s">
        <v>1610</v>
      </c>
      <c r="I68" s="140" t="s">
        <v>1544</v>
      </c>
      <c r="J68" s="140" t="s">
        <v>1544</v>
      </c>
      <c r="K68" s="140" t="s">
        <v>1545</v>
      </c>
      <c r="L68" s="140" t="s">
        <v>1701</v>
      </c>
      <c r="M68" s="144" t="s">
        <v>1702</v>
      </c>
      <c r="N68" s="144">
        <f ca="1">COUNTIFS(汎用スキル所持リスト!$A:$A, $B68, 汎用スキル所持リスト!$D:$D, $D68) + COUNTIFS($B:$B, $B68, $D:$D, $D68) - COUNTIFS($C:$C, $C68, $I:$I, "不可", $D:$D, $D68)</f>
        <v>3</v>
      </c>
    </row>
    <row r="69" spans="1:14" ht="15">
      <c r="A69" s="145" t="s">
        <v>1540</v>
      </c>
      <c r="B69" s="146">
        <f ca="1">IF(C69 = "汎用", 0, IF(C69 = "", "", INDIRECT(ADDRESS(MATCH(C69,キャラデータ表!$C$1:$C1437, 0),1,2,TRUE,"キャラデータ表"),TRUE)))</f>
        <v>20</v>
      </c>
      <c r="C69" s="146" t="s">
        <v>214</v>
      </c>
      <c r="D69" s="146" t="s">
        <v>1541</v>
      </c>
      <c r="E69" s="147">
        <f t="shared" si="6"/>
        <v>1</v>
      </c>
      <c r="F69" s="146" t="s">
        <v>1703</v>
      </c>
      <c r="G69" s="148">
        <v>3</v>
      </c>
      <c r="H69" s="149" t="s">
        <v>1704</v>
      </c>
      <c r="I69" s="146" t="s">
        <v>1544</v>
      </c>
      <c r="J69" s="146" t="s">
        <v>1544</v>
      </c>
      <c r="K69" s="146" t="s">
        <v>1545</v>
      </c>
      <c r="L69" s="146" t="s">
        <v>1705</v>
      </c>
      <c r="M69" s="150"/>
      <c r="N69" s="150">
        <f ca="1">COUNTIFS(汎用スキル所持リスト!$A:$A, $B69, 汎用スキル所持リスト!$D:$D, $D69) + COUNTIFS($B:$B, $B69, $D:$D, $D69) - COUNTIFS($C:$C, $C69, $I:$I, "不可", $D:$D, $D69)</f>
        <v>3</v>
      </c>
    </row>
    <row r="70" spans="1:14" ht="15">
      <c r="A70" s="139" t="s">
        <v>1540</v>
      </c>
      <c r="B70" s="140">
        <f ca="1">IF(C70 = "汎用", 0, IF(C70 = "", "", INDIRECT(ADDRESS(MATCH(C70,キャラデータ表!$C$1:$C1437, 0),1,2,TRUE,"キャラデータ表"),TRUE)))</f>
        <v>20</v>
      </c>
      <c r="C70" s="140" t="s">
        <v>214</v>
      </c>
      <c r="D70" s="140" t="s">
        <v>1551</v>
      </c>
      <c r="E70" s="141">
        <f t="shared" si="6"/>
        <v>0</v>
      </c>
      <c r="F70" s="140" t="s">
        <v>1706</v>
      </c>
      <c r="G70" s="142">
        <v>2</v>
      </c>
      <c r="H70" s="143" t="s">
        <v>1572</v>
      </c>
      <c r="I70" s="140" t="s">
        <v>1544</v>
      </c>
      <c r="J70" s="140" t="s">
        <v>1544</v>
      </c>
      <c r="K70" s="140" t="s">
        <v>1544</v>
      </c>
      <c r="L70" s="140" t="s">
        <v>1640</v>
      </c>
      <c r="M70" s="144" t="s">
        <v>1641</v>
      </c>
      <c r="N70" s="144">
        <f ca="1">COUNTIFS(汎用スキル所持リスト!$A:$A, $B70, 汎用スキル所持リスト!$D:$D, $D70) + COUNTIFS($B:$B, $B70, $D:$D, $D70) - COUNTIFS($C:$C, $C70, $I:$I, "不可", $D:$D, $D70)</f>
        <v>2</v>
      </c>
    </row>
    <row r="71" spans="1:14" ht="15">
      <c r="A71" s="145" t="s">
        <v>1540</v>
      </c>
      <c r="B71" s="146">
        <f ca="1">IF(C71 = "汎用", 0, IF(C71 = "", "", INDIRECT(ADDRESS(MATCH(C71,キャラデータ表!$C$1:$C1437, 0),1,2,TRUE,"キャラデータ表"),TRUE)))</f>
        <v>21</v>
      </c>
      <c r="C71" s="146" t="s">
        <v>222</v>
      </c>
      <c r="D71" s="146" t="s">
        <v>1541</v>
      </c>
      <c r="E71" s="147">
        <f t="shared" si="6"/>
        <v>0</v>
      </c>
      <c r="F71" s="146" t="s">
        <v>1707</v>
      </c>
      <c r="G71" s="148">
        <v>2</v>
      </c>
      <c r="H71" s="149" t="s">
        <v>1602</v>
      </c>
      <c r="I71" s="146" t="s">
        <v>1544</v>
      </c>
      <c r="J71" s="146" t="s">
        <v>1544</v>
      </c>
      <c r="K71" s="146" t="s">
        <v>1545</v>
      </c>
      <c r="L71" s="146" t="s">
        <v>1708</v>
      </c>
      <c r="M71" s="150"/>
      <c r="N71" s="150">
        <f ca="1">COUNTIFS(汎用スキル所持リスト!$A:$A, $B71, 汎用スキル所持リスト!$D:$D, $D71) + COUNTIFS($B:$B, $B71, $D:$D, $D71) - COUNTIFS($C:$C, $C71, $I:$I, "不可", $D:$D, $D71)</f>
        <v>3</v>
      </c>
    </row>
    <row r="72" spans="1:14" ht="15">
      <c r="A72" s="139" t="s">
        <v>1540</v>
      </c>
      <c r="B72" s="140">
        <f ca="1">IF(C72 = "汎用", 0, IF(C72 = "", "", INDIRECT(ADDRESS(MATCH(C72,キャラデータ表!$C$1:$C1437, 0),1,2,TRUE,"キャラデータ表"),TRUE)))</f>
        <v>21</v>
      </c>
      <c r="C72" s="140" t="s">
        <v>222</v>
      </c>
      <c r="D72" s="140" t="s">
        <v>1551</v>
      </c>
      <c r="E72" s="141">
        <f t="shared" si="6"/>
        <v>0</v>
      </c>
      <c r="F72" s="140" t="s">
        <v>1709</v>
      </c>
      <c r="G72" s="142">
        <v>4</v>
      </c>
      <c r="H72" s="143" t="s">
        <v>1595</v>
      </c>
      <c r="I72" s="140" t="s">
        <v>1544</v>
      </c>
      <c r="J72" s="140" t="s">
        <v>1544</v>
      </c>
      <c r="K72" s="140" t="s">
        <v>1544</v>
      </c>
      <c r="L72" s="140" t="s">
        <v>1554</v>
      </c>
      <c r="M72" s="144" t="s">
        <v>1710</v>
      </c>
      <c r="N72" s="144">
        <f ca="1">COUNTIFS(汎用スキル所持リスト!$A:$A, $B72, 汎用スキル所持リスト!$D:$D, $D72) + COUNTIFS($B:$B, $B72, $D:$D, $D72) - COUNTIFS($C:$C, $C72, $I:$I, "不可", $D:$D, $D72)</f>
        <v>4</v>
      </c>
    </row>
    <row r="73" spans="1:14" ht="15">
      <c r="A73" s="145" t="s">
        <v>1540</v>
      </c>
      <c r="B73" s="146">
        <f ca="1">IF(C73 = "汎用", 0, IF(C73 = "", "", INDIRECT(ADDRESS(MATCH(C73,キャラデータ表!$C$1:$C1437, 0),1,2,TRUE,"キャラデータ表"),TRUE)))</f>
        <v>21</v>
      </c>
      <c r="C73" s="146" t="s">
        <v>222</v>
      </c>
      <c r="D73" s="146" t="s">
        <v>1551</v>
      </c>
      <c r="E73" s="147">
        <f t="shared" si="6"/>
        <v>1</v>
      </c>
      <c r="F73" s="146" t="s">
        <v>1711</v>
      </c>
      <c r="G73" s="148">
        <v>3</v>
      </c>
      <c r="H73" s="149" t="s">
        <v>1553</v>
      </c>
      <c r="I73" s="146" t="s">
        <v>1544</v>
      </c>
      <c r="J73" s="146" t="s">
        <v>1544</v>
      </c>
      <c r="K73" s="146" t="s">
        <v>1544</v>
      </c>
      <c r="L73" s="146" t="s">
        <v>1712</v>
      </c>
      <c r="M73" s="150" t="s">
        <v>1641</v>
      </c>
      <c r="N73" s="150">
        <f ca="1">COUNTIFS(汎用スキル所持リスト!$A:$A, $B73, 汎用スキル所持リスト!$D:$D, $D73) + COUNTIFS($B:$B, $B73, $D:$D, $D73) - COUNTIFS($C:$C, $C73, $I:$I, "不可", $D:$D, $D73)</f>
        <v>4</v>
      </c>
    </row>
    <row r="74" spans="1:14" ht="15">
      <c r="A74" s="139" t="s">
        <v>1540</v>
      </c>
      <c r="B74" s="140">
        <f ca="1">IF(C74 = "汎用", 0, IF(C74 = "", "", INDIRECT(ADDRESS(MATCH(C74,キャラデータ表!$C$1:$C1437, 0),1,2,TRUE,"キャラデータ表"),TRUE)))</f>
        <v>22</v>
      </c>
      <c r="C74" s="140" t="s">
        <v>227</v>
      </c>
      <c r="D74" s="140" t="s">
        <v>1541</v>
      </c>
      <c r="E74" s="141">
        <f t="shared" si="6"/>
        <v>0</v>
      </c>
      <c r="F74" s="140" t="s">
        <v>1713</v>
      </c>
      <c r="G74" s="142">
        <v>5</v>
      </c>
      <c r="H74" s="143" t="s">
        <v>1607</v>
      </c>
      <c r="I74" s="140" t="s">
        <v>1544</v>
      </c>
      <c r="J74" s="140" t="s">
        <v>1544</v>
      </c>
      <c r="K74" s="140" t="s">
        <v>1545</v>
      </c>
      <c r="L74" s="140" t="s">
        <v>1714</v>
      </c>
      <c r="M74" s="144"/>
      <c r="N74" s="144">
        <f ca="1">COUNTIFS(汎用スキル所持リスト!$A:$A, $B74, 汎用スキル所持リスト!$D:$D, $D74) + COUNTIFS($B:$B, $B74, $D:$D, $D74) - COUNTIFS($C:$C, $C74, $I:$I, "不可", $D:$D, $D74)</f>
        <v>3</v>
      </c>
    </row>
    <row r="75" spans="1:14" ht="15">
      <c r="A75" s="145" t="s">
        <v>1540</v>
      </c>
      <c r="B75" s="146">
        <f ca="1">IF(C75 = "汎用", 0, IF(C75 = "", "", INDIRECT(ADDRESS(MATCH(C75,キャラデータ表!$C$1:$C1437, 0),1,2,TRUE,"キャラデータ表"),TRUE)))</f>
        <v>22</v>
      </c>
      <c r="C75" s="146" t="s">
        <v>227</v>
      </c>
      <c r="D75" s="146" t="s">
        <v>1541</v>
      </c>
      <c r="E75" s="147">
        <f t="shared" si="6"/>
        <v>1</v>
      </c>
      <c r="F75" s="146" t="s">
        <v>1715</v>
      </c>
      <c r="G75" s="148">
        <v>1</v>
      </c>
      <c r="H75" s="149" t="s">
        <v>1602</v>
      </c>
      <c r="I75" s="146" t="s">
        <v>1544</v>
      </c>
      <c r="J75" s="146" t="s">
        <v>1545</v>
      </c>
      <c r="K75" s="146" t="s">
        <v>1544</v>
      </c>
      <c r="L75" s="146" t="s">
        <v>1716</v>
      </c>
      <c r="M75" s="150" t="s">
        <v>1631</v>
      </c>
      <c r="N75" s="150">
        <f ca="1">COUNTIFS(汎用スキル所持リスト!$A:$A, $B75, 汎用スキル所持リスト!$D:$D, $D75) + COUNTIFS($B:$B, $B75, $D:$D, $D75) - COUNTIFS($C:$C, $C75, $I:$I, "不可", $D:$D, $D75)</f>
        <v>3</v>
      </c>
    </row>
    <row r="76" spans="1:14" ht="15">
      <c r="A76" s="139" t="s">
        <v>1540</v>
      </c>
      <c r="B76" s="140">
        <f ca="1">IF(C76 = "汎用", 0, IF(C76 = "", "", INDIRECT(ADDRESS(MATCH(C76,キャラデータ表!$C$1:$C1437, 0),1,2,TRUE,"キャラデータ表"),TRUE)))</f>
        <v>22</v>
      </c>
      <c r="C76" s="140" t="s">
        <v>227</v>
      </c>
      <c r="D76" s="140" t="s">
        <v>1541</v>
      </c>
      <c r="E76" s="141">
        <f t="shared" si="6"/>
        <v>2</v>
      </c>
      <c r="F76" s="140" t="s">
        <v>1717</v>
      </c>
      <c r="G76" s="142">
        <v>3</v>
      </c>
      <c r="H76" s="143" t="s">
        <v>1553</v>
      </c>
      <c r="I76" s="140" t="s">
        <v>1544</v>
      </c>
      <c r="J76" s="140" t="s">
        <v>1544</v>
      </c>
      <c r="K76" s="140" t="s">
        <v>1544</v>
      </c>
      <c r="L76" s="140" t="s">
        <v>1663</v>
      </c>
      <c r="M76" s="144" t="s">
        <v>1718</v>
      </c>
      <c r="N76" s="144">
        <f ca="1">COUNTIFS(汎用スキル所持リスト!$A:$A, $B76, 汎用スキル所持リスト!$D:$D, $D76) + COUNTIFS($B:$B, $B76, $D:$D, $D76) - COUNTIFS($C:$C, $C76, $I:$I, "不可", $D:$D, $D76)</f>
        <v>3</v>
      </c>
    </row>
    <row r="77" spans="1:14" ht="15">
      <c r="A77" s="145" t="s">
        <v>1540</v>
      </c>
      <c r="B77" s="146">
        <f ca="1">IF(C77 = "汎用", 0, IF(C77 = "", "", INDIRECT(ADDRESS(MATCH(C77,キャラデータ表!$C$1:$C1437, 0),1,2,TRUE,"キャラデータ表"),TRUE)))</f>
        <v>22</v>
      </c>
      <c r="C77" s="146" t="s">
        <v>227</v>
      </c>
      <c r="D77" s="146" t="s">
        <v>1551</v>
      </c>
      <c r="E77" s="147">
        <f t="shared" si="6"/>
        <v>0</v>
      </c>
      <c r="F77" s="146" t="s">
        <v>1719</v>
      </c>
      <c r="G77" s="148">
        <v>3</v>
      </c>
      <c r="H77" s="149" t="s">
        <v>1553</v>
      </c>
      <c r="I77" s="146" t="s">
        <v>1544</v>
      </c>
      <c r="J77" s="146" t="s">
        <v>1544</v>
      </c>
      <c r="K77" s="146" t="s">
        <v>1544</v>
      </c>
      <c r="L77" s="146" t="s">
        <v>1640</v>
      </c>
      <c r="M77" s="150" t="s">
        <v>1555</v>
      </c>
      <c r="N77" s="150">
        <f ca="1">COUNTIFS(汎用スキル所持リスト!$A:$A, $B77, 汎用スキル所持リスト!$D:$D, $D77) + COUNTIFS($B:$B, $B77, $D:$D, $D77) - COUNTIFS($C:$C, $C77, $I:$I, "不可", $D:$D, $D77)</f>
        <v>3</v>
      </c>
    </row>
    <row r="78" spans="1:14" ht="15">
      <c r="A78" s="139" t="s">
        <v>1540</v>
      </c>
      <c r="B78" s="140">
        <f ca="1">IF(C78 = "汎用", 0, IF(C78 = "", "", INDIRECT(ADDRESS(MATCH(C78,キャラデータ表!$C$1:$C1437, 0),1,2,TRUE,"キャラデータ表"),TRUE)))</f>
        <v>23</v>
      </c>
      <c r="C78" s="140" t="s">
        <v>233</v>
      </c>
      <c r="D78" s="140" t="s">
        <v>1541</v>
      </c>
      <c r="E78" s="141">
        <f>COUNTIFS($C$1:$C76, $C78, $D$1:$D76, $D78)</f>
        <v>0</v>
      </c>
      <c r="F78" s="140" t="s">
        <v>1720</v>
      </c>
      <c r="G78" s="142">
        <v>4</v>
      </c>
      <c r="H78" s="143" t="s">
        <v>1610</v>
      </c>
      <c r="I78" s="140" t="s">
        <v>1544</v>
      </c>
      <c r="J78" s="140" t="s">
        <v>1544</v>
      </c>
      <c r="K78" s="140" t="s">
        <v>1544</v>
      </c>
      <c r="L78" s="140" t="s">
        <v>1721</v>
      </c>
      <c r="M78" s="144" t="s">
        <v>1631</v>
      </c>
      <c r="N78" s="144">
        <f ca="1">COUNTIFS(汎用スキル所持リスト!$A:$A, $B78, 汎用スキル所持リスト!$D:$D, $D78) + COUNTIFS($B:$B, $B78, $D:$D, $D78) - COUNTIFS($C:$C, $C78, $I:$I, "不可", $D:$D, $D78)</f>
        <v>2</v>
      </c>
    </row>
    <row r="79" spans="1:14" ht="15">
      <c r="A79" s="145" t="s">
        <v>1540</v>
      </c>
      <c r="B79" s="146">
        <f ca="1">IF(C79 = "汎用", 0, IF(C79 = "", "", INDIRECT(ADDRESS(MATCH(C79,キャラデータ表!$C$1:$C1437, 0),1,2,TRUE,"キャラデータ表"),TRUE)))</f>
        <v>23</v>
      </c>
      <c r="C79" s="146" t="s">
        <v>233</v>
      </c>
      <c r="D79" s="146" t="s">
        <v>1541</v>
      </c>
      <c r="E79" s="147">
        <f t="shared" ref="E79:E83" si="7">COUNTIFS($C$1:$C78, $C79, $D$1:$D78, $D79)</f>
        <v>1</v>
      </c>
      <c r="F79" s="146" t="s">
        <v>1722</v>
      </c>
      <c r="G79" s="148">
        <v>3</v>
      </c>
      <c r="H79" s="149" t="s">
        <v>1553</v>
      </c>
      <c r="I79" s="146" t="s">
        <v>1544</v>
      </c>
      <c r="J79" s="146" t="s">
        <v>1544</v>
      </c>
      <c r="K79" s="146" t="s">
        <v>1544</v>
      </c>
      <c r="L79" s="146" t="s">
        <v>1566</v>
      </c>
      <c r="M79" s="150" t="s">
        <v>1723</v>
      </c>
      <c r="N79" s="150">
        <f ca="1">COUNTIFS(汎用スキル所持リスト!$A:$A, $B79, 汎用スキル所持リスト!$D:$D, $D79) + COUNTIFS($B:$B, $B79, $D:$D, $D79) - COUNTIFS($C:$C, $C79, $I:$I, "不可", $D:$D, $D79)</f>
        <v>2</v>
      </c>
    </row>
    <row r="80" spans="1:14" ht="15">
      <c r="A80" s="139" t="s">
        <v>1540</v>
      </c>
      <c r="B80" s="140">
        <f ca="1">IF(C80 = "汎用", 0, IF(C80 = "", "", INDIRECT(ADDRESS(MATCH(C80,キャラデータ表!$C$1:$C1437, 0),1,2,TRUE,"キャラデータ表"),TRUE)))</f>
        <v>23</v>
      </c>
      <c r="C80" s="140" t="s">
        <v>233</v>
      </c>
      <c r="D80" s="140" t="s">
        <v>1541</v>
      </c>
      <c r="E80" s="141">
        <f t="shared" si="7"/>
        <v>2</v>
      </c>
      <c r="F80" s="140" t="s">
        <v>1724</v>
      </c>
      <c r="G80" s="142">
        <v>5</v>
      </c>
      <c r="H80" s="143" t="s">
        <v>1592</v>
      </c>
      <c r="I80" s="140" t="s">
        <v>1545</v>
      </c>
      <c r="J80" s="140" t="s">
        <v>1545</v>
      </c>
      <c r="K80" s="140" t="s">
        <v>1545</v>
      </c>
      <c r="L80" s="140" t="s">
        <v>1604</v>
      </c>
      <c r="M80" s="144" t="s">
        <v>1725</v>
      </c>
      <c r="N80" s="144">
        <f ca="1">COUNTIFS(汎用スキル所持リスト!$A:$A, $B80, 汎用スキル所持リスト!$D:$D, $D80) + COUNTIFS($B:$B, $B80, $D:$D, $D80) - COUNTIFS($C:$C, $C80, $I:$I, "不可", $D:$D, $D80)</f>
        <v>2</v>
      </c>
    </row>
    <row r="81" spans="1:14" ht="15">
      <c r="A81" s="145" t="s">
        <v>1540</v>
      </c>
      <c r="B81" s="146">
        <f ca="1">IF(C81 = "汎用", 0, IF(C81 = "", "", INDIRECT(ADDRESS(MATCH(C81,キャラデータ表!$C$1:$C1437, 0),1,2,TRUE,"キャラデータ表"),TRUE)))</f>
        <v>23</v>
      </c>
      <c r="C81" s="146" t="s">
        <v>233</v>
      </c>
      <c r="D81" s="146" t="s">
        <v>1541</v>
      </c>
      <c r="E81" s="147">
        <f t="shared" si="7"/>
        <v>3</v>
      </c>
      <c r="F81" s="146" t="s">
        <v>1726</v>
      </c>
      <c r="G81" s="148">
        <v>4</v>
      </c>
      <c r="H81" s="149" t="s">
        <v>1592</v>
      </c>
      <c r="I81" s="146" t="s">
        <v>1545</v>
      </c>
      <c r="J81" s="146" t="s">
        <v>1545</v>
      </c>
      <c r="K81" s="146" t="s">
        <v>1545</v>
      </c>
      <c r="L81" s="146" t="s">
        <v>1566</v>
      </c>
      <c r="M81" s="150" t="s">
        <v>1727</v>
      </c>
      <c r="N81" s="150">
        <f ca="1">COUNTIFS(汎用スキル所持リスト!$A:$A, $B81, 汎用スキル所持リスト!$D:$D, $D81) + COUNTIFS($B:$B, $B81, $D:$D, $D81) - COUNTIFS($C:$C, $C81, $I:$I, "不可", $D:$D, $D81)</f>
        <v>2</v>
      </c>
    </row>
    <row r="82" spans="1:14" ht="15">
      <c r="A82" s="139" t="s">
        <v>1540</v>
      </c>
      <c r="B82" s="140">
        <f ca="1">IF(C82 = "汎用", 0, IF(C82 = "", "", INDIRECT(ADDRESS(MATCH(C82,キャラデータ表!$C$1:$C1437, 0),1,2,TRUE,"キャラデータ表"),TRUE)))</f>
        <v>23</v>
      </c>
      <c r="C82" s="140" t="s">
        <v>233</v>
      </c>
      <c r="D82" s="140" t="s">
        <v>1541</v>
      </c>
      <c r="E82" s="141">
        <f t="shared" si="7"/>
        <v>4</v>
      </c>
      <c r="F82" s="140" t="s">
        <v>1728</v>
      </c>
      <c r="G82" s="142">
        <v>5</v>
      </c>
      <c r="H82" s="143" t="s">
        <v>1592</v>
      </c>
      <c r="I82" s="140" t="s">
        <v>1545</v>
      </c>
      <c r="J82" s="140" t="s">
        <v>1545</v>
      </c>
      <c r="K82" s="140" t="s">
        <v>1545</v>
      </c>
      <c r="L82" s="140" t="s">
        <v>1729</v>
      </c>
      <c r="M82" s="144" t="s">
        <v>1730</v>
      </c>
      <c r="N82" s="144">
        <f ca="1">COUNTIFS(汎用スキル所持リスト!$A:$A, $B82, 汎用スキル所持リスト!$D:$D, $D82) + COUNTIFS($B:$B, $B82, $D:$D, $D82) - COUNTIFS($C:$C, $C82, $I:$I, "不可", $D:$D, $D82)</f>
        <v>2</v>
      </c>
    </row>
    <row r="83" spans="1:14" ht="15">
      <c r="A83" s="145" t="s">
        <v>1540</v>
      </c>
      <c r="B83" s="146">
        <f ca="1">IF(C83 = "汎用", 0, IF(C83 = "", "", INDIRECT(ADDRESS(MATCH(C83,キャラデータ表!$C$1:$C1437, 0),1,2,TRUE,"キャラデータ表"),TRUE)))</f>
        <v>23</v>
      </c>
      <c r="C83" s="146" t="s">
        <v>233</v>
      </c>
      <c r="D83" s="146" t="s">
        <v>1541</v>
      </c>
      <c r="E83" s="147">
        <f t="shared" si="7"/>
        <v>5</v>
      </c>
      <c r="F83" s="146" t="s">
        <v>1731</v>
      </c>
      <c r="G83" s="148">
        <v>5</v>
      </c>
      <c r="H83" s="149" t="s">
        <v>1592</v>
      </c>
      <c r="I83" s="146" t="s">
        <v>1545</v>
      </c>
      <c r="J83" s="146" t="s">
        <v>1545</v>
      </c>
      <c r="K83" s="146" t="s">
        <v>1545</v>
      </c>
      <c r="L83" s="150" t="s">
        <v>1732</v>
      </c>
      <c r="M83" s="153" t="s">
        <v>1733</v>
      </c>
      <c r="N83" s="150">
        <f ca="1">COUNTIFS(汎用スキル所持リスト!$A:$A, $B83, 汎用スキル所持リスト!$D:$D, $D83) + COUNTIFS($B:$B, $B83, $D:$D, $D83) - COUNTIFS($C:$C, $C83, $I:$I, "不可", $D:$D, $D83)</f>
        <v>2</v>
      </c>
    </row>
    <row r="84" spans="1:14" ht="15">
      <c r="A84" s="139" t="s">
        <v>1540</v>
      </c>
      <c r="B84" s="140">
        <f ca="1">IF(C84 = "汎用", 0, IF(C84 = "", "", INDIRECT(ADDRESS(MATCH(C84,キャラデータ表!$C$1:$C1437, 0),1,2,TRUE,"キャラデータ表"),TRUE)))</f>
        <v>23</v>
      </c>
      <c r="C84" s="140" t="s">
        <v>233</v>
      </c>
      <c r="D84" s="140" t="s">
        <v>1551</v>
      </c>
      <c r="E84" s="141">
        <f>COUNTIFS($C$1:$C79, $C84, $D$1:$D79, $D84)</f>
        <v>0</v>
      </c>
      <c r="F84" s="140" t="s">
        <v>1734</v>
      </c>
      <c r="G84" s="142">
        <v>2</v>
      </c>
      <c r="H84" s="143" t="s">
        <v>1610</v>
      </c>
      <c r="I84" s="140" t="s">
        <v>1544</v>
      </c>
      <c r="J84" s="140" t="s">
        <v>1544</v>
      </c>
      <c r="K84" s="140" t="s">
        <v>1544</v>
      </c>
      <c r="L84" s="140" t="s">
        <v>1679</v>
      </c>
      <c r="M84" s="144" t="s">
        <v>1735</v>
      </c>
      <c r="N84" s="144">
        <f ca="1">COUNTIFS(汎用スキル所持リスト!$A:$A, $B84, 汎用スキル所持リスト!$D:$D, $D84) + COUNTIFS($B:$B, $B84, $D:$D, $D84) - COUNTIFS($C:$C, $C84, $I:$I, "不可", $D:$D, $D84)</f>
        <v>3</v>
      </c>
    </row>
    <row r="85" spans="1:14" ht="15">
      <c r="A85" s="145" t="s">
        <v>1540</v>
      </c>
      <c r="B85" s="146">
        <f ca="1">IF(C85 = "汎用", 0, IF(C85 = "", "", INDIRECT(ADDRESS(MATCH(C85,キャラデータ表!$C$1:$C1437, 0),1,2,TRUE,"キャラデータ表"),TRUE)))</f>
        <v>24</v>
      </c>
      <c r="C85" s="146" t="s">
        <v>242</v>
      </c>
      <c r="D85" s="146" t="s">
        <v>1541</v>
      </c>
      <c r="E85" s="147">
        <f t="shared" ref="E85:E92" si="8">COUNTIFS($C$1:$C84, $C85, $D$1:$D84, $D85)</f>
        <v>0</v>
      </c>
      <c r="F85" s="146" t="s">
        <v>1736</v>
      </c>
      <c r="G85" s="148">
        <v>2</v>
      </c>
      <c r="H85" s="149" t="s">
        <v>1737</v>
      </c>
      <c r="I85" s="146" t="s">
        <v>1544</v>
      </c>
      <c r="J85" s="146" t="s">
        <v>1544</v>
      </c>
      <c r="K85" s="146" t="s">
        <v>1544</v>
      </c>
      <c r="L85" s="146" t="s">
        <v>1566</v>
      </c>
      <c r="M85" s="150" t="s">
        <v>1738</v>
      </c>
      <c r="N85" s="150">
        <f ca="1">COUNTIFS(汎用スキル所持リスト!$A:$A, $B85, 汎用スキル所持リスト!$D:$D, $D85) + COUNTIFS($B:$B, $B85, $D:$D, $D85) - COUNTIFS($C:$C, $C85, $I:$I, "不可", $D:$D, $D85)</f>
        <v>1</v>
      </c>
    </row>
    <row r="86" spans="1:14" ht="15">
      <c r="A86" s="139" t="s">
        <v>1540</v>
      </c>
      <c r="B86" s="140">
        <f ca="1">IF(C86 = "汎用", 0, IF(C86 = "", "", INDIRECT(ADDRESS(MATCH(C86,キャラデータ表!$C$1:$C1437, 0),1,2,TRUE,"キャラデータ表"),TRUE)))</f>
        <v>24</v>
      </c>
      <c r="C86" s="140" t="s">
        <v>242</v>
      </c>
      <c r="D86" s="140" t="s">
        <v>1551</v>
      </c>
      <c r="E86" s="141">
        <f t="shared" si="8"/>
        <v>0</v>
      </c>
      <c r="F86" s="140" t="s">
        <v>1169</v>
      </c>
      <c r="G86" s="142">
        <v>3</v>
      </c>
      <c r="H86" s="143" t="s">
        <v>1586</v>
      </c>
      <c r="I86" s="140" t="s">
        <v>1544</v>
      </c>
      <c r="J86" s="140" t="s">
        <v>1544</v>
      </c>
      <c r="K86" s="140" t="s">
        <v>1544</v>
      </c>
      <c r="L86" s="140" t="s">
        <v>1739</v>
      </c>
      <c r="M86" s="144" t="s">
        <v>1605</v>
      </c>
      <c r="N86" s="144">
        <f ca="1">COUNTIFS(汎用スキル所持リスト!$A:$A, $B86, 汎用スキル所持リスト!$D:$D, $D86) + COUNTIFS($B:$B, $B86, $D:$D, $D86) - COUNTIFS($C:$C, $C86, $I:$I, "不可", $D:$D, $D86)</f>
        <v>4</v>
      </c>
    </row>
    <row r="87" spans="1:14" ht="15">
      <c r="A87" s="145" t="s">
        <v>1540</v>
      </c>
      <c r="B87" s="146">
        <f ca="1">IF(C87 = "汎用", 0, IF(C87 = "", "", INDIRECT(ADDRESS(MATCH(C87,キャラデータ表!$C$1:$C1437, 0),1,2,TRUE,"キャラデータ表"),TRUE)))</f>
        <v>24</v>
      </c>
      <c r="C87" s="146" t="s">
        <v>242</v>
      </c>
      <c r="D87" s="146" t="s">
        <v>1551</v>
      </c>
      <c r="E87" s="147">
        <f t="shared" si="8"/>
        <v>1</v>
      </c>
      <c r="F87" s="146" t="s">
        <v>1740</v>
      </c>
      <c r="G87" s="148">
        <v>2</v>
      </c>
      <c r="H87" s="149" t="s">
        <v>1586</v>
      </c>
      <c r="I87" s="146" t="s">
        <v>1544</v>
      </c>
      <c r="J87" s="146" t="s">
        <v>1544</v>
      </c>
      <c r="K87" s="146" t="s">
        <v>1544</v>
      </c>
      <c r="L87" s="146" t="s">
        <v>1584</v>
      </c>
      <c r="M87" s="150" t="s">
        <v>1641</v>
      </c>
      <c r="N87" s="150">
        <f ca="1">COUNTIFS(汎用スキル所持リスト!$A:$A, $B87, 汎用スキル所持リスト!$D:$D, $D87) + COUNTIFS($B:$B, $B87, $D:$D, $D87) - COUNTIFS($C:$C, $C87, $I:$I, "不可", $D:$D, $D87)</f>
        <v>4</v>
      </c>
    </row>
    <row r="88" spans="1:14" ht="15">
      <c r="A88" s="139" t="s">
        <v>1540</v>
      </c>
      <c r="B88" s="140">
        <f ca="1">IF(C88 = "汎用", 0, IF(C88 = "", "", INDIRECT(ADDRESS(MATCH(C88,キャラデータ表!$C$1:$C1437, 0),1,2,TRUE,"キャラデータ表"),TRUE)))</f>
        <v>24</v>
      </c>
      <c r="C88" s="140" t="s">
        <v>242</v>
      </c>
      <c r="D88" s="140" t="s">
        <v>1551</v>
      </c>
      <c r="E88" s="141">
        <f t="shared" si="8"/>
        <v>2</v>
      </c>
      <c r="F88" s="140" t="s">
        <v>1741</v>
      </c>
      <c r="G88" s="142">
        <v>2</v>
      </c>
      <c r="H88" s="143" t="s">
        <v>1586</v>
      </c>
      <c r="I88" s="140" t="s">
        <v>1544</v>
      </c>
      <c r="J88" s="140" t="s">
        <v>1544</v>
      </c>
      <c r="K88" s="140" t="s">
        <v>1544</v>
      </c>
      <c r="L88" s="140" t="s">
        <v>1573</v>
      </c>
      <c r="M88" s="144" t="s">
        <v>1710</v>
      </c>
      <c r="N88" s="144">
        <f ca="1">COUNTIFS(汎用スキル所持リスト!$A:$A, $B88, 汎用スキル所持リスト!$D:$D, $D88) + COUNTIFS($B:$B, $B88, $D:$D, $D88) - COUNTIFS($C:$C, $C88, $I:$I, "不可", $D:$D, $D88)</f>
        <v>4</v>
      </c>
    </row>
    <row r="89" spans="1:14" ht="15">
      <c r="A89" s="145" t="s">
        <v>1540</v>
      </c>
      <c r="B89" s="146">
        <f ca="1">IF(C89 = "汎用", 0, IF(C89 = "", "", INDIRECT(ADDRESS(MATCH(C89,キャラデータ表!$C$1:$C1437, 0),1,2,TRUE,"キャラデータ表"),TRUE)))</f>
        <v>25</v>
      </c>
      <c r="C89" s="146" t="s">
        <v>248</v>
      </c>
      <c r="D89" s="146" t="s">
        <v>1541</v>
      </c>
      <c r="E89" s="147">
        <f t="shared" si="8"/>
        <v>0</v>
      </c>
      <c r="F89" s="146" t="s">
        <v>1742</v>
      </c>
      <c r="G89" s="148">
        <v>5</v>
      </c>
      <c r="H89" s="149" t="s">
        <v>1607</v>
      </c>
      <c r="I89" s="146" t="s">
        <v>1544</v>
      </c>
      <c r="J89" s="146" t="s">
        <v>1544</v>
      </c>
      <c r="K89" s="146" t="s">
        <v>1545</v>
      </c>
      <c r="L89" s="146" t="s">
        <v>1743</v>
      </c>
      <c r="M89" s="150"/>
      <c r="N89" s="150">
        <f ca="1">COUNTIFS(汎用スキル所持リスト!$A:$A, $B89, 汎用スキル所持リスト!$D:$D, $D89) + COUNTIFS($B:$B, $B89, $D:$D, $D89) - COUNTIFS($C:$C, $C89, $I:$I, "不可", $D:$D, $D89)</f>
        <v>5</v>
      </c>
    </row>
    <row r="90" spans="1:14" ht="15">
      <c r="A90" s="139" t="s">
        <v>1540</v>
      </c>
      <c r="B90" s="140">
        <f ca="1">IF(C90 = "汎用", 0, IF(C90 = "", "", INDIRECT(ADDRESS(MATCH(C90,キャラデータ表!$C$1:$C1437, 0),1,2,TRUE,"キャラデータ表"),TRUE)))</f>
        <v>25</v>
      </c>
      <c r="C90" s="140" t="s">
        <v>248</v>
      </c>
      <c r="D90" s="140" t="s">
        <v>1541</v>
      </c>
      <c r="E90" s="141">
        <f t="shared" si="8"/>
        <v>1</v>
      </c>
      <c r="F90" s="140" t="s">
        <v>1744</v>
      </c>
      <c r="G90" s="142">
        <v>5</v>
      </c>
      <c r="H90" s="143" t="s">
        <v>1602</v>
      </c>
      <c r="I90" s="140" t="s">
        <v>1544</v>
      </c>
      <c r="J90" s="140" t="s">
        <v>1544</v>
      </c>
      <c r="K90" s="140" t="s">
        <v>1544</v>
      </c>
      <c r="L90" s="140" t="s">
        <v>1745</v>
      </c>
      <c r="M90" s="144"/>
      <c r="N90" s="144">
        <f ca="1">COUNTIFS(汎用スキル所持リスト!$A:$A, $B90, 汎用スキル所持リスト!$D:$D, $D90) + COUNTIFS($B:$B, $B90, $D:$D, $D90) - COUNTIFS($C:$C, $C90, $I:$I, "不可", $D:$D, $D90)</f>
        <v>5</v>
      </c>
    </row>
    <row r="91" spans="1:14" ht="15">
      <c r="A91" s="145" t="s">
        <v>1540</v>
      </c>
      <c r="B91" s="146">
        <f ca="1">IF(C91 = "汎用", 0, IF(C91 = "", "", INDIRECT(ADDRESS(MATCH(C91,キャラデータ表!$C$1:$C1437, 0),1,2,TRUE,"キャラデータ表"),TRUE)))</f>
        <v>25</v>
      </c>
      <c r="C91" s="146" t="s">
        <v>248</v>
      </c>
      <c r="D91" s="146" t="s">
        <v>1541</v>
      </c>
      <c r="E91" s="147">
        <f t="shared" si="8"/>
        <v>2</v>
      </c>
      <c r="F91" s="146" t="s">
        <v>1746</v>
      </c>
      <c r="G91" s="148">
        <v>2</v>
      </c>
      <c r="H91" s="149" t="s">
        <v>1607</v>
      </c>
      <c r="I91" s="146" t="s">
        <v>1545</v>
      </c>
      <c r="J91" s="146" t="s">
        <v>1545</v>
      </c>
      <c r="K91" s="146" t="s">
        <v>1545</v>
      </c>
      <c r="L91" s="146" t="s">
        <v>1747</v>
      </c>
      <c r="M91" s="150" t="s">
        <v>1748</v>
      </c>
      <c r="N91" s="150">
        <f ca="1">COUNTIFS(汎用スキル所持リスト!$A:$A, $B91, 汎用スキル所持リスト!$D:$D, $D91) + COUNTIFS($B:$B, $B91, $D:$D, $D91) - COUNTIFS($C:$C, $C91, $I:$I, "不可", $D:$D, $D91)</f>
        <v>5</v>
      </c>
    </row>
    <row r="92" spans="1:14" ht="15">
      <c r="A92" s="139" t="s">
        <v>1540</v>
      </c>
      <c r="B92" s="140">
        <f ca="1">IF(C92 = "汎用", 0, IF(C92 = "", "", INDIRECT(ADDRESS(MATCH(C92,キャラデータ表!$C$1:$C1437, 0),1,2,TRUE,"キャラデータ表"),TRUE)))</f>
        <v>25</v>
      </c>
      <c r="C92" s="140" t="s">
        <v>248</v>
      </c>
      <c r="D92" s="140" t="s">
        <v>1541</v>
      </c>
      <c r="E92" s="141">
        <f t="shared" si="8"/>
        <v>3</v>
      </c>
      <c r="F92" s="140" t="s">
        <v>1749</v>
      </c>
      <c r="G92" s="142">
        <v>5</v>
      </c>
      <c r="H92" s="143" t="s">
        <v>1607</v>
      </c>
      <c r="I92" s="140" t="s">
        <v>1544</v>
      </c>
      <c r="J92" s="140" t="s">
        <v>1544</v>
      </c>
      <c r="K92" s="140" t="s">
        <v>1545</v>
      </c>
      <c r="L92" s="154" t="s">
        <v>1750</v>
      </c>
      <c r="M92" s="140" t="s">
        <v>1751</v>
      </c>
      <c r="N92" s="144">
        <f ca="1">COUNTIFS(汎用スキル所持リスト!$A:$A, $B92, 汎用スキル所持リスト!$D:$D, $D92) + COUNTIFS($B:$B, $B92, $D:$D, $D92) - COUNTIFS($C:$C, $C92, $I:$I, "不可", $D:$D, $D92)</f>
        <v>5</v>
      </c>
    </row>
    <row r="93" spans="1:14" ht="15">
      <c r="A93" s="145" t="s">
        <v>1540</v>
      </c>
      <c r="B93" s="146">
        <f ca="1">IF(C93 = "汎用", 0, IF(C93 = "", "", INDIRECT(ADDRESS(MATCH(C93,キャラデータ表!$C$1:$C1437, 0),1,2,TRUE,"キャラデータ表"),TRUE)))</f>
        <v>26</v>
      </c>
      <c r="C93" s="146" t="s">
        <v>254</v>
      </c>
      <c r="D93" s="146" t="s">
        <v>1557</v>
      </c>
      <c r="E93" s="147">
        <f>COUNTIFS($C$1:$C91, $C93, $D$1:$D91, $D93)</f>
        <v>0</v>
      </c>
      <c r="F93" s="146" t="s">
        <v>1752</v>
      </c>
      <c r="G93" s="148">
        <v>3</v>
      </c>
      <c r="H93" s="149" t="s">
        <v>1543</v>
      </c>
      <c r="I93" s="146" t="s">
        <v>1544</v>
      </c>
      <c r="J93" s="146" t="s">
        <v>1544</v>
      </c>
      <c r="K93" s="146" t="s">
        <v>1544</v>
      </c>
      <c r="L93" s="146" t="s">
        <v>1559</v>
      </c>
      <c r="M93" s="150" t="s">
        <v>1579</v>
      </c>
      <c r="N93" s="150">
        <f ca="1">COUNTIFS(汎用スキル所持リスト!$A:$A, $B93, 汎用スキル所持リスト!$D:$D, $D93) + COUNTIFS($B:$B, $B93, $D:$D, $D93) - COUNTIFS($C:$C, $C93, $I:$I, "不可", $D:$D, $D93)</f>
        <v>1</v>
      </c>
    </row>
    <row r="94" spans="1:14" ht="15">
      <c r="A94" s="139" t="s">
        <v>1540</v>
      </c>
      <c r="B94" s="140">
        <f ca="1">IF(C94 = "汎用", 0, IF(C94 = "", "", INDIRECT(ADDRESS(MATCH(C94,キャラデータ表!$C$1:$C1437, 0),1,2,TRUE,"キャラデータ表"),TRUE)))</f>
        <v>26</v>
      </c>
      <c r="C94" s="140" t="s">
        <v>254</v>
      </c>
      <c r="D94" s="140" t="s">
        <v>1551</v>
      </c>
      <c r="E94" s="141">
        <f t="shared" ref="E94:E98" si="9">COUNTIFS($C$1:$C93, $C94, $D$1:$D93, $D94)</f>
        <v>0</v>
      </c>
      <c r="F94" s="140" t="s">
        <v>1753</v>
      </c>
      <c r="G94" s="142">
        <v>4</v>
      </c>
      <c r="H94" s="143" t="s">
        <v>1553</v>
      </c>
      <c r="I94" s="140" t="s">
        <v>1544</v>
      </c>
      <c r="J94" s="140" t="s">
        <v>1544</v>
      </c>
      <c r="K94" s="140" t="s">
        <v>1544</v>
      </c>
      <c r="L94" s="140" t="s">
        <v>1754</v>
      </c>
      <c r="M94" s="144" t="s">
        <v>1755</v>
      </c>
      <c r="N94" s="144">
        <f ca="1">COUNTIFS(汎用スキル所持リスト!$A:$A, $B94, 汎用スキル所持リスト!$D:$D, $D94) + COUNTIFS($B:$B, $B94, $D:$D, $D94) - COUNTIFS($C:$C, $C94, $I:$I, "不可", $D:$D, $D94)</f>
        <v>4</v>
      </c>
    </row>
    <row r="95" spans="1:14" ht="15">
      <c r="A95" s="145" t="s">
        <v>1540</v>
      </c>
      <c r="B95" s="146">
        <f ca="1">IF(C95 = "汎用", 0, IF(C95 = "", "", INDIRECT(ADDRESS(MATCH(C95,キャラデータ表!$C$1:$C1437, 0),1,2,TRUE,"キャラデータ表"),TRUE)))</f>
        <v>26</v>
      </c>
      <c r="C95" s="146" t="s">
        <v>254</v>
      </c>
      <c r="D95" s="146" t="s">
        <v>1551</v>
      </c>
      <c r="E95" s="147">
        <f t="shared" si="9"/>
        <v>1</v>
      </c>
      <c r="F95" s="146" t="s">
        <v>1752</v>
      </c>
      <c r="G95" s="148">
        <v>2</v>
      </c>
      <c r="H95" s="149" t="s">
        <v>1553</v>
      </c>
      <c r="I95" s="146" t="s">
        <v>1544</v>
      </c>
      <c r="J95" s="146" t="s">
        <v>1544</v>
      </c>
      <c r="K95" s="146" t="s">
        <v>1544</v>
      </c>
      <c r="L95" s="146" t="s">
        <v>1756</v>
      </c>
      <c r="M95" s="150" t="s">
        <v>1641</v>
      </c>
      <c r="N95" s="150">
        <f ca="1">COUNTIFS(汎用スキル所持リスト!$A:$A, $B95, 汎用スキル所持リスト!$D:$D, $D95) + COUNTIFS($B:$B, $B95, $D:$D, $D95) - COUNTIFS($C:$C, $C95, $I:$I, "不可", $D:$D, $D95)</f>
        <v>4</v>
      </c>
    </row>
    <row r="96" spans="1:14" ht="15">
      <c r="A96" s="139" t="s">
        <v>1540</v>
      </c>
      <c r="B96" s="140">
        <f ca="1">IF(C96 = "汎用", 0, IF(C96 = "", "", INDIRECT(ADDRESS(MATCH(C96,キャラデータ表!$C$1:$C1437, 0),1,2,TRUE,"キャラデータ表"),TRUE)))</f>
        <v>27</v>
      </c>
      <c r="C96" s="140" t="s">
        <v>261</v>
      </c>
      <c r="D96" s="140" t="s">
        <v>1557</v>
      </c>
      <c r="E96" s="141">
        <f t="shared" si="9"/>
        <v>0</v>
      </c>
      <c r="F96" s="140" t="s">
        <v>1757</v>
      </c>
      <c r="G96" s="142">
        <v>3</v>
      </c>
      <c r="H96" s="143" t="s">
        <v>1543</v>
      </c>
      <c r="I96" s="140" t="s">
        <v>1544</v>
      </c>
      <c r="J96" s="140" t="s">
        <v>1544</v>
      </c>
      <c r="K96" s="140" t="s">
        <v>1544</v>
      </c>
      <c r="L96" s="140" t="s">
        <v>1758</v>
      </c>
      <c r="M96" s="144" t="s">
        <v>1560</v>
      </c>
      <c r="N96" s="144">
        <f ca="1">COUNTIFS(汎用スキル所持リスト!$A:$A, $B96, 汎用スキル所持リスト!$D:$D, $D96) + COUNTIFS($B:$B, $B96, $D:$D, $D96) - COUNTIFS($C:$C, $C96, $I:$I, "不可", $D:$D, $D96)</f>
        <v>3</v>
      </c>
    </row>
    <row r="97" spans="1:14" ht="15">
      <c r="A97" s="145" t="s">
        <v>1540</v>
      </c>
      <c r="B97" s="146">
        <f ca="1">IF(C97 = "汎用", 0, IF(C97 = "", "", INDIRECT(ADDRESS(MATCH(C97,キャラデータ表!$C$1:$C1437, 0),1,2,TRUE,"キャラデータ表"),TRUE)))</f>
        <v>27</v>
      </c>
      <c r="C97" s="146" t="s">
        <v>261</v>
      </c>
      <c r="D97" s="146" t="s">
        <v>1541</v>
      </c>
      <c r="E97" s="147">
        <f t="shared" si="9"/>
        <v>0</v>
      </c>
      <c r="F97" s="146" t="s">
        <v>1759</v>
      </c>
      <c r="G97" s="148">
        <v>2</v>
      </c>
      <c r="H97" s="149" t="s">
        <v>1595</v>
      </c>
      <c r="I97" s="146" t="s">
        <v>1544</v>
      </c>
      <c r="J97" s="146" t="s">
        <v>1544</v>
      </c>
      <c r="K97" s="146" t="s">
        <v>1545</v>
      </c>
      <c r="L97" s="155" t="s">
        <v>1760</v>
      </c>
      <c r="M97" s="156" t="s">
        <v>1761</v>
      </c>
      <c r="N97" s="150">
        <f ca="1">COUNTIFS(汎用スキル所持リスト!$A:$A, $B97, 汎用スキル所持リスト!$D:$D, $D97) + COUNTIFS($B:$B, $B97, $D:$D, $D97) - COUNTIFS($C:$C, $C97, $I:$I, "不可", $D:$D, $D97)</f>
        <v>3</v>
      </c>
    </row>
    <row r="98" spans="1:14" ht="15">
      <c r="A98" s="139" t="s">
        <v>1540</v>
      </c>
      <c r="B98" s="140">
        <f ca="1">IF(C98 = "汎用", 0, IF(C98 = "", "", INDIRECT(ADDRESS(MATCH(C98,キャラデータ表!$C$1:$C1437, 0),1,2,TRUE,"キャラデータ表"),TRUE)))</f>
        <v>27</v>
      </c>
      <c r="C98" s="140" t="s">
        <v>261</v>
      </c>
      <c r="D98" s="140" t="s">
        <v>1551</v>
      </c>
      <c r="E98" s="141">
        <f t="shared" si="9"/>
        <v>0</v>
      </c>
      <c r="F98" s="140" t="s">
        <v>1762</v>
      </c>
      <c r="G98" s="142">
        <v>4</v>
      </c>
      <c r="H98" s="143" t="s">
        <v>1595</v>
      </c>
      <c r="I98" s="140" t="s">
        <v>1545</v>
      </c>
      <c r="J98" s="140" t="s">
        <v>1545</v>
      </c>
      <c r="K98" s="140" t="s">
        <v>1545</v>
      </c>
      <c r="L98" s="103" t="s">
        <v>1617</v>
      </c>
      <c r="M98" s="157" t="s">
        <v>1763</v>
      </c>
      <c r="N98" s="144">
        <f ca="1">COUNTIFS(汎用スキル所持リスト!$A:$A, $B98, 汎用スキル所持リスト!$D:$D, $D98) + COUNTIFS($B:$B, $B98, $D:$D, $D98) - COUNTIFS($C:$C, $C98, $I:$I, "不可", $D:$D, $D98)</f>
        <v>2</v>
      </c>
    </row>
    <row r="99" spans="1:14" ht="15">
      <c r="A99" s="145" t="s">
        <v>1540</v>
      </c>
      <c r="B99" s="145">
        <f ca="1">IF(C99 = "汎用", 0, IF(C99 = "", "", INDIRECT(ADDRESS(MATCH(C99,キャラデータ表!$C$1:$C1437, 0),1,2,TRUE,"キャラデータ表"),TRUE)))</f>
        <v>28</v>
      </c>
      <c r="C99" s="146" t="s">
        <v>268</v>
      </c>
      <c r="D99" s="146" t="s">
        <v>1557</v>
      </c>
      <c r="E99" s="148">
        <f>COUNTIFS($C$1:$C97, $C99, $D$1:$D97, $D99)</f>
        <v>0</v>
      </c>
      <c r="F99" s="146" t="s">
        <v>1764</v>
      </c>
      <c r="G99" s="148">
        <v>2</v>
      </c>
      <c r="H99" s="149" t="s">
        <v>1553</v>
      </c>
      <c r="I99" s="146" t="s">
        <v>1544</v>
      </c>
      <c r="J99" s="146" t="s">
        <v>1544</v>
      </c>
      <c r="K99" s="146" t="s">
        <v>1544</v>
      </c>
      <c r="L99" s="146" t="s">
        <v>1559</v>
      </c>
      <c r="M99" s="151" t="s">
        <v>1560</v>
      </c>
      <c r="N99" s="150">
        <f ca="1">COUNTIFS(汎用スキル所持リスト!$A:$A, $B99, 汎用スキル所持リスト!$D:$D, $D99) + COUNTIFS($B:$B, $B99, $D:$D, $D99) - COUNTIFS($C:$C, $C99, $I:$I, "不可", $D:$D, $D99)</f>
        <v>2</v>
      </c>
    </row>
    <row r="100" spans="1:14" ht="15">
      <c r="A100" s="139" t="s">
        <v>1540</v>
      </c>
      <c r="B100" s="140">
        <f ca="1">IF(C100 = "汎用", 0, IF(C100 = "", "", INDIRECT(ADDRESS(MATCH(C100,キャラデータ表!$C$1:$C1437, 0),1,2,TRUE,"キャラデータ表"),TRUE)))</f>
        <v>28</v>
      </c>
      <c r="C100" s="140" t="s">
        <v>268</v>
      </c>
      <c r="D100" s="140" t="s">
        <v>1541</v>
      </c>
      <c r="E100" s="141">
        <f t="shared" ref="E100:E105" si="10">COUNTIFS($C$1:$C99, $C100, $D$1:$D99, $D100)</f>
        <v>0</v>
      </c>
      <c r="F100" s="140" t="s">
        <v>1765</v>
      </c>
      <c r="G100" s="142">
        <v>2</v>
      </c>
      <c r="H100" s="143" t="s">
        <v>1553</v>
      </c>
      <c r="I100" s="140" t="s">
        <v>1544</v>
      </c>
      <c r="J100" s="140" t="s">
        <v>1544</v>
      </c>
      <c r="K100" s="140" t="s">
        <v>1544</v>
      </c>
      <c r="L100" s="103" t="s">
        <v>1637</v>
      </c>
      <c r="M100" s="144" t="s">
        <v>1555</v>
      </c>
      <c r="N100" s="144">
        <f ca="1">COUNTIFS(汎用スキル所持リスト!$A:$A, $B100, 汎用スキル所持リスト!$D:$D, $D100) + COUNTIFS($B:$B, $B100, $D:$D, $D100) - COUNTIFS($C:$C, $C100, $I:$I, "不可", $D:$D, $D100)</f>
        <v>2</v>
      </c>
    </row>
    <row r="101" spans="1:14" ht="15">
      <c r="A101" s="145" t="s">
        <v>1540</v>
      </c>
      <c r="B101" s="146">
        <f ca="1">IF(C101 = "汎用", 0, IF(C101 = "", "", INDIRECT(ADDRESS(MATCH(C101,キャラデータ表!$C$1:$C1437, 0),1,2,TRUE,"キャラデータ表"),TRUE)))</f>
        <v>28</v>
      </c>
      <c r="C101" s="146" t="s">
        <v>268</v>
      </c>
      <c r="D101" s="146" t="s">
        <v>1541</v>
      </c>
      <c r="E101" s="147">
        <f t="shared" si="10"/>
        <v>1</v>
      </c>
      <c r="F101" s="146" t="s">
        <v>1766</v>
      </c>
      <c r="G101" s="148">
        <v>5</v>
      </c>
      <c r="H101" s="149" t="s">
        <v>1602</v>
      </c>
      <c r="I101" s="146" t="s">
        <v>1544</v>
      </c>
      <c r="J101" s="146" t="s">
        <v>1544</v>
      </c>
      <c r="K101" s="146" t="s">
        <v>1545</v>
      </c>
      <c r="L101" s="146" t="s">
        <v>1767</v>
      </c>
      <c r="M101" s="150" t="s">
        <v>1768</v>
      </c>
      <c r="N101" s="150">
        <f ca="1">COUNTIFS(汎用スキル所持リスト!$A:$A, $B101, 汎用スキル所持リスト!$D:$D, $D101) + COUNTIFS($B:$B, $B101, $D:$D, $D101) - COUNTIFS($C:$C, $C101, $I:$I, "不可", $D:$D, $D101)</f>
        <v>2</v>
      </c>
    </row>
    <row r="102" spans="1:14" ht="15">
      <c r="A102" s="139" t="s">
        <v>1540</v>
      </c>
      <c r="B102" s="140">
        <f ca="1">IF(C102 = "汎用", 0, IF(C102 = "", "", INDIRECT(ADDRESS(MATCH(C102,キャラデータ表!$C$1:$C1437, 0),1,2,TRUE,"キャラデータ表"),TRUE)))</f>
        <v>28</v>
      </c>
      <c r="C102" s="140" t="s">
        <v>268</v>
      </c>
      <c r="D102" s="140" t="s">
        <v>1551</v>
      </c>
      <c r="E102" s="141">
        <f t="shared" si="10"/>
        <v>0</v>
      </c>
      <c r="F102" s="140" t="s">
        <v>1769</v>
      </c>
      <c r="G102" s="142">
        <v>2</v>
      </c>
      <c r="H102" s="143" t="s">
        <v>1770</v>
      </c>
      <c r="I102" s="140" t="s">
        <v>1544</v>
      </c>
      <c r="J102" s="140" t="s">
        <v>1544</v>
      </c>
      <c r="K102" s="140" t="s">
        <v>1545</v>
      </c>
      <c r="L102" s="140" t="s">
        <v>1617</v>
      </c>
      <c r="M102" s="144" t="s">
        <v>1735</v>
      </c>
      <c r="N102" s="144">
        <f ca="1">COUNTIFS(汎用スキル所持リスト!$A:$A, $B102, 汎用スキル所持リスト!$D:$D, $D102) + COUNTIFS($B:$B, $B102, $D:$D, $D102) - COUNTIFS($C:$C, $C102, $I:$I, "不可", $D:$D, $D102)</f>
        <v>4</v>
      </c>
    </row>
    <row r="103" spans="1:14" ht="15">
      <c r="A103" s="145" t="s">
        <v>1540</v>
      </c>
      <c r="B103" s="146">
        <f ca="1">IF(C103 = "汎用", 0, IF(C103 = "", "", INDIRECT(ADDRESS(MATCH(C103,キャラデータ表!$C$1:$C1437, 0),1,2,TRUE,"キャラデータ表"),TRUE)))</f>
        <v>28</v>
      </c>
      <c r="C103" s="146" t="s">
        <v>268</v>
      </c>
      <c r="D103" s="146" t="s">
        <v>1551</v>
      </c>
      <c r="E103" s="147">
        <f t="shared" si="10"/>
        <v>1</v>
      </c>
      <c r="F103" s="146" t="s">
        <v>1771</v>
      </c>
      <c r="G103" s="148">
        <v>3</v>
      </c>
      <c r="H103" s="149" t="s">
        <v>1553</v>
      </c>
      <c r="I103" s="146" t="s">
        <v>1544</v>
      </c>
      <c r="J103" s="146" t="s">
        <v>1544</v>
      </c>
      <c r="K103" s="146" t="s">
        <v>1544</v>
      </c>
      <c r="L103" s="146" t="s">
        <v>1599</v>
      </c>
      <c r="M103" s="150" t="s">
        <v>1772</v>
      </c>
      <c r="N103" s="150">
        <f ca="1">COUNTIFS(汎用スキル所持リスト!$A:$A, $B103, 汎用スキル所持リスト!$D:$D, $D103) + COUNTIFS($B:$B, $B103, $D:$D, $D103) - COUNTIFS($C:$C, $C103, $I:$I, "不可", $D:$D, $D103)</f>
        <v>4</v>
      </c>
    </row>
    <row r="104" spans="1:14" ht="15">
      <c r="A104" s="139" t="s">
        <v>1540</v>
      </c>
      <c r="B104" s="140">
        <f ca="1">IF(C104 = "汎用", 0, IF(C104 = "", "", INDIRECT(ADDRESS(MATCH(C104,キャラデータ表!$C$1:$C1437, 0),1,2,TRUE,"キャラデータ表"),TRUE)))</f>
        <v>29</v>
      </c>
      <c r="C104" s="140" t="s">
        <v>274</v>
      </c>
      <c r="D104" s="140" t="s">
        <v>1561</v>
      </c>
      <c r="E104" s="141">
        <f t="shared" si="10"/>
        <v>0</v>
      </c>
      <c r="F104" s="140" t="s">
        <v>1773</v>
      </c>
      <c r="G104" s="142">
        <v>2</v>
      </c>
      <c r="H104" s="143" t="s">
        <v>1586</v>
      </c>
      <c r="I104" s="140" t="s">
        <v>1544</v>
      </c>
      <c r="J104" s="140" t="s">
        <v>1544</v>
      </c>
      <c r="K104" s="140" t="s">
        <v>1544</v>
      </c>
      <c r="L104" s="140" t="s">
        <v>1563</v>
      </c>
      <c r="M104" s="144" t="s">
        <v>1579</v>
      </c>
      <c r="N104" s="144">
        <f ca="1">COUNTIFS(汎用スキル所持リスト!$A:$A, $B104, 汎用スキル所持リスト!$D:$D, $D104) + COUNTIFS($B:$B, $B104, $D:$D, $D104) - COUNTIFS($C:$C, $C104, $I:$I, "不可", $D:$D, $D104)</f>
        <v>1</v>
      </c>
    </row>
    <row r="105" spans="1:14" ht="15">
      <c r="A105" s="145" t="s">
        <v>1540</v>
      </c>
      <c r="B105" s="146">
        <f ca="1">IF(C105 = "汎用", 0, IF(C105 = "", "", INDIRECT(ADDRESS(MATCH(C105,キャラデータ表!$C$1:$C1437, 0),1,2,TRUE,"キャラデータ表"),TRUE)))</f>
        <v>29</v>
      </c>
      <c r="C105" s="146" t="s">
        <v>274</v>
      </c>
      <c r="D105" s="146" t="s">
        <v>1541</v>
      </c>
      <c r="E105" s="147">
        <f t="shared" si="10"/>
        <v>0</v>
      </c>
      <c r="F105" s="146" t="s">
        <v>1774</v>
      </c>
      <c r="G105" s="148">
        <v>5</v>
      </c>
      <c r="H105" s="149" t="s">
        <v>1586</v>
      </c>
      <c r="I105" s="146" t="s">
        <v>1544</v>
      </c>
      <c r="J105" s="146" t="s">
        <v>1544</v>
      </c>
      <c r="K105" s="146" t="s">
        <v>1544</v>
      </c>
      <c r="L105" s="146" t="s">
        <v>1775</v>
      </c>
      <c r="M105" s="150" t="s">
        <v>1631</v>
      </c>
      <c r="N105" s="150">
        <f ca="1">COUNTIFS(汎用スキル所持リスト!$A:$A, $B105, 汎用スキル所持リスト!$D:$D, $D105) + COUNTIFS($B:$B, $B105, $D:$D, $D105) - COUNTIFS($C:$C, $C105, $I:$I, "不可", $D:$D, $D105)</f>
        <v>1</v>
      </c>
    </row>
    <row r="106" spans="1:14" ht="15">
      <c r="A106" s="139" t="s">
        <v>1540</v>
      </c>
      <c r="B106" s="140">
        <f ca="1">IF(C106 = "汎用", 0, IF(C106 = "", "", INDIRECT(ADDRESS(MATCH(C106,キャラデータ表!$C$1:$C1437, 0),1,2,TRUE,"キャラデータ表"),TRUE)))</f>
        <v>30</v>
      </c>
      <c r="C106" s="140" t="s">
        <v>281</v>
      </c>
      <c r="D106" s="140" t="s">
        <v>1551</v>
      </c>
      <c r="E106" s="141">
        <f>COUNTIFS($C$1:$C104, $C106, $D$1:$D104, $D106)</f>
        <v>0</v>
      </c>
      <c r="F106" s="140" t="s">
        <v>1776</v>
      </c>
      <c r="G106" s="142">
        <v>3</v>
      </c>
      <c r="H106" s="143" t="s">
        <v>1586</v>
      </c>
      <c r="I106" s="140" t="s">
        <v>1544</v>
      </c>
      <c r="J106" s="140" t="s">
        <v>1544</v>
      </c>
      <c r="K106" s="140" t="s">
        <v>1544</v>
      </c>
      <c r="L106" s="140" t="s">
        <v>1777</v>
      </c>
      <c r="M106" s="144" t="s">
        <v>1641</v>
      </c>
      <c r="N106" s="144">
        <f ca="1">COUNTIFS(汎用スキル所持リスト!$A:$A, $B106, 汎用スキル所持リスト!$D:$D, $D106) + COUNTIFS($B:$B, $B106, $D:$D, $D106) - COUNTIFS($C:$C, $C106, $I:$I, "不可", $D:$D, $D106)</f>
        <v>5</v>
      </c>
    </row>
    <row r="107" spans="1:14" ht="15">
      <c r="A107" s="145" t="s">
        <v>1540</v>
      </c>
      <c r="B107" s="146">
        <f ca="1">IF(C107 = "汎用", 0, IF(C107 = "", "", INDIRECT(ADDRESS(MATCH(C107,キャラデータ表!$C$1:$C1437, 0),1,2,TRUE,"キャラデータ表"),TRUE)))</f>
        <v>30</v>
      </c>
      <c r="C107" s="146" t="s">
        <v>281</v>
      </c>
      <c r="D107" s="146" t="s">
        <v>1551</v>
      </c>
      <c r="E107" s="147">
        <f t="shared" ref="E107:E108" si="11">COUNTIFS($C$1:$C109, $C107, $D$1:$D109, $D107)</f>
        <v>3</v>
      </c>
      <c r="F107" s="146" t="s">
        <v>1778</v>
      </c>
      <c r="G107" s="148">
        <v>3</v>
      </c>
      <c r="H107" s="149" t="s">
        <v>1602</v>
      </c>
      <c r="I107" s="146" t="s">
        <v>1544</v>
      </c>
      <c r="J107" s="146" t="s">
        <v>1544</v>
      </c>
      <c r="K107" s="146" t="s">
        <v>1544</v>
      </c>
      <c r="L107" s="146" t="s">
        <v>1779</v>
      </c>
      <c r="M107" s="150" t="s">
        <v>1780</v>
      </c>
      <c r="N107" s="150">
        <f ca="1">COUNTIFS(汎用スキル所持リスト!$A:$A, $B107, 汎用スキル所持リスト!$D:$D, $D107) + COUNTIFS($B:$B, $B107, $D:$D, $D107) - COUNTIFS($C:$C, $C107, $I:$I, "不可", $D:$D, $D107)</f>
        <v>5</v>
      </c>
    </row>
    <row r="108" spans="1:14" ht="15">
      <c r="A108" s="139" t="s">
        <v>1540</v>
      </c>
      <c r="B108" s="140">
        <f ca="1">IF(C108 = "汎用", 0, IF(C108 = "", "", INDIRECT(ADDRESS(MATCH(C108,キャラデータ表!$C$1:$C1437, 0),1,2,TRUE,"キャラデータ表"),TRUE)))</f>
        <v>30</v>
      </c>
      <c r="C108" s="140" t="s">
        <v>281</v>
      </c>
      <c r="D108" s="140" t="s">
        <v>1551</v>
      </c>
      <c r="E108" s="141">
        <f t="shared" si="11"/>
        <v>3</v>
      </c>
      <c r="F108" s="140" t="s">
        <v>1781</v>
      </c>
      <c r="G108" s="142">
        <v>3</v>
      </c>
      <c r="H108" s="143" t="s">
        <v>1572</v>
      </c>
      <c r="I108" s="140" t="s">
        <v>1544</v>
      </c>
      <c r="J108" s="140" t="s">
        <v>1544</v>
      </c>
      <c r="K108" s="140" t="s">
        <v>1544</v>
      </c>
      <c r="L108" s="140" t="s">
        <v>1777</v>
      </c>
      <c r="M108" s="144" t="s">
        <v>1605</v>
      </c>
      <c r="N108" s="144">
        <f ca="1">COUNTIFS(汎用スキル所持リスト!$A:$A, $B108, 汎用スキル所持リスト!$D:$D, $D108) + COUNTIFS($B:$B, $B108, $D:$D, $D108) - COUNTIFS($C:$C, $C108, $I:$I, "不可", $D:$D, $D108)</f>
        <v>5</v>
      </c>
    </row>
    <row r="109" spans="1:14" ht="15">
      <c r="A109" s="145" t="s">
        <v>1540</v>
      </c>
      <c r="B109" s="146">
        <f ca="1">IF(C109 = "汎用", 0, IF(C109 = "", "", INDIRECT(ADDRESS(MATCH(C109,キャラデータ表!$C$1:$C1437, 0),1,2,TRUE,"キャラデータ表"),TRUE)))</f>
        <v>31</v>
      </c>
      <c r="C109" s="146" t="s">
        <v>288</v>
      </c>
      <c r="D109" s="146" t="s">
        <v>1541</v>
      </c>
      <c r="E109" s="147">
        <f t="shared" ref="E109:E110" si="12">COUNTIFS($C$1:$C108, $C109, $D$1:$D108, $D109)</f>
        <v>0</v>
      </c>
      <c r="F109" s="146" t="s">
        <v>1782</v>
      </c>
      <c r="G109" s="148">
        <v>3</v>
      </c>
      <c r="H109" s="149" t="s">
        <v>1543</v>
      </c>
      <c r="I109" s="146" t="s">
        <v>1544</v>
      </c>
      <c r="J109" s="146" t="s">
        <v>1544</v>
      </c>
      <c r="K109" s="146" t="s">
        <v>1544</v>
      </c>
      <c r="L109" s="146" t="s">
        <v>1783</v>
      </c>
      <c r="M109" s="150" t="s">
        <v>1784</v>
      </c>
      <c r="N109" s="150">
        <f ca="1">COUNTIFS(汎用スキル所持リスト!$A:$A, $B109, 汎用スキル所持リスト!$D:$D, $D109) + COUNTIFS($B:$B, $B109, $D:$D, $D109) - COUNTIFS($C:$C, $C109, $I:$I, "不可", $D:$D, $D109)</f>
        <v>2</v>
      </c>
    </row>
    <row r="110" spans="1:14" ht="15">
      <c r="A110" s="139" t="s">
        <v>1540</v>
      </c>
      <c r="B110" s="140">
        <f ca="1">IF(C110 = "汎用", 0, IF(C110 = "", "", INDIRECT(ADDRESS(MATCH(C110,キャラデータ表!$C$1:$C1437, 0),1,2,TRUE,"キャラデータ表"),TRUE)))</f>
        <v>31</v>
      </c>
      <c r="C110" s="140" t="s">
        <v>288</v>
      </c>
      <c r="D110" s="140" t="s">
        <v>1541</v>
      </c>
      <c r="E110" s="141">
        <f t="shared" si="12"/>
        <v>1</v>
      </c>
      <c r="F110" s="140" t="s">
        <v>1785</v>
      </c>
      <c r="G110" s="142">
        <v>4</v>
      </c>
      <c r="H110" s="143" t="s">
        <v>1607</v>
      </c>
      <c r="I110" s="140" t="s">
        <v>1544</v>
      </c>
      <c r="J110" s="140" t="s">
        <v>1544</v>
      </c>
      <c r="K110" s="140" t="s">
        <v>1545</v>
      </c>
      <c r="L110" s="140" t="s">
        <v>1786</v>
      </c>
      <c r="M110" s="144" t="s">
        <v>1787</v>
      </c>
      <c r="N110" s="144">
        <f ca="1">COUNTIFS(汎用スキル所持リスト!$A:$A, $B110, 汎用スキル所持リスト!$D:$D, $D110) + COUNTIFS($B:$B, $B110, $D:$D, $D110) - COUNTIFS($C:$C, $C110, $I:$I, "不可", $D:$D, $D110)</f>
        <v>2</v>
      </c>
    </row>
    <row r="111" spans="1:14" ht="15">
      <c r="A111" s="145" t="s">
        <v>1540</v>
      </c>
      <c r="B111" s="146">
        <f ca="1">IF(C111 = "汎用", 0, IF(C111 = "", "", INDIRECT(ADDRESS(MATCH(C111,キャラデータ表!$C$1:$C1437, 0),1,2,TRUE,"キャラデータ表"),TRUE)))</f>
        <v>31</v>
      </c>
      <c r="C111" s="146" t="s">
        <v>288</v>
      </c>
      <c r="D111" s="146" t="s">
        <v>1551</v>
      </c>
      <c r="E111" s="147">
        <f>COUNTIFS($C$1:$C109, $C111, $D$1:$D109, $D111)</f>
        <v>0</v>
      </c>
      <c r="F111" s="146" t="s">
        <v>1788</v>
      </c>
      <c r="G111" s="148">
        <v>1</v>
      </c>
      <c r="H111" s="149" t="s">
        <v>1595</v>
      </c>
      <c r="I111" s="146" t="s">
        <v>1544</v>
      </c>
      <c r="J111" s="146" t="s">
        <v>1544</v>
      </c>
      <c r="K111" s="146" t="s">
        <v>1544</v>
      </c>
      <c r="L111" s="146" t="s">
        <v>1654</v>
      </c>
      <c r="M111" s="150" t="s">
        <v>1550</v>
      </c>
      <c r="N111" s="150">
        <f ca="1">COUNTIFS(汎用スキル所持リスト!$A:$A, $B111, 汎用スキル所持リスト!$D:$D, $D111) + COUNTIFS($B:$B, $B111, $D:$D, $D111) - COUNTIFS($C:$C, $C111, $I:$I, "不可", $D:$D, $D111)</f>
        <v>3</v>
      </c>
    </row>
    <row r="112" spans="1:14" ht="15">
      <c r="A112" s="139" t="s">
        <v>1540</v>
      </c>
      <c r="B112" s="140">
        <f ca="1">IF(C112 = "汎用", 0, IF(C112 = "", "", INDIRECT(ADDRESS(MATCH(C112,キャラデータ表!$C$1:$C1437, 0),1,2,TRUE,"キャラデータ表"),TRUE)))</f>
        <v>32</v>
      </c>
      <c r="C112" s="140" t="s">
        <v>294</v>
      </c>
      <c r="D112" s="140" t="s">
        <v>1561</v>
      </c>
      <c r="E112" s="141">
        <f t="shared" ref="E112:E138" si="13">COUNTIFS($C$1:$C111, $C112, $D$1:$D111, $D112)</f>
        <v>0</v>
      </c>
      <c r="F112" s="140" t="s">
        <v>1789</v>
      </c>
      <c r="G112" s="142">
        <v>2</v>
      </c>
      <c r="H112" s="143" t="s">
        <v>1553</v>
      </c>
      <c r="I112" s="140" t="s">
        <v>1544</v>
      </c>
      <c r="J112" s="140" t="s">
        <v>1544</v>
      </c>
      <c r="K112" s="140" t="s">
        <v>1544</v>
      </c>
      <c r="L112" s="140" t="s">
        <v>1563</v>
      </c>
      <c r="M112" s="144" t="s">
        <v>1564</v>
      </c>
      <c r="N112" s="144">
        <f ca="1">COUNTIFS(汎用スキル所持リスト!$A:$A, $B112, 汎用スキル所持リスト!$D:$D, $D112) + COUNTIFS($B:$B, $B112, $D:$D, $D112) - COUNTIFS($C:$C, $C112, $I:$I, "不可", $D:$D, $D112)</f>
        <v>1</v>
      </c>
    </row>
    <row r="113" spans="1:14" ht="15">
      <c r="A113" s="145" t="s">
        <v>1540</v>
      </c>
      <c r="B113" s="146">
        <f ca="1">IF(C113 = "汎用", 0, IF(C113 = "", "", INDIRECT(ADDRESS(MATCH(C113,キャラデータ表!$C$1:$C1437, 0),1,2,TRUE,"キャラデータ表"),TRUE)))</f>
        <v>32</v>
      </c>
      <c r="C113" s="146" t="s">
        <v>294</v>
      </c>
      <c r="D113" s="146" t="s">
        <v>1557</v>
      </c>
      <c r="E113" s="147">
        <f t="shared" si="13"/>
        <v>0</v>
      </c>
      <c r="F113" s="146" t="s">
        <v>1790</v>
      </c>
      <c r="G113" s="148">
        <v>4</v>
      </c>
      <c r="H113" s="149" t="s">
        <v>1553</v>
      </c>
      <c r="I113" s="146" t="s">
        <v>1544</v>
      </c>
      <c r="J113" s="146" t="s">
        <v>1544</v>
      </c>
      <c r="K113" s="146" t="s">
        <v>1544</v>
      </c>
      <c r="L113" s="146" t="s">
        <v>1559</v>
      </c>
      <c r="M113" s="150" t="s">
        <v>1791</v>
      </c>
      <c r="N113" s="150">
        <f ca="1">COUNTIFS(汎用スキル所持リスト!$A:$A, $B113, 汎用スキル所持リスト!$D:$D, $D113) + COUNTIFS($B:$B, $B113, $D:$D, $D113) - COUNTIFS($C:$C, $C113, $I:$I, "不可", $D:$D, $D113)</f>
        <v>1</v>
      </c>
    </row>
    <row r="114" spans="1:14" ht="15">
      <c r="A114" s="139" t="s">
        <v>1540</v>
      </c>
      <c r="B114" s="140">
        <f ca="1">IF(C114 = "汎用", 0, IF(C114 = "", "", INDIRECT(ADDRESS(MATCH(C114,キャラデータ表!$C$1:$C1437, 0),1,2,TRUE,"キャラデータ表"),TRUE)))</f>
        <v>32</v>
      </c>
      <c r="C114" s="140" t="s">
        <v>294</v>
      </c>
      <c r="D114" s="140" t="s">
        <v>1541</v>
      </c>
      <c r="E114" s="141">
        <f t="shared" si="13"/>
        <v>0</v>
      </c>
      <c r="F114" s="140" t="s">
        <v>1792</v>
      </c>
      <c r="G114" s="142">
        <v>4</v>
      </c>
      <c r="H114" s="143" t="s">
        <v>1553</v>
      </c>
      <c r="I114" s="140" t="s">
        <v>1544</v>
      </c>
      <c r="J114" s="140" t="s">
        <v>1544</v>
      </c>
      <c r="K114" s="140" t="s">
        <v>1544</v>
      </c>
      <c r="L114" s="140" t="s">
        <v>1663</v>
      </c>
      <c r="M114" s="144" t="s">
        <v>1793</v>
      </c>
      <c r="N114" s="144">
        <f ca="1">COUNTIFS(汎用スキル所持リスト!$A:$A, $B114, 汎用スキル所持リスト!$D:$D, $D114) + COUNTIFS($B:$B, $B114, $D:$D, $D114) - COUNTIFS($C:$C, $C114, $I:$I, "不可", $D:$D, $D114)</f>
        <v>3</v>
      </c>
    </row>
    <row r="115" spans="1:14" ht="15">
      <c r="A115" s="145" t="s">
        <v>1540</v>
      </c>
      <c r="B115" s="146">
        <f ca="1">IF(C115 = "汎用", 0, IF(C115 = "", "", INDIRECT(ADDRESS(MATCH(C115,キャラデータ表!$C$1:$C1437, 0),1,2,TRUE,"キャラデータ表"),TRUE)))</f>
        <v>33</v>
      </c>
      <c r="C115" s="146" t="s">
        <v>301</v>
      </c>
      <c r="D115" s="146" t="s">
        <v>1551</v>
      </c>
      <c r="E115" s="147">
        <f t="shared" si="13"/>
        <v>0</v>
      </c>
      <c r="F115" s="146" t="s">
        <v>1794</v>
      </c>
      <c r="G115" s="148">
        <v>2</v>
      </c>
      <c r="H115" s="149" t="s">
        <v>1572</v>
      </c>
      <c r="I115" s="146" t="s">
        <v>1544</v>
      </c>
      <c r="J115" s="146" t="s">
        <v>1544</v>
      </c>
      <c r="K115" s="146" t="s">
        <v>1544</v>
      </c>
      <c r="L115" s="146" t="s">
        <v>1795</v>
      </c>
      <c r="M115" s="150" t="s">
        <v>1796</v>
      </c>
      <c r="N115" s="150">
        <f ca="1">COUNTIFS(汎用スキル所持リスト!$A:$A, $B115, 汎用スキル所持リスト!$D:$D, $D115) + COUNTIFS($B:$B, $B115, $D:$D, $D115) - COUNTIFS($C:$C, $C115, $I:$I, "不可", $D:$D, $D115)</f>
        <v>3</v>
      </c>
    </row>
    <row r="116" spans="1:14" ht="15">
      <c r="A116" s="139" t="s">
        <v>1540</v>
      </c>
      <c r="B116" s="140">
        <f ca="1">IF(C116 = "汎用", 0, IF(C116 = "", "", INDIRECT(ADDRESS(MATCH(C116,キャラデータ表!$C$1:$C1437, 0),1,2,TRUE,"キャラデータ表"),TRUE)))</f>
        <v>33</v>
      </c>
      <c r="C116" s="140" t="s">
        <v>301</v>
      </c>
      <c r="D116" s="140" t="s">
        <v>1551</v>
      </c>
      <c r="E116" s="141">
        <f t="shared" si="13"/>
        <v>1</v>
      </c>
      <c r="F116" s="140" t="s">
        <v>1797</v>
      </c>
      <c r="G116" s="142">
        <v>2</v>
      </c>
      <c r="H116" s="143" t="s">
        <v>1572</v>
      </c>
      <c r="I116" s="140" t="s">
        <v>1544</v>
      </c>
      <c r="J116" s="140" t="s">
        <v>1544</v>
      </c>
      <c r="K116" s="140" t="s">
        <v>1544</v>
      </c>
      <c r="L116" s="140" t="s">
        <v>1599</v>
      </c>
      <c r="M116" s="144" t="s">
        <v>1555</v>
      </c>
      <c r="N116" s="144">
        <f ca="1">COUNTIFS(汎用スキル所持リスト!$A:$A, $B116, 汎用スキル所持リスト!$D:$D, $D116) + COUNTIFS($B:$B, $B116, $D:$D, $D116) - COUNTIFS($C:$C, $C116, $I:$I, "不可", $D:$D, $D116)</f>
        <v>3</v>
      </c>
    </row>
    <row r="117" spans="1:14" ht="15">
      <c r="A117" s="145" t="s">
        <v>1540</v>
      </c>
      <c r="B117" s="146">
        <f ca="1">IF(C117 = "汎用", 0, IF(C117 = "", "", INDIRECT(ADDRESS(MATCH(C117,キャラデータ表!$C$1:$C1437, 0),1,2,TRUE,"キャラデータ表"),TRUE)))</f>
        <v>33</v>
      </c>
      <c r="C117" s="146" t="s">
        <v>301</v>
      </c>
      <c r="D117" s="146" t="s">
        <v>1551</v>
      </c>
      <c r="E117" s="147">
        <f t="shared" si="13"/>
        <v>2</v>
      </c>
      <c r="F117" s="146" t="s">
        <v>1798</v>
      </c>
      <c r="G117" s="148">
        <v>2</v>
      </c>
      <c r="H117" s="149" t="s">
        <v>1572</v>
      </c>
      <c r="I117" s="146" t="s">
        <v>1544</v>
      </c>
      <c r="J117" s="146" t="s">
        <v>1544</v>
      </c>
      <c r="K117" s="146" t="s">
        <v>1544</v>
      </c>
      <c r="L117" s="146" t="s">
        <v>1640</v>
      </c>
      <c r="M117" s="150" t="s">
        <v>1772</v>
      </c>
      <c r="N117" s="150">
        <f ca="1">COUNTIFS(汎用スキル所持リスト!$A:$A, $B117, 汎用スキル所持リスト!$D:$D, $D117) + COUNTIFS($B:$B, $B117, $D:$D, $D117) - COUNTIFS($C:$C, $C117, $I:$I, "不可", $D:$D, $D117)</f>
        <v>3</v>
      </c>
    </row>
    <row r="118" spans="1:14" ht="15">
      <c r="A118" s="139" t="s">
        <v>1540</v>
      </c>
      <c r="B118" s="140">
        <f ca="1">IF(C118 = "汎用", 0, IF(C118 = "", "", INDIRECT(ADDRESS(MATCH(C118,キャラデータ表!$C$1:$C1437, 0),1,2,TRUE,"キャラデータ表"),TRUE)))</f>
        <v>34</v>
      </c>
      <c r="C118" s="140" t="s">
        <v>306</v>
      </c>
      <c r="D118" s="140" t="s">
        <v>1541</v>
      </c>
      <c r="E118" s="141">
        <f t="shared" si="13"/>
        <v>0</v>
      </c>
      <c r="F118" s="140" t="s">
        <v>1799</v>
      </c>
      <c r="G118" s="142">
        <v>5</v>
      </c>
      <c r="H118" s="143" t="s">
        <v>1607</v>
      </c>
      <c r="I118" s="140" t="s">
        <v>1544</v>
      </c>
      <c r="J118" s="140" t="s">
        <v>1544</v>
      </c>
      <c r="K118" s="140" t="s">
        <v>1545</v>
      </c>
      <c r="L118" s="140" t="s">
        <v>1800</v>
      </c>
      <c r="M118" s="144" t="s">
        <v>1579</v>
      </c>
      <c r="N118" s="144">
        <f ca="1">COUNTIFS(汎用スキル所持リスト!$A:$A, $B118, 汎用スキル所持リスト!$D:$D, $D118) + COUNTIFS($B:$B, $B118, $D:$D, $D118) - COUNTIFS($C:$C, $C118, $I:$I, "不可", $D:$D, $D118)</f>
        <v>2</v>
      </c>
    </row>
    <row r="119" spans="1:14" ht="15">
      <c r="A119" s="145" t="s">
        <v>1540</v>
      </c>
      <c r="B119" s="146">
        <f ca="1">IF(C119 = "汎用", 0, IF(C119 = "", "", INDIRECT(ADDRESS(MATCH(C119,キャラデータ表!$C$1:$C1437, 0),1,2,TRUE,"キャラデータ表"),TRUE)))</f>
        <v>34</v>
      </c>
      <c r="C119" s="146" t="s">
        <v>306</v>
      </c>
      <c r="D119" s="146" t="s">
        <v>1551</v>
      </c>
      <c r="E119" s="147">
        <f t="shared" si="13"/>
        <v>0</v>
      </c>
      <c r="F119" s="146" t="s">
        <v>1801</v>
      </c>
      <c r="G119" s="148">
        <v>2</v>
      </c>
      <c r="H119" s="149" t="s">
        <v>1586</v>
      </c>
      <c r="I119" s="146" t="s">
        <v>1544</v>
      </c>
      <c r="J119" s="146" t="s">
        <v>1544</v>
      </c>
      <c r="K119" s="146" t="s">
        <v>1544</v>
      </c>
      <c r="L119" s="146" t="s">
        <v>1584</v>
      </c>
      <c r="M119" s="150" t="s">
        <v>1802</v>
      </c>
      <c r="N119" s="150">
        <f ca="1">COUNTIFS(汎用スキル所持リスト!$A:$A, $B119, 汎用スキル所持リスト!$D:$D, $D119) + COUNTIFS($B:$B, $B119, $D:$D, $D119) - COUNTIFS($C:$C, $C119, $I:$I, "不可", $D:$D, $D119)</f>
        <v>3</v>
      </c>
    </row>
    <row r="120" spans="1:14" ht="15">
      <c r="A120" s="139" t="s">
        <v>1540</v>
      </c>
      <c r="B120" s="140">
        <f ca="1">IF(C120 = "汎用", 0, IF(C120 = "", "", INDIRECT(ADDRESS(MATCH(C120,キャラデータ表!$C$1:$C1437, 0),1,2,TRUE,"キャラデータ表"),TRUE)))</f>
        <v>35</v>
      </c>
      <c r="C120" s="140" t="s">
        <v>312</v>
      </c>
      <c r="D120" s="140" t="s">
        <v>1541</v>
      </c>
      <c r="E120" s="141">
        <f t="shared" si="13"/>
        <v>0</v>
      </c>
      <c r="F120" s="140" t="s">
        <v>1803</v>
      </c>
      <c r="G120" s="142">
        <v>1</v>
      </c>
      <c r="H120" s="143" t="s">
        <v>1543</v>
      </c>
      <c r="I120" s="140" t="s">
        <v>1544</v>
      </c>
      <c r="J120" s="140" t="s">
        <v>1544</v>
      </c>
      <c r="K120" s="140" t="s">
        <v>1545</v>
      </c>
      <c r="L120" s="140" t="s">
        <v>1650</v>
      </c>
      <c r="M120" s="144"/>
      <c r="N120" s="144">
        <f ca="1">COUNTIFS(汎用スキル所持リスト!$A:$A, $B120, 汎用スキル所持リスト!$D:$D, $D120) + COUNTIFS($B:$B, $B120, $D:$D, $D120) - COUNTIFS($C:$C, $C120, $I:$I, "不可", $D:$D, $D120)</f>
        <v>3</v>
      </c>
    </row>
    <row r="121" spans="1:14" ht="15">
      <c r="A121" s="145" t="s">
        <v>1540</v>
      </c>
      <c r="B121" s="146">
        <f ca="1">IF(C121 = "汎用", 0, IF(C121 = "", "", INDIRECT(ADDRESS(MATCH(C121,キャラデータ表!$C$1:$C1437, 0),1,2,TRUE,"キャラデータ表"),TRUE)))</f>
        <v>35</v>
      </c>
      <c r="C121" s="146" t="s">
        <v>312</v>
      </c>
      <c r="D121" s="146" t="s">
        <v>1541</v>
      </c>
      <c r="E121" s="147">
        <f t="shared" si="13"/>
        <v>1</v>
      </c>
      <c r="F121" s="146" t="s">
        <v>1804</v>
      </c>
      <c r="G121" s="148">
        <v>1</v>
      </c>
      <c r="H121" s="149" t="s">
        <v>1607</v>
      </c>
      <c r="I121" s="146" t="s">
        <v>1544</v>
      </c>
      <c r="J121" s="146" t="s">
        <v>1544</v>
      </c>
      <c r="K121" s="146" t="s">
        <v>1545</v>
      </c>
      <c r="L121" s="146" t="s">
        <v>1805</v>
      </c>
      <c r="M121" s="150" t="s">
        <v>1590</v>
      </c>
      <c r="N121" s="150">
        <f ca="1">COUNTIFS(汎用スキル所持リスト!$A:$A, $B121, 汎用スキル所持リスト!$D:$D, $D121) + COUNTIFS($B:$B, $B121, $D:$D, $D121) - COUNTIFS($C:$C, $C121, $I:$I, "不可", $D:$D, $D121)</f>
        <v>3</v>
      </c>
    </row>
    <row r="122" spans="1:14" ht="15">
      <c r="A122" s="139" t="s">
        <v>1540</v>
      </c>
      <c r="B122" s="140">
        <f ca="1">IF(C122 = "汎用", 0, IF(C122 = "", "", INDIRECT(ADDRESS(MATCH(C122,キャラデータ表!$C$1:$C1437, 0),1,2,TRUE,"キャラデータ表"),TRUE)))</f>
        <v>35</v>
      </c>
      <c r="C122" s="140" t="s">
        <v>312</v>
      </c>
      <c r="D122" s="140" t="s">
        <v>1541</v>
      </c>
      <c r="E122" s="141">
        <f t="shared" si="13"/>
        <v>2</v>
      </c>
      <c r="F122" s="140" t="s">
        <v>1806</v>
      </c>
      <c r="G122" s="142">
        <v>5</v>
      </c>
      <c r="H122" s="143" t="s">
        <v>1737</v>
      </c>
      <c r="I122" s="140" t="s">
        <v>1544</v>
      </c>
      <c r="J122" s="140" t="s">
        <v>1544</v>
      </c>
      <c r="K122" s="140" t="s">
        <v>1545</v>
      </c>
      <c r="L122" s="140" t="s">
        <v>1807</v>
      </c>
      <c r="M122" s="144"/>
      <c r="N122" s="144">
        <f ca="1">COUNTIFS(汎用スキル所持リスト!$A:$A, $B122, 汎用スキル所持リスト!$D:$D, $D122) + COUNTIFS($B:$B, $B122, $D:$D, $D122) - COUNTIFS($C:$C, $C122, $I:$I, "不可", $D:$D, $D122)</f>
        <v>3</v>
      </c>
    </row>
    <row r="123" spans="1:14" ht="15">
      <c r="A123" s="145" t="s">
        <v>1540</v>
      </c>
      <c r="B123" s="146">
        <f ca="1">IF(C123 = "汎用", 0, IF(C123 = "", "", INDIRECT(ADDRESS(MATCH(C123,キャラデータ表!$C$1:$C1437, 0),1,2,TRUE,"キャラデータ表"),TRUE)))</f>
        <v>35</v>
      </c>
      <c r="C123" s="146" t="s">
        <v>312</v>
      </c>
      <c r="D123" s="146" t="s">
        <v>1551</v>
      </c>
      <c r="E123" s="147">
        <f t="shared" si="13"/>
        <v>0</v>
      </c>
      <c r="F123" s="146" t="s">
        <v>1808</v>
      </c>
      <c r="G123" s="148">
        <v>2</v>
      </c>
      <c r="H123" s="149" t="s">
        <v>1649</v>
      </c>
      <c r="I123" s="146" t="s">
        <v>1544</v>
      </c>
      <c r="J123" s="146" t="s">
        <v>1544</v>
      </c>
      <c r="K123" s="146" t="s">
        <v>1544</v>
      </c>
      <c r="L123" s="146" t="s">
        <v>1809</v>
      </c>
      <c r="M123" s="150" t="s">
        <v>1605</v>
      </c>
      <c r="N123" s="150">
        <f ca="1">COUNTIFS(汎用スキル所持リスト!$A:$A, $B123, 汎用スキル所持リスト!$D:$D, $D123) + COUNTIFS($B:$B, $B123, $D:$D, $D123) - COUNTIFS($C:$C, $C123, $I:$I, "不可", $D:$D, $D123)</f>
        <v>4</v>
      </c>
    </row>
    <row r="124" spans="1:14" ht="15">
      <c r="A124" s="139" t="s">
        <v>1540</v>
      </c>
      <c r="B124" s="140">
        <f ca="1">IF(C124 = "汎用", 0, IF(C124 = "", "", INDIRECT(ADDRESS(MATCH(C124,キャラデータ表!$C$1:$C1437, 0),1,2,TRUE,"キャラデータ表"),TRUE)))</f>
        <v>35</v>
      </c>
      <c r="C124" s="140" t="s">
        <v>312</v>
      </c>
      <c r="D124" s="140" t="s">
        <v>1551</v>
      </c>
      <c r="E124" s="141">
        <f t="shared" si="13"/>
        <v>1</v>
      </c>
      <c r="F124" s="140" t="s">
        <v>1810</v>
      </c>
      <c r="G124" s="142">
        <v>5</v>
      </c>
      <c r="H124" s="143" t="s">
        <v>1602</v>
      </c>
      <c r="I124" s="140" t="s">
        <v>1544</v>
      </c>
      <c r="J124" s="140" t="s">
        <v>1544</v>
      </c>
      <c r="K124" s="140" t="s">
        <v>1545</v>
      </c>
      <c r="L124" s="140" t="s">
        <v>1599</v>
      </c>
      <c r="M124" s="144" t="s">
        <v>1605</v>
      </c>
      <c r="N124" s="144">
        <f ca="1">COUNTIFS(汎用スキル所持リスト!$A:$A, $B124, 汎用スキル所持リスト!$D:$D, $D124) + COUNTIFS($B:$B, $B124, $D:$D, $D124) - COUNTIFS($C:$C, $C124, $I:$I, "不可", $D:$D, $D124)</f>
        <v>4</v>
      </c>
    </row>
    <row r="125" spans="1:14" ht="15">
      <c r="A125" s="145" t="s">
        <v>1540</v>
      </c>
      <c r="B125" s="146">
        <f ca="1">IF(C125 = "汎用", 0, IF(C125 = "", "", INDIRECT(ADDRESS(MATCH(C125,キャラデータ表!$C$1:$C1437, 0),1,2,TRUE,"キャラデータ表"),TRUE)))</f>
        <v>36</v>
      </c>
      <c r="C125" s="146" t="s">
        <v>320</v>
      </c>
      <c r="D125" s="146" t="s">
        <v>1541</v>
      </c>
      <c r="E125" s="147">
        <f t="shared" si="13"/>
        <v>0</v>
      </c>
      <c r="F125" s="146" t="s">
        <v>1811</v>
      </c>
      <c r="G125" s="148">
        <v>5</v>
      </c>
      <c r="H125" s="149" t="s">
        <v>1607</v>
      </c>
      <c r="I125" s="146" t="s">
        <v>1544</v>
      </c>
      <c r="J125" s="146" t="s">
        <v>1544</v>
      </c>
      <c r="K125" s="146" t="s">
        <v>1544</v>
      </c>
      <c r="L125" s="146" t="s">
        <v>1812</v>
      </c>
      <c r="M125" s="150"/>
      <c r="N125" s="150">
        <f ca="1">COUNTIFS(汎用スキル所持リスト!$A:$A, $B125, 汎用スキル所持リスト!$D:$D, $D125) + COUNTIFS($B:$B, $B125, $D:$D, $D125) - COUNTIFS($C:$C, $C125, $I:$I, "不可", $D:$D, $D125)</f>
        <v>3</v>
      </c>
    </row>
    <row r="126" spans="1:14" ht="15">
      <c r="A126" s="139" t="s">
        <v>1540</v>
      </c>
      <c r="B126" s="140">
        <f ca="1">IF(C126 = "汎用", 0, IF(C126 = "", "", INDIRECT(ADDRESS(MATCH(C126,キャラデータ表!$C$1:$C1437, 0),1,2,TRUE,"キャラデータ表"),TRUE)))</f>
        <v>36</v>
      </c>
      <c r="C126" s="140" t="s">
        <v>320</v>
      </c>
      <c r="D126" s="140" t="s">
        <v>1541</v>
      </c>
      <c r="E126" s="141">
        <f t="shared" si="13"/>
        <v>1</v>
      </c>
      <c r="F126" s="140" t="s">
        <v>1813</v>
      </c>
      <c r="G126" s="142">
        <v>1</v>
      </c>
      <c r="H126" s="143" t="s">
        <v>1543</v>
      </c>
      <c r="I126" s="140" t="s">
        <v>1544</v>
      </c>
      <c r="J126" s="140" t="s">
        <v>1545</v>
      </c>
      <c r="K126" s="140" t="s">
        <v>1544</v>
      </c>
      <c r="L126" s="140" t="s">
        <v>1650</v>
      </c>
      <c r="M126" s="144"/>
      <c r="N126" s="144">
        <f ca="1">COUNTIFS(汎用スキル所持リスト!$A:$A, $B126, 汎用スキル所持リスト!$D:$D, $D126) + COUNTIFS($B:$B, $B126, $D:$D, $D126) - COUNTIFS($C:$C, $C126, $I:$I, "不可", $D:$D, $D126)</f>
        <v>3</v>
      </c>
    </row>
    <row r="127" spans="1:14" ht="15">
      <c r="A127" s="145" t="s">
        <v>1540</v>
      </c>
      <c r="B127" s="146">
        <f ca="1">IF(C127 = "汎用", 0, IF(C127 = "", "", INDIRECT(ADDRESS(MATCH(C127,キャラデータ表!$C$1:$C1437, 0),1,2,TRUE,"キャラデータ表"),TRUE)))</f>
        <v>36</v>
      </c>
      <c r="C127" s="146" t="s">
        <v>320</v>
      </c>
      <c r="D127" s="146" t="s">
        <v>1551</v>
      </c>
      <c r="E127" s="147">
        <f t="shared" si="13"/>
        <v>0</v>
      </c>
      <c r="F127" s="146" t="s">
        <v>1814</v>
      </c>
      <c r="G127" s="148">
        <v>5</v>
      </c>
      <c r="H127" s="149" t="s">
        <v>1553</v>
      </c>
      <c r="I127" s="146" t="s">
        <v>1544</v>
      </c>
      <c r="J127" s="146" t="s">
        <v>1544</v>
      </c>
      <c r="K127" s="146" t="s">
        <v>1544</v>
      </c>
      <c r="L127" s="146" t="s">
        <v>1815</v>
      </c>
      <c r="M127" s="150" t="s">
        <v>1605</v>
      </c>
      <c r="N127" s="150">
        <f ca="1">COUNTIFS(汎用スキル所持リスト!$A:$A, $B127, 汎用スキル所持リスト!$D:$D, $D127) + COUNTIFS($B:$B, $B127, $D:$D, $D127) - COUNTIFS($C:$C, $C127, $I:$I, "不可", $D:$D, $D127)</f>
        <v>2</v>
      </c>
    </row>
    <row r="128" spans="1:14" ht="15">
      <c r="A128" s="139" t="s">
        <v>1540</v>
      </c>
      <c r="B128" s="140">
        <f ca="1">IF(C128 = "汎用", 0, IF(C128 = "", "", INDIRECT(ADDRESS(MATCH(C128,キャラデータ表!$C$1:$C1437, 0),1,2,TRUE,"キャラデータ表"),TRUE)))</f>
        <v>37</v>
      </c>
      <c r="C128" s="140" t="s">
        <v>327</v>
      </c>
      <c r="D128" s="140" t="s">
        <v>1541</v>
      </c>
      <c r="E128" s="141">
        <f t="shared" si="13"/>
        <v>0</v>
      </c>
      <c r="F128" s="140" t="s">
        <v>1816</v>
      </c>
      <c r="G128" s="142">
        <v>3</v>
      </c>
      <c r="H128" s="143" t="s">
        <v>1543</v>
      </c>
      <c r="I128" s="140" t="s">
        <v>1544</v>
      </c>
      <c r="J128" s="140" t="s">
        <v>1544</v>
      </c>
      <c r="K128" s="140" t="s">
        <v>1545</v>
      </c>
      <c r="L128" s="140" t="s">
        <v>1817</v>
      </c>
      <c r="M128" s="144" t="s">
        <v>1818</v>
      </c>
      <c r="N128" s="144">
        <f ca="1">COUNTIFS(汎用スキル所持リスト!$A:$A, $B128, 汎用スキル所持リスト!$D:$D, $D128) + COUNTIFS($B:$B, $B128, $D:$D, $D128) - COUNTIFS($C:$C, $C128, $I:$I, "不可", $D:$D, $D128)</f>
        <v>1</v>
      </c>
    </row>
    <row r="129" spans="1:14" ht="15">
      <c r="A129" s="145" t="s">
        <v>1540</v>
      </c>
      <c r="B129" s="146">
        <f ca="1">IF(C129 = "汎用", 0, IF(C129 = "", "", INDIRECT(ADDRESS(MATCH(C129,キャラデータ表!$C$1:$C1437, 0),1,2,TRUE,"キャラデータ表"),TRUE)))</f>
        <v>37</v>
      </c>
      <c r="C129" s="146" t="s">
        <v>327</v>
      </c>
      <c r="D129" s="146" t="s">
        <v>1551</v>
      </c>
      <c r="E129" s="147">
        <f t="shared" si="13"/>
        <v>0</v>
      </c>
      <c r="F129" s="146" t="s">
        <v>1819</v>
      </c>
      <c r="G129" s="148">
        <v>2</v>
      </c>
      <c r="H129" s="149" t="s">
        <v>1553</v>
      </c>
      <c r="I129" s="146" t="s">
        <v>1544</v>
      </c>
      <c r="J129" s="146" t="s">
        <v>1544</v>
      </c>
      <c r="K129" s="146" t="s">
        <v>1544</v>
      </c>
      <c r="L129" s="146" t="s">
        <v>1820</v>
      </c>
      <c r="M129" s="150" t="s">
        <v>1821</v>
      </c>
      <c r="N129" s="150">
        <f ca="1">COUNTIFS(汎用スキル所持リスト!$A:$A, $B129, 汎用スキル所持リスト!$D:$D, $D129) + COUNTIFS($B:$B, $B129, $D:$D, $D129) - COUNTIFS($C:$C, $C129, $I:$I, "不可", $D:$D, $D129)</f>
        <v>2</v>
      </c>
    </row>
    <row r="130" spans="1:14" ht="15">
      <c r="A130" s="139" t="s">
        <v>1540</v>
      </c>
      <c r="B130" s="140">
        <f ca="1">IF(C130 = "汎用", 0, IF(C130 = "", "", INDIRECT(ADDRESS(MATCH(C130,キャラデータ表!$C$1:$C1437, 0),1,2,TRUE,"キャラデータ表"),TRUE)))</f>
        <v>38</v>
      </c>
      <c r="C130" s="140" t="s">
        <v>333</v>
      </c>
      <c r="D130" s="140" t="s">
        <v>1541</v>
      </c>
      <c r="E130" s="141">
        <f t="shared" si="13"/>
        <v>0</v>
      </c>
      <c r="F130" s="140" t="s">
        <v>1822</v>
      </c>
      <c r="G130" s="142">
        <v>3</v>
      </c>
      <c r="H130" s="143" t="s">
        <v>1553</v>
      </c>
      <c r="I130" s="140" t="s">
        <v>1544</v>
      </c>
      <c r="J130" s="140" t="s">
        <v>1544</v>
      </c>
      <c r="K130" s="140" t="s">
        <v>1545</v>
      </c>
      <c r="L130" s="140" t="s">
        <v>1823</v>
      </c>
      <c r="M130" s="144" t="s">
        <v>1824</v>
      </c>
      <c r="N130" s="144">
        <f ca="1">COUNTIFS(汎用スキル所持リスト!$A:$A, $B130, 汎用スキル所持リスト!$D:$D, $D130) + COUNTIFS($B:$B, $B130, $D:$D, $D130) - COUNTIFS($C:$C, $C130, $I:$I, "不可", $D:$D, $D130)</f>
        <v>1</v>
      </c>
    </row>
    <row r="131" spans="1:14" ht="15">
      <c r="A131" s="145" t="s">
        <v>1540</v>
      </c>
      <c r="B131" s="146">
        <f ca="1">IF(C131 = "汎用", 0, IF(C131 = "", "", INDIRECT(ADDRESS(MATCH(C131,キャラデータ表!$C$1:$C1437, 0),1,2,TRUE,"キャラデータ表"),TRUE)))</f>
        <v>38</v>
      </c>
      <c r="C131" s="146" t="s">
        <v>333</v>
      </c>
      <c r="D131" s="146" t="s">
        <v>1551</v>
      </c>
      <c r="E131" s="147">
        <f t="shared" si="13"/>
        <v>0</v>
      </c>
      <c r="F131" s="146" t="s">
        <v>1825</v>
      </c>
      <c r="G131" s="148">
        <v>2</v>
      </c>
      <c r="H131" s="149" t="s">
        <v>1553</v>
      </c>
      <c r="I131" s="146" t="s">
        <v>1544</v>
      </c>
      <c r="J131" s="146" t="s">
        <v>1544</v>
      </c>
      <c r="K131" s="146" t="s">
        <v>1544</v>
      </c>
      <c r="L131" s="146" t="s">
        <v>1826</v>
      </c>
      <c r="M131" s="150" t="s">
        <v>1827</v>
      </c>
      <c r="N131" s="150">
        <f ca="1">COUNTIFS(汎用スキル所持リスト!$A:$A, $B131, 汎用スキル所持リスト!$D:$D, $D131) + COUNTIFS($B:$B, $B131, $D:$D, $D131) - COUNTIFS($C:$C, $C131, $I:$I, "不可", $D:$D, $D131)</f>
        <v>2</v>
      </c>
    </row>
    <row r="132" spans="1:14" ht="15">
      <c r="A132" s="139" t="s">
        <v>1540</v>
      </c>
      <c r="B132" s="140">
        <f ca="1">IF(C132 = "汎用", 0, IF(C132 = "", "", INDIRECT(ADDRESS(MATCH(C132,キャラデータ表!$C$1:$C1437, 0),1,2,TRUE,"キャラデータ表"),TRUE)))</f>
        <v>39</v>
      </c>
      <c r="C132" s="140" t="s">
        <v>338</v>
      </c>
      <c r="D132" s="140" t="s">
        <v>1541</v>
      </c>
      <c r="E132" s="141">
        <f t="shared" si="13"/>
        <v>0</v>
      </c>
      <c r="F132" s="140" t="s">
        <v>1828</v>
      </c>
      <c r="G132" s="142">
        <v>4</v>
      </c>
      <c r="H132" s="143" t="s">
        <v>1586</v>
      </c>
      <c r="I132" s="140" t="s">
        <v>1544</v>
      </c>
      <c r="J132" s="140" t="s">
        <v>1544</v>
      </c>
      <c r="K132" s="140" t="s">
        <v>1544</v>
      </c>
      <c r="L132" s="140" t="s">
        <v>1829</v>
      </c>
      <c r="M132" s="144" t="s">
        <v>1830</v>
      </c>
      <c r="N132" s="144">
        <f ca="1">COUNTIFS(汎用スキル所持リスト!$A:$A, $B132, 汎用スキル所持リスト!$D:$D, $D132) + COUNTIFS($B:$B, $B132, $D:$D, $D132) - COUNTIFS($C:$C, $C132, $I:$I, "不可", $D:$D, $D132)</f>
        <v>1</v>
      </c>
    </row>
    <row r="133" spans="1:14" ht="15">
      <c r="A133" s="145" t="s">
        <v>1540</v>
      </c>
      <c r="B133" s="145">
        <f ca="1">IF(C133 = "汎用", 0, IF(C133 = "", "", INDIRECT(ADDRESS(MATCH(C133,キャラデータ表!$C$1:$C1437, 0),1,2,TRUE,"キャラデータ表"),TRUE)))</f>
        <v>39</v>
      </c>
      <c r="C133" s="146" t="s">
        <v>338</v>
      </c>
      <c r="D133" s="146" t="s">
        <v>1551</v>
      </c>
      <c r="E133" s="147">
        <f t="shared" si="13"/>
        <v>0</v>
      </c>
      <c r="F133" s="146" t="s">
        <v>1831</v>
      </c>
      <c r="G133" s="148">
        <v>4</v>
      </c>
      <c r="H133" s="149" t="s">
        <v>1586</v>
      </c>
      <c r="I133" s="146" t="s">
        <v>1544</v>
      </c>
      <c r="J133" s="146" t="s">
        <v>1544</v>
      </c>
      <c r="K133" s="146" t="s">
        <v>1544</v>
      </c>
      <c r="L133" s="146" t="s">
        <v>1659</v>
      </c>
      <c r="M133" s="150" t="s">
        <v>1832</v>
      </c>
      <c r="N133" s="150">
        <f ca="1">COUNTIFS(汎用スキル所持リスト!$A:$A, $B133, 汎用スキル所持リスト!$D:$D, $D133) + COUNTIFS($B:$B, $B133, $D:$D, $D133) - COUNTIFS($C:$C, $C133, $I:$I, "不可", $D:$D, $D133)</f>
        <v>4</v>
      </c>
    </row>
    <row r="134" spans="1:14" ht="15">
      <c r="A134" s="139" t="s">
        <v>1540</v>
      </c>
      <c r="B134" s="139">
        <f ca="1">IF(C134 = "汎用", 0, IF(C134 = "", "", INDIRECT(ADDRESS(MATCH(C134,キャラデータ表!$C$1:$C1437, 0),1,2,TRUE,"キャラデータ表"),TRUE)))</f>
        <v>39</v>
      </c>
      <c r="C134" s="140" t="s">
        <v>338</v>
      </c>
      <c r="D134" s="140" t="s">
        <v>1551</v>
      </c>
      <c r="E134" s="142">
        <f t="shared" si="13"/>
        <v>1</v>
      </c>
      <c r="F134" s="140" t="s">
        <v>1833</v>
      </c>
      <c r="G134" s="142">
        <v>3</v>
      </c>
      <c r="H134" s="143" t="s">
        <v>1607</v>
      </c>
      <c r="I134" s="140" t="s">
        <v>1544</v>
      </c>
      <c r="J134" s="140" t="s">
        <v>1544</v>
      </c>
      <c r="K134" s="140" t="s">
        <v>1544</v>
      </c>
      <c r="L134" s="140" t="s">
        <v>1679</v>
      </c>
      <c r="M134" s="152" t="s">
        <v>1834</v>
      </c>
      <c r="N134" s="144">
        <f ca="1">COUNTIFS(汎用スキル所持リスト!$A:$A, $B134, 汎用スキル所持リスト!$D:$D, $D134) + COUNTIFS($B:$B, $B134, $D:$D, $D134) - COUNTIFS($C:$C, $C134, $I:$I, "不可", $D:$D, $D134)</f>
        <v>4</v>
      </c>
    </row>
    <row r="135" spans="1:14" ht="15">
      <c r="A135" s="145" t="s">
        <v>1540</v>
      </c>
      <c r="B135" s="146">
        <f ca="1">IF(C135 = "汎用", 0, IF(C135 = "", "", INDIRECT(ADDRESS(MATCH(C135,キャラデータ表!$C$1:$C1437, 0),1,2,TRUE,"キャラデータ表"),TRUE)))</f>
        <v>40</v>
      </c>
      <c r="C135" s="146" t="s">
        <v>346</v>
      </c>
      <c r="D135" s="146" t="s">
        <v>1561</v>
      </c>
      <c r="E135" s="147">
        <f t="shared" si="13"/>
        <v>0</v>
      </c>
      <c r="F135" s="146" t="s">
        <v>1835</v>
      </c>
      <c r="G135" s="148">
        <v>2</v>
      </c>
      <c r="H135" s="149" t="s">
        <v>1649</v>
      </c>
      <c r="I135" s="146" t="s">
        <v>1544</v>
      </c>
      <c r="J135" s="146" t="s">
        <v>1544</v>
      </c>
      <c r="K135" s="146" t="s">
        <v>1544</v>
      </c>
      <c r="L135" s="146" t="s">
        <v>1563</v>
      </c>
      <c r="M135" s="150" t="s">
        <v>1605</v>
      </c>
      <c r="N135" s="150">
        <f ca="1">COUNTIFS(汎用スキル所持リスト!$A:$A, $B135, 汎用スキル所持リスト!$D:$D, $D135) + COUNTIFS($B:$B, $B135, $D:$D, $D135) - COUNTIFS($C:$C, $C135, $I:$I, "不可", $D:$D, $D135)</f>
        <v>1</v>
      </c>
    </row>
    <row r="136" spans="1:14" ht="15">
      <c r="A136" s="139" t="s">
        <v>1540</v>
      </c>
      <c r="B136" s="140">
        <f ca="1">IF(C136 = "汎用", 0, IF(C136 = "", "", INDIRECT(ADDRESS(MATCH(C136,キャラデータ表!$C$1:$C1437, 0),1,2,TRUE,"キャラデータ表"),TRUE)))</f>
        <v>40</v>
      </c>
      <c r="C136" s="140" t="s">
        <v>346</v>
      </c>
      <c r="D136" s="140" t="s">
        <v>1561</v>
      </c>
      <c r="E136" s="141">
        <f t="shared" si="13"/>
        <v>1</v>
      </c>
      <c r="F136" s="140" t="s">
        <v>1836</v>
      </c>
      <c r="G136" s="142">
        <v>5</v>
      </c>
      <c r="H136" s="143" t="s">
        <v>1543</v>
      </c>
      <c r="I136" s="140" t="s">
        <v>1545</v>
      </c>
      <c r="J136" s="140" t="s">
        <v>1545</v>
      </c>
      <c r="K136" s="140" t="s">
        <v>1545</v>
      </c>
      <c r="L136" s="140" t="s">
        <v>1563</v>
      </c>
      <c r="M136" s="144" t="s">
        <v>1791</v>
      </c>
      <c r="N136" s="144">
        <f ca="1">COUNTIFS(汎用スキル所持リスト!$A:$A, $B136, 汎用スキル所持リスト!$D:$D, $D136) + COUNTIFS($B:$B, $B136, $D:$D, $D136) - COUNTIFS($C:$C, $C136, $I:$I, "不可", $D:$D, $D136)</f>
        <v>1</v>
      </c>
    </row>
    <row r="137" spans="1:14" ht="15">
      <c r="A137" s="145" t="s">
        <v>1540</v>
      </c>
      <c r="B137" s="146">
        <f ca="1">IF(C137 = "汎用", 0, IF(C137 = "", "", INDIRECT(ADDRESS(MATCH(C137,キャラデータ表!$C$1:$C1437, 0),1,2,TRUE,"キャラデータ表"),TRUE)))</f>
        <v>40</v>
      </c>
      <c r="C137" s="146" t="s">
        <v>346</v>
      </c>
      <c r="D137" s="146" t="s">
        <v>1557</v>
      </c>
      <c r="E137" s="147">
        <f t="shared" si="13"/>
        <v>0</v>
      </c>
      <c r="F137" s="146" t="s">
        <v>1837</v>
      </c>
      <c r="G137" s="148">
        <v>2</v>
      </c>
      <c r="H137" s="149" t="s">
        <v>1586</v>
      </c>
      <c r="I137" s="146" t="s">
        <v>1544</v>
      </c>
      <c r="J137" s="146" t="s">
        <v>1544</v>
      </c>
      <c r="K137" s="146" t="s">
        <v>1544</v>
      </c>
      <c r="L137" s="146" t="s">
        <v>1838</v>
      </c>
      <c r="M137" s="150" t="s">
        <v>1574</v>
      </c>
      <c r="N137" s="150">
        <f ca="1">COUNTIFS(汎用スキル所持リスト!$A:$A, $B137, 汎用スキル所持リスト!$D:$D, $D137) + COUNTIFS($B:$B, $B137, $D:$D, $D137) - COUNTIFS($C:$C, $C137, $I:$I, "不可", $D:$D, $D137)</f>
        <v>1</v>
      </c>
    </row>
    <row r="138" spans="1:14" ht="15">
      <c r="A138" s="139" t="s">
        <v>1540</v>
      </c>
      <c r="B138" s="140">
        <f ca="1">IF(C138 = "汎用", 0, IF(C138 = "", "", INDIRECT(ADDRESS(MATCH(C138,キャラデータ表!$C$1:$C1437, 0),1,2,TRUE,"キャラデータ表"),TRUE)))</f>
        <v>40</v>
      </c>
      <c r="C138" s="140" t="s">
        <v>346</v>
      </c>
      <c r="D138" s="140" t="s">
        <v>1541</v>
      </c>
      <c r="E138" s="141">
        <f t="shared" si="13"/>
        <v>0</v>
      </c>
      <c r="F138" s="140" t="s">
        <v>1839</v>
      </c>
      <c r="G138" s="142">
        <v>4</v>
      </c>
      <c r="H138" s="143" t="s">
        <v>1553</v>
      </c>
      <c r="I138" s="140" t="s">
        <v>1544</v>
      </c>
      <c r="J138" s="140" t="s">
        <v>1544</v>
      </c>
      <c r="K138" s="140" t="s">
        <v>1545</v>
      </c>
      <c r="L138" s="140" t="s">
        <v>1840</v>
      </c>
      <c r="M138" s="144" t="s">
        <v>1841</v>
      </c>
      <c r="N138" s="144">
        <f ca="1">COUNTIFS(汎用スキル所持リスト!$A:$A, $B138, 汎用スキル所持リスト!$D:$D, $D138) + COUNTIFS($B:$B, $B138, $D:$D, $D138) - COUNTIFS($C:$C, $C138, $I:$I, "不可", $D:$D, $D138)</f>
        <v>3</v>
      </c>
    </row>
    <row r="139" spans="1:14" ht="15">
      <c r="A139" s="145" t="s">
        <v>1540</v>
      </c>
      <c r="B139" s="146">
        <f ca="1">IF(C139 = "汎用", 0, IF(C139 = "", "", INDIRECT(ADDRESS(MATCH(C139,キャラデータ表!$C$1:$C1437, 0),1,2,TRUE,"キャラデータ表"),TRUE)))</f>
        <v>40</v>
      </c>
      <c r="C139" s="146" t="s">
        <v>346</v>
      </c>
      <c r="D139" s="146" t="s">
        <v>1551</v>
      </c>
      <c r="E139" s="147">
        <f>COUNTIFS($C$1:$C137, $C139, $D$1:$D137, $D139)</f>
        <v>0</v>
      </c>
      <c r="F139" s="146" t="s">
        <v>1842</v>
      </c>
      <c r="G139" s="148">
        <v>2</v>
      </c>
      <c r="H139" s="149" t="s">
        <v>1586</v>
      </c>
      <c r="I139" s="146" t="s">
        <v>1544</v>
      </c>
      <c r="J139" s="146" t="s">
        <v>1544</v>
      </c>
      <c r="K139" s="146" t="s">
        <v>1544</v>
      </c>
      <c r="L139" s="146" t="s">
        <v>1554</v>
      </c>
      <c r="M139" s="150" t="s">
        <v>1668</v>
      </c>
      <c r="N139" s="150">
        <f ca="1">COUNTIFS(汎用スキル所持リスト!$A:$A, $B139, 汎用スキル所持リスト!$D:$D, $D139) + COUNTIFS($B:$B, $B139, $D:$D, $D139) - COUNTIFS($C:$C, $C139, $I:$I, "不可", $D:$D, $D139)</f>
        <v>2</v>
      </c>
    </row>
    <row r="140" spans="1:14" ht="15">
      <c r="A140" s="139" t="s">
        <v>1540</v>
      </c>
      <c r="B140" s="140">
        <f ca="1">IF(C140 = "汎用", 0, IF(C140 = "", "", INDIRECT(ADDRESS(MATCH(C140,キャラデータ表!$C$1:$C1437, 0),1,2,TRUE,"キャラデータ表"),TRUE)))</f>
        <v>41</v>
      </c>
      <c r="C140" s="140" t="s">
        <v>354</v>
      </c>
      <c r="D140" s="140" t="s">
        <v>1561</v>
      </c>
      <c r="E140" s="141">
        <f t="shared" ref="E140:E141" si="14">COUNTIFS($C$1:$C139, $C140, $D$1:$D139, $D140)</f>
        <v>0</v>
      </c>
      <c r="F140" s="140" t="s">
        <v>1843</v>
      </c>
      <c r="G140" s="142">
        <v>4</v>
      </c>
      <c r="H140" s="143" t="s">
        <v>1586</v>
      </c>
      <c r="I140" s="140" t="s">
        <v>1544</v>
      </c>
      <c r="J140" s="140" t="s">
        <v>1544</v>
      </c>
      <c r="K140" s="140" t="s">
        <v>1544</v>
      </c>
      <c r="L140" s="140" t="s">
        <v>1647</v>
      </c>
      <c r="M140" s="157" t="s">
        <v>1579</v>
      </c>
      <c r="N140" s="144">
        <f ca="1">COUNTIFS(汎用スキル所持リスト!$A:$A, $B140, 汎用スキル所持リスト!$D:$D, $D140) + COUNTIFS($B:$B, $B140, $D:$D, $D140) - COUNTIFS($C:$C, $C140, $I:$I, "不可", $D:$D, $D140)</f>
        <v>4</v>
      </c>
    </row>
    <row r="141" spans="1:14" ht="15">
      <c r="A141" s="145" t="s">
        <v>1540</v>
      </c>
      <c r="B141" s="146">
        <f ca="1">IF(C141 = "汎用", 0, IF(C141 = "", "", INDIRECT(ADDRESS(MATCH(C141,キャラデータ表!$C$1:$C1437, 0),1,2,TRUE,"キャラデータ表"),TRUE)))</f>
        <v>41</v>
      </c>
      <c r="C141" s="146" t="s">
        <v>354</v>
      </c>
      <c r="D141" s="146" t="s">
        <v>1561</v>
      </c>
      <c r="E141" s="147">
        <f t="shared" si="14"/>
        <v>1</v>
      </c>
      <c r="F141" s="146" t="s">
        <v>1844</v>
      </c>
      <c r="G141" s="148">
        <v>4</v>
      </c>
      <c r="H141" s="149" t="s">
        <v>1543</v>
      </c>
      <c r="I141" s="146" t="s">
        <v>1544</v>
      </c>
      <c r="J141" s="146" t="s">
        <v>1544</v>
      </c>
      <c r="K141" s="146" t="s">
        <v>1544</v>
      </c>
      <c r="L141" s="146" t="s">
        <v>1647</v>
      </c>
      <c r="M141" s="150" t="s">
        <v>1845</v>
      </c>
      <c r="N141" s="150">
        <f ca="1">COUNTIFS(汎用スキル所持リスト!$A:$A, $B141, 汎用スキル所持リスト!$D:$D, $D141) + COUNTIFS($B:$B, $B141, $D:$D, $D141) - COUNTIFS($C:$C, $C141, $I:$I, "不可", $D:$D, $D141)</f>
        <v>4</v>
      </c>
    </row>
    <row r="142" spans="1:14" ht="15">
      <c r="A142" s="139" t="s">
        <v>1540</v>
      </c>
      <c r="B142" s="140">
        <f ca="1">IF(C142 = "汎用", 0, IF(C142 = "", "", INDIRECT(ADDRESS(MATCH(C142,キャラデータ表!$C$1:$C1437, 0),1,2,TRUE,"キャラデータ表"),TRUE)))</f>
        <v>41</v>
      </c>
      <c r="C142" s="140" t="s">
        <v>354</v>
      </c>
      <c r="D142" s="140" t="s">
        <v>1541</v>
      </c>
      <c r="E142" s="141">
        <f>COUNTIFS($C$1:$C139, $C142, $D$1:$D139, $D142)</f>
        <v>0</v>
      </c>
      <c r="F142" s="140" t="s">
        <v>1846</v>
      </c>
      <c r="G142" s="142">
        <v>2</v>
      </c>
      <c r="H142" s="143" t="s">
        <v>1553</v>
      </c>
      <c r="I142" s="140" t="s">
        <v>1544</v>
      </c>
      <c r="J142" s="140" t="s">
        <v>1544</v>
      </c>
      <c r="K142" s="140" t="s">
        <v>1544</v>
      </c>
      <c r="L142" s="140" t="s">
        <v>1566</v>
      </c>
      <c r="M142" s="144" t="s">
        <v>1847</v>
      </c>
      <c r="N142" s="144">
        <f ca="1">COUNTIFS(汎用スキル所持リスト!$A:$A, $B142, 汎用スキル所持リスト!$D:$D, $D142) + COUNTIFS($B:$B, $B142, $D:$D, $D142) - COUNTIFS($C:$C, $C142, $I:$I, "不可", $D:$D, $D142)</f>
        <v>3</v>
      </c>
    </row>
    <row r="143" spans="1:14" ht="15">
      <c r="A143" s="145" t="s">
        <v>1540</v>
      </c>
      <c r="B143" s="146">
        <f ca="1">IF(C143 = "汎用", 0, IF(C143 = "", "", INDIRECT(ADDRESS(MATCH(C143,キャラデータ表!$C$1:$C1437, 0),1,2,TRUE,"キャラデータ表"),TRUE)))</f>
        <v>41</v>
      </c>
      <c r="C143" s="146" t="s">
        <v>354</v>
      </c>
      <c r="D143" s="146" t="s">
        <v>1551</v>
      </c>
      <c r="E143" s="147">
        <f t="shared" ref="E143:E150" si="15">COUNTIFS($C$1:$C142, $C143, $D$1:$D142, $D143)</f>
        <v>0</v>
      </c>
      <c r="F143" s="146" t="s">
        <v>1848</v>
      </c>
      <c r="G143" s="148">
        <v>2</v>
      </c>
      <c r="H143" s="149" t="s">
        <v>1553</v>
      </c>
      <c r="I143" s="146" t="s">
        <v>1544</v>
      </c>
      <c r="J143" s="146" t="s">
        <v>1544</v>
      </c>
      <c r="K143" s="146" t="s">
        <v>1544</v>
      </c>
      <c r="L143" s="146" t="s">
        <v>1554</v>
      </c>
      <c r="M143" s="150" t="s">
        <v>1641</v>
      </c>
      <c r="N143" s="150">
        <f ca="1">COUNTIFS(汎用スキル所持リスト!$A:$A, $B143, 汎用スキル所持リスト!$D:$D, $D143) + COUNTIFS($B:$B, $B143, $D:$D, $D143) - COUNTIFS($C:$C, $C143, $I:$I, "不可", $D:$D, $D143)</f>
        <v>5</v>
      </c>
    </row>
    <row r="144" spans="1:14" ht="15">
      <c r="A144" s="139" t="s">
        <v>1540</v>
      </c>
      <c r="B144" s="140">
        <f ca="1">IF(C144 = "汎用", 0, IF(C144 = "", "", INDIRECT(ADDRESS(MATCH(C144,キャラデータ表!$C$1:$C1437, 0),1,2,TRUE,"キャラデータ表"),TRUE)))</f>
        <v>41</v>
      </c>
      <c r="C144" s="140" t="s">
        <v>354</v>
      </c>
      <c r="D144" s="140" t="s">
        <v>1551</v>
      </c>
      <c r="E144" s="141">
        <f t="shared" si="15"/>
        <v>1</v>
      </c>
      <c r="F144" s="140" t="s">
        <v>1849</v>
      </c>
      <c r="G144" s="142">
        <v>2</v>
      </c>
      <c r="H144" s="143" t="s">
        <v>1553</v>
      </c>
      <c r="I144" s="140" t="s">
        <v>1544</v>
      </c>
      <c r="J144" s="140" t="s">
        <v>1544</v>
      </c>
      <c r="K144" s="140" t="s">
        <v>1544</v>
      </c>
      <c r="L144" s="140" t="s">
        <v>1554</v>
      </c>
      <c r="M144" s="157" t="s">
        <v>1634</v>
      </c>
      <c r="N144" s="144">
        <f ca="1">COUNTIFS(汎用スキル所持リスト!$A:$A, $B144, 汎用スキル所持リスト!$D:$D, $D144) + COUNTIFS($B:$B, $B144, $D:$D, $D144) - COUNTIFS($C:$C, $C144, $I:$I, "不可", $D:$D, $D144)</f>
        <v>5</v>
      </c>
    </row>
    <row r="145" spans="1:14" ht="15">
      <c r="A145" s="145" t="s">
        <v>1540</v>
      </c>
      <c r="B145" s="146">
        <f ca="1">IF(C145 = "汎用", 0, IF(C145 = "", "", INDIRECT(ADDRESS(MATCH(C145,キャラデータ表!$C$1:$C1437, 0),1,2,TRUE,"キャラデータ表"),TRUE)))</f>
        <v>42</v>
      </c>
      <c r="C145" s="146" t="s">
        <v>361</v>
      </c>
      <c r="D145" s="146" t="s">
        <v>1541</v>
      </c>
      <c r="E145" s="147">
        <f t="shared" si="15"/>
        <v>0</v>
      </c>
      <c r="F145" s="146" t="s">
        <v>1850</v>
      </c>
      <c r="G145" s="148">
        <v>3</v>
      </c>
      <c r="H145" s="149" t="s">
        <v>1543</v>
      </c>
      <c r="I145" s="146" t="s">
        <v>1544</v>
      </c>
      <c r="J145" s="146" t="s">
        <v>1544</v>
      </c>
      <c r="K145" s="146" t="s">
        <v>1545</v>
      </c>
      <c r="L145" s="146" t="s">
        <v>1851</v>
      </c>
      <c r="M145" s="150"/>
      <c r="N145" s="150">
        <f ca="1">COUNTIFS(汎用スキル所持リスト!$A:$A, $B145, 汎用スキル所持リスト!$D:$D, $D145) + COUNTIFS($B:$B, $B145, $D:$D, $D145) - COUNTIFS($C:$C, $C145, $I:$I, "不可", $D:$D, $D145)</f>
        <v>4</v>
      </c>
    </row>
    <row r="146" spans="1:14" ht="15">
      <c r="A146" s="139" t="s">
        <v>1540</v>
      </c>
      <c r="B146" s="140">
        <f ca="1">IF(C146 = "汎用", 0, IF(C146 = "", "", INDIRECT(ADDRESS(MATCH(C146,キャラデータ表!$C$1:$C1437, 0),1,2,TRUE,"キャラデータ表"),TRUE)))</f>
        <v>42</v>
      </c>
      <c r="C146" s="140" t="s">
        <v>361</v>
      </c>
      <c r="D146" s="140" t="s">
        <v>1541</v>
      </c>
      <c r="E146" s="141">
        <f t="shared" si="15"/>
        <v>1</v>
      </c>
      <c r="F146" s="140" t="s">
        <v>1852</v>
      </c>
      <c r="G146" s="142">
        <v>3</v>
      </c>
      <c r="H146" s="143" t="s">
        <v>1543</v>
      </c>
      <c r="I146" s="140" t="s">
        <v>1544</v>
      </c>
      <c r="J146" s="140" t="s">
        <v>1544</v>
      </c>
      <c r="K146" s="140" t="s">
        <v>1545</v>
      </c>
      <c r="L146" s="140" t="s">
        <v>1853</v>
      </c>
      <c r="M146" s="144"/>
      <c r="N146" s="144">
        <f ca="1">COUNTIFS(汎用スキル所持リスト!$A:$A, $B146, 汎用スキル所持リスト!$D:$D, $D146) + COUNTIFS($B:$B, $B146, $D:$D, $D146) - COUNTIFS($C:$C, $C146, $I:$I, "不可", $D:$D, $D146)</f>
        <v>4</v>
      </c>
    </row>
    <row r="147" spans="1:14" ht="15">
      <c r="A147" s="145" t="s">
        <v>1540</v>
      </c>
      <c r="B147" s="145">
        <f ca="1">IF(C147 = "汎用", 0, IF(C147 = "", "", INDIRECT(ADDRESS(MATCH(C147,キャラデータ表!$C$1:$C1437, 0),1,2,TRUE,"キャラデータ表"),TRUE)))</f>
        <v>42</v>
      </c>
      <c r="C147" s="146" t="s">
        <v>361</v>
      </c>
      <c r="D147" s="146" t="s">
        <v>1541</v>
      </c>
      <c r="E147" s="148">
        <f t="shared" si="15"/>
        <v>2</v>
      </c>
      <c r="F147" s="146" t="s">
        <v>1854</v>
      </c>
      <c r="G147" s="148">
        <v>5</v>
      </c>
      <c r="H147" s="149" t="s">
        <v>1543</v>
      </c>
      <c r="I147" s="146" t="s">
        <v>1544</v>
      </c>
      <c r="J147" s="146" t="s">
        <v>1544</v>
      </c>
      <c r="K147" s="146" t="s">
        <v>1545</v>
      </c>
      <c r="L147" s="146" t="s">
        <v>1855</v>
      </c>
      <c r="M147" s="151"/>
      <c r="N147" s="150">
        <f ca="1">COUNTIFS(汎用スキル所持リスト!$A:$A, $B147, 汎用スキル所持リスト!$D:$D, $D147) + COUNTIFS($B:$B, $B147, $D:$D, $D147) - COUNTIFS($C:$C, $C147, $I:$I, "不可", $D:$D, $D147)</f>
        <v>4</v>
      </c>
    </row>
    <row r="148" spans="1:14" ht="15">
      <c r="A148" s="139" t="s">
        <v>1540</v>
      </c>
      <c r="B148" s="140">
        <f ca="1">IF(C148 = "汎用", 0, IF(C148 = "", "", INDIRECT(ADDRESS(MATCH(C148,キャラデータ表!$C$1:$C1437, 0),1,2,TRUE,"キャラデータ表"),TRUE)))</f>
        <v>42</v>
      </c>
      <c r="C148" s="140" t="s">
        <v>361</v>
      </c>
      <c r="D148" s="140" t="s">
        <v>1551</v>
      </c>
      <c r="E148" s="141">
        <f t="shared" si="15"/>
        <v>0</v>
      </c>
      <c r="F148" s="140" t="s">
        <v>1856</v>
      </c>
      <c r="G148" s="142">
        <v>3</v>
      </c>
      <c r="H148" s="143" t="s">
        <v>1586</v>
      </c>
      <c r="I148" s="140" t="s">
        <v>1544</v>
      </c>
      <c r="J148" s="140" t="s">
        <v>1544</v>
      </c>
      <c r="K148" s="140" t="s">
        <v>1544</v>
      </c>
      <c r="L148" s="140" t="s">
        <v>1617</v>
      </c>
      <c r="M148" s="144" t="s">
        <v>1618</v>
      </c>
      <c r="N148" s="144">
        <f ca="1">COUNTIFS(汎用スキル所持リスト!$A:$A, $B148, 汎用スキル所持リスト!$D:$D, $D148) + COUNTIFS($B:$B, $B148, $D:$D, $D148) - COUNTIFS($C:$C, $C148, $I:$I, "不可", $D:$D, $D148)</f>
        <v>1</v>
      </c>
    </row>
    <row r="149" spans="1:14" ht="15">
      <c r="A149" s="145" t="s">
        <v>1540</v>
      </c>
      <c r="B149" s="146">
        <f ca="1">IF(C149 = "汎用", 0, IF(C149 = "", "", INDIRECT(ADDRESS(MATCH(C149,キャラデータ表!$C$1:$C1437, 0),1,2,TRUE,"キャラデータ表"),TRUE)))</f>
        <v>43</v>
      </c>
      <c r="C149" s="146" t="s">
        <v>368</v>
      </c>
      <c r="D149" s="146" t="s">
        <v>1541</v>
      </c>
      <c r="E149" s="147">
        <f t="shared" si="15"/>
        <v>0</v>
      </c>
      <c r="F149" s="146" t="s">
        <v>1857</v>
      </c>
      <c r="G149" s="148">
        <v>5</v>
      </c>
      <c r="H149" s="149" t="s">
        <v>1602</v>
      </c>
      <c r="I149" s="146" t="s">
        <v>1544</v>
      </c>
      <c r="J149" s="146" t="s">
        <v>1544</v>
      </c>
      <c r="K149" s="146" t="s">
        <v>1544</v>
      </c>
      <c r="L149" s="155" t="s">
        <v>1858</v>
      </c>
      <c r="M149" s="156" t="s">
        <v>1859</v>
      </c>
      <c r="N149" s="150">
        <f ca="1">COUNTIFS(汎用スキル所持リスト!$A:$A, $B149, 汎用スキル所持リスト!$D:$D, $D149) + COUNTIFS($B:$B, $B149, $D:$D, $D149) - COUNTIFS($C:$C, $C149, $I:$I, "不可", $D:$D, $D149)</f>
        <v>3</v>
      </c>
    </row>
    <row r="150" spans="1:14" ht="15">
      <c r="A150" s="139" t="s">
        <v>1540</v>
      </c>
      <c r="B150" s="140">
        <f ca="1">IF(C150 = "汎用", 0, IF(C150 = "", "", INDIRECT(ADDRESS(MATCH(C150,キャラデータ表!$C$1:$C1437, 0),1,2,TRUE,"キャラデータ表"),TRUE)))</f>
        <v>43</v>
      </c>
      <c r="C150" s="140" t="s">
        <v>368</v>
      </c>
      <c r="D150" s="140" t="s">
        <v>1541</v>
      </c>
      <c r="E150" s="141">
        <f t="shared" si="15"/>
        <v>1</v>
      </c>
      <c r="F150" s="140" t="s">
        <v>1860</v>
      </c>
      <c r="G150" s="142">
        <v>3</v>
      </c>
      <c r="H150" s="143" t="s">
        <v>1553</v>
      </c>
      <c r="I150" s="140" t="s">
        <v>1544</v>
      </c>
      <c r="J150" s="140" t="s">
        <v>1544</v>
      </c>
      <c r="K150" s="140" t="s">
        <v>1544</v>
      </c>
      <c r="L150" s="103" t="s">
        <v>1684</v>
      </c>
      <c r="M150" s="157" t="s">
        <v>1787</v>
      </c>
      <c r="N150" s="144">
        <f ca="1">COUNTIFS(汎用スキル所持リスト!$A:$A, $B150, 汎用スキル所持リスト!$D:$D, $D150) + COUNTIFS($B:$B, $B150, $D:$D, $D150) - COUNTIFS($C:$C, $C150, $I:$I, "不可", $D:$D, $D150)</f>
        <v>3</v>
      </c>
    </row>
    <row r="151" spans="1:14" ht="15">
      <c r="A151" s="145" t="s">
        <v>1540</v>
      </c>
      <c r="B151" s="146">
        <f ca="1">IF(C151 = "汎用", 0, IF(C151 = "", "", INDIRECT(ADDRESS(MATCH(C151,キャラデータ表!$C$1:$C1437, 0),1,2,TRUE,"キャラデータ表"),TRUE)))</f>
        <v>43</v>
      </c>
      <c r="C151" s="146" t="s">
        <v>368</v>
      </c>
      <c r="D151" s="146" t="s">
        <v>1551</v>
      </c>
      <c r="E151" s="147">
        <f>COUNTIFS($C$1:$C149, $C151, $D$1:$D149, $D151)</f>
        <v>0</v>
      </c>
      <c r="F151" s="146" t="s">
        <v>1861</v>
      </c>
      <c r="G151" s="148">
        <v>3</v>
      </c>
      <c r="H151" s="149" t="s">
        <v>1553</v>
      </c>
      <c r="I151" s="146" t="s">
        <v>1544</v>
      </c>
      <c r="J151" s="146" t="s">
        <v>1544</v>
      </c>
      <c r="K151" s="146" t="s">
        <v>1544</v>
      </c>
      <c r="L151" s="155" t="s">
        <v>1617</v>
      </c>
      <c r="M151" s="150" t="s">
        <v>1862</v>
      </c>
      <c r="N151" s="150">
        <f ca="1">COUNTIFS(汎用スキル所持リスト!$A:$A, $B151, 汎用スキル所持リスト!$D:$D, $D151) + COUNTIFS($B:$B, $B151, $D:$D, $D151) - COUNTIFS($C:$C, $C151, $I:$I, "不可", $D:$D, $D151)</f>
        <v>2</v>
      </c>
    </row>
    <row r="152" spans="1:14" ht="15">
      <c r="A152" s="139" t="s">
        <v>1540</v>
      </c>
      <c r="B152" s="140">
        <f ca="1">IF(C152 = "汎用", 0, IF(C152 = "", "", INDIRECT(ADDRESS(MATCH(C152,キャラデータ表!$C$1:$C1437, 0),1,2,TRUE,"キャラデータ表"),TRUE)))</f>
        <v>44</v>
      </c>
      <c r="C152" s="140" t="s">
        <v>375</v>
      </c>
      <c r="D152" s="140" t="s">
        <v>1541</v>
      </c>
      <c r="E152" s="141">
        <f t="shared" ref="E152:E170" si="16">COUNTIFS($C$1:$C151, $C152, $D$1:$D151, $D152)</f>
        <v>0</v>
      </c>
      <c r="F152" s="140" t="s">
        <v>1863</v>
      </c>
      <c r="G152" s="142">
        <v>4</v>
      </c>
      <c r="H152" s="143" t="s">
        <v>1586</v>
      </c>
      <c r="I152" s="140" t="s">
        <v>1544</v>
      </c>
      <c r="J152" s="140" t="s">
        <v>1544</v>
      </c>
      <c r="K152" s="140" t="s">
        <v>1544</v>
      </c>
      <c r="L152" s="140" t="s">
        <v>1864</v>
      </c>
      <c r="M152" s="144" t="s">
        <v>1574</v>
      </c>
      <c r="N152" s="144">
        <f ca="1">COUNTIFS(汎用スキル所持リスト!$A:$A, $B152, 汎用スキル所持リスト!$D:$D, $D152) + COUNTIFS($B:$B, $B152, $D:$D, $D152) - COUNTIFS($C:$C, $C152, $I:$I, "不可", $D:$D, $D152)</f>
        <v>3</v>
      </c>
    </row>
    <row r="153" spans="1:14" ht="15">
      <c r="A153" s="145" t="s">
        <v>1540</v>
      </c>
      <c r="B153" s="146">
        <f ca="1">IF(C153 = "汎用", 0, IF(C153 = "", "", INDIRECT(ADDRESS(MATCH(C153,キャラデータ表!$C$1:$C1437, 0),1,2,TRUE,"キャラデータ表"),TRUE)))</f>
        <v>44</v>
      </c>
      <c r="C153" s="146" t="s">
        <v>375</v>
      </c>
      <c r="D153" s="146" t="s">
        <v>1551</v>
      </c>
      <c r="E153" s="147">
        <f t="shared" si="16"/>
        <v>0</v>
      </c>
      <c r="F153" s="146" t="s">
        <v>1865</v>
      </c>
      <c r="G153" s="148">
        <v>5</v>
      </c>
      <c r="H153" s="149" t="s">
        <v>1607</v>
      </c>
      <c r="I153" s="146" t="s">
        <v>1544</v>
      </c>
      <c r="J153" s="146" t="s">
        <v>1544</v>
      </c>
      <c r="K153" s="146" t="s">
        <v>1545</v>
      </c>
      <c r="L153" s="146" t="s">
        <v>1679</v>
      </c>
      <c r="M153" s="150" t="s">
        <v>1763</v>
      </c>
      <c r="N153" s="150">
        <f ca="1">COUNTIFS(汎用スキル所持リスト!$A:$A, $B153, 汎用スキル所持リスト!$D:$D, $D153) + COUNTIFS($B:$B, $B153, $D:$D, $D153) - COUNTIFS($C:$C, $C153, $I:$I, "不可", $D:$D, $D153)</f>
        <v>3</v>
      </c>
    </row>
    <row r="154" spans="1:14" ht="15">
      <c r="A154" s="139" t="s">
        <v>1540</v>
      </c>
      <c r="B154" s="140">
        <f ca="1">IF(C154 = "汎用", 0, IF(C154 = "", "", INDIRECT(ADDRESS(MATCH(C154,キャラデータ表!$C$1:$C1437, 0),1,2,TRUE,"キャラデータ表"),TRUE)))</f>
        <v>44</v>
      </c>
      <c r="C154" s="140" t="s">
        <v>375</v>
      </c>
      <c r="D154" s="140" t="s">
        <v>1551</v>
      </c>
      <c r="E154" s="141">
        <f t="shared" si="16"/>
        <v>1</v>
      </c>
      <c r="F154" s="140" t="s">
        <v>1866</v>
      </c>
      <c r="G154" s="142">
        <v>2</v>
      </c>
      <c r="H154" s="143" t="s">
        <v>1553</v>
      </c>
      <c r="I154" s="140" t="s">
        <v>1544</v>
      </c>
      <c r="J154" s="140" t="s">
        <v>1544</v>
      </c>
      <c r="K154" s="140" t="s">
        <v>1544</v>
      </c>
      <c r="L154" s="140" t="s">
        <v>1584</v>
      </c>
      <c r="M154" s="144" t="s">
        <v>1867</v>
      </c>
      <c r="N154" s="144">
        <f ca="1">COUNTIFS(汎用スキル所持リスト!$A:$A, $B154, 汎用スキル所持リスト!$D:$D, $D154) + COUNTIFS($B:$B, $B154, $D:$D, $D154) - COUNTIFS($C:$C, $C154, $I:$I, "不可", $D:$D, $D154)</f>
        <v>3</v>
      </c>
    </row>
    <row r="155" spans="1:14" ht="15">
      <c r="A155" s="145" t="s">
        <v>1540</v>
      </c>
      <c r="B155" s="146">
        <f ca="1">IF(C155 = "汎用", 0, IF(C155 = "", "", INDIRECT(ADDRESS(MATCH(C155,キャラデータ表!$C$1:$C1437, 0),1,2,TRUE,"キャラデータ表"),TRUE)))</f>
        <v>45</v>
      </c>
      <c r="C155" s="146" t="s">
        <v>381</v>
      </c>
      <c r="D155" s="146" t="s">
        <v>1557</v>
      </c>
      <c r="E155" s="147">
        <f t="shared" si="16"/>
        <v>0</v>
      </c>
      <c r="F155" s="146" t="s">
        <v>1868</v>
      </c>
      <c r="G155" s="148">
        <v>2</v>
      </c>
      <c r="H155" s="149" t="s">
        <v>1586</v>
      </c>
      <c r="I155" s="146" t="s">
        <v>1544</v>
      </c>
      <c r="J155" s="146" t="s">
        <v>1544</v>
      </c>
      <c r="K155" s="146" t="s">
        <v>1544</v>
      </c>
      <c r="L155" s="146" t="s">
        <v>1559</v>
      </c>
      <c r="M155" s="150" t="s">
        <v>1579</v>
      </c>
      <c r="N155" s="150">
        <f ca="1">COUNTIFS(汎用スキル所持リスト!$A:$A, $B155, 汎用スキル所持リスト!$D:$D, $D155) + COUNTIFS($B:$B, $B155, $D:$D, $D155) - COUNTIFS($C:$C, $C155, $I:$I, "不可", $D:$D, $D155)</f>
        <v>2</v>
      </c>
    </row>
    <row r="156" spans="1:14" ht="15">
      <c r="A156" s="139" t="s">
        <v>1540</v>
      </c>
      <c r="B156" s="140">
        <f ca="1">IF(C156 = "汎用", 0, IF(C156 = "", "", INDIRECT(ADDRESS(MATCH(C156,キャラデータ表!$C$1:$C1437, 0),1,2,TRUE,"キャラデータ表"),TRUE)))</f>
        <v>45</v>
      </c>
      <c r="C156" s="140" t="s">
        <v>381</v>
      </c>
      <c r="D156" s="140" t="s">
        <v>1541</v>
      </c>
      <c r="E156" s="141">
        <f t="shared" si="16"/>
        <v>0</v>
      </c>
      <c r="F156" s="140" t="s">
        <v>1869</v>
      </c>
      <c r="G156" s="142">
        <v>2</v>
      </c>
      <c r="H156" s="143" t="s">
        <v>1553</v>
      </c>
      <c r="I156" s="140" t="s">
        <v>1544</v>
      </c>
      <c r="J156" s="140" t="s">
        <v>1544</v>
      </c>
      <c r="K156" s="140" t="s">
        <v>1544</v>
      </c>
      <c r="L156" s="140" t="s">
        <v>1870</v>
      </c>
      <c r="M156" s="144" t="s">
        <v>1605</v>
      </c>
      <c r="N156" s="144">
        <f ca="1">COUNTIFS(汎用スキル所持リスト!$A:$A, $B156, 汎用スキル所持リスト!$D:$D, $D156) + COUNTIFS($B:$B, $B156, $D:$D, $D156) - COUNTIFS($C:$C, $C156, $I:$I, "不可", $D:$D, $D156)</f>
        <v>1</v>
      </c>
    </row>
    <row r="157" spans="1:14" ht="15">
      <c r="A157" s="145" t="s">
        <v>1540</v>
      </c>
      <c r="B157" s="146">
        <f ca="1">IF(C157 = "汎用", 0, IF(C157 = "", "", INDIRECT(ADDRESS(MATCH(C157,キャラデータ表!$C$1:$C1437, 0),1,2,TRUE,"キャラデータ表"),TRUE)))</f>
        <v>45</v>
      </c>
      <c r="C157" s="146" t="s">
        <v>381</v>
      </c>
      <c r="D157" s="146" t="s">
        <v>1551</v>
      </c>
      <c r="E157" s="147">
        <f t="shared" si="16"/>
        <v>0</v>
      </c>
      <c r="F157" s="146" t="s">
        <v>1871</v>
      </c>
      <c r="G157" s="148">
        <v>4</v>
      </c>
      <c r="H157" s="149" t="s">
        <v>1595</v>
      </c>
      <c r="I157" s="146" t="s">
        <v>1544</v>
      </c>
      <c r="J157" s="146" t="s">
        <v>1544</v>
      </c>
      <c r="K157" s="146" t="s">
        <v>1544</v>
      </c>
      <c r="L157" s="146" t="s">
        <v>1554</v>
      </c>
      <c r="M157" s="150" t="s">
        <v>1710</v>
      </c>
      <c r="N157" s="150">
        <f ca="1">COUNTIFS(汎用スキル所持リスト!$A:$A, $B157, 汎用スキル所持リスト!$D:$D, $D157) + COUNTIFS($B:$B, $B157, $D:$D, $D157) - COUNTIFS($C:$C, $C157, $I:$I, "不可", $D:$D, $D157)</f>
        <v>2</v>
      </c>
    </row>
    <row r="158" spans="1:14" ht="15">
      <c r="A158" s="139" t="s">
        <v>1540</v>
      </c>
      <c r="B158" s="140">
        <f ca="1">IF(C158 = "汎用", 0, IF(C158 = "", "", INDIRECT(ADDRESS(MATCH(C158,キャラデータ表!$C$1:$C1437, 0),1,2,TRUE,"キャラデータ表"),TRUE)))</f>
        <v>46</v>
      </c>
      <c r="C158" s="140" t="s">
        <v>385</v>
      </c>
      <c r="D158" s="140" t="s">
        <v>1541</v>
      </c>
      <c r="E158" s="141">
        <f t="shared" si="16"/>
        <v>0</v>
      </c>
      <c r="F158" s="140" t="s">
        <v>1872</v>
      </c>
      <c r="G158" s="142">
        <v>2</v>
      </c>
      <c r="H158" s="143" t="s">
        <v>1553</v>
      </c>
      <c r="I158" s="140" t="s">
        <v>1544</v>
      </c>
      <c r="J158" s="140" t="s">
        <v>1544</v>
      </c>
      <c r="K158" s="140" t="s">
        <v>1544</v>
      </c>
      <c r="L158" s="140" t="s">
        <v>1870</v>
      </c>
      <c r="M158" s="144" t="s">
        <v>1605</v>
      </c>
      <c r="N158" s="144">
        <f ca="1">COUNTIFS(汎用スキル所持リスト!$A:$A, $B158, 汎用スキル所持リスト!$D:$D, $D158) + COUNTIFS($B:$B, $B158, $D:$D, $D158) - COUNTIFS($C:$C, $C158, $I:$I, "不可", $D:$D, $D158)</f>
        <v>1</v>
      </c>
    </row>
    <row r="159" spans="1:14" ht="15">
      <c r="A159" s="145" t="s">
        <v>1540</v>
      </c>
      <c r="B159" s="146">
        <f ca="1">IF(C159 = "汎用", 0, IF(C159 = "", "", INDIRECT(ADDRESS(MATCH(C159,キャラデータ表!$C$1:$C1437, 0),1,2,TRUE,"キャラデータ表"),TRUE)))</f>
        <v>46</v>
      </c>
      <c r="C159" s="146" t="s">
        <v>385</v>
      </c>
      <c r="D159" s="146" t="s">
        <v>1551</v>
      </c>
      <c r="E159" s="147">
        <f t="shared" si="16"/>
        <v>0</v>
      </c>
      <c r="F159" s="146" t="s">
        <v>1873</v>
      </c>
      <c r="G159" s="148">
        <v>5</v>
      </c>
      <c r="H159" s="149" t="s">
        <v>1586</v>
      </c>
      <c r="I159" s="146" t="s">
        <v>1544</v>
      </c>
      <c r="J159" s="146" t="s">
        <v>1544</v>
      </c>
      <c r="K159" s="146" t="s">
        <v>1545</v>
      </c>
      <c r="L159" s="146" t="s">
        <v>1874</v>
      </c>
      <c r="M159" s="150" t="s">
        <v>1875</v>
      </c>
      <c r="N159" s="150">
        <f ca="1">COUNTIFS(汎用スキル所持リスト!$A:$A, $B159, 汎用スキル所持リスト!$D:$D, $D159) + COUNTIFS($B:$B, $B159, $D:$D, $D159) - COUNTIFS($C:$C, $C159, $I:$I, "不可", $D:$D, $D159)</f>
        <v>2</v>
      </c>
    </row>
    <row r="160" spans="1:14" ht="15">
      <c r="A160" s="139" t="s">
        <v>1540</v>
      </c>
      <c r="B160" s="140">
        <f ca="1">IF(C160 = "汎用", 0, IF(C160 = "", "", INDIRECT(ADDRESS(MATCH(C160,キャラデータ表!$C$1:$C1437, 0),1,2,TRUE,"キャラデータ表"),TRUE)))</f>
        <v>47</v>
      </c>
      <c r="C160" s="140" t="s">
        <v>389</v>
      </c>
      <c r="D160" s="140" t="s">
        <v>1541</v>
      </c>
      <c r="E160" s="141">
        <f t="shared" si="16"/>
        <v>0</v>
      </c>
      <c r="F160" s="140" t="s">
        <v>1876</v>
      </c>
      <c r="G160" s="142">
        <v>2</v>
      </c>
      <c r="H160" s="143" t="s">
        <v>1553</v>
      </c>
      <c r="I160" s="140" t="s">
        <v>1544</v>
      </c>
      <c r="J160" s="140" t="s">
        <v>1544</v>
      </c>
      <c r="K160" s="140" t="s">
        <v>1544</v>
      </c>
      <c r="L160" s="140" t="s">
        <v>1870</v>
      </c>
      <c r="M160" s="144" t="s">
        <v>1605</v>
      </c>
      <c r="N160" s="144">
        <f ca="1">COUNTIFS(汎用スキル所持リスト!$A:$A, $B160, 汎用スキル所持リスト!$D:$D, $D160) + COUNTIFS($B:$B, $B160, $D:$D, $D160) - COUNTIFS($C:$C, $C160, $I:$I, "不可", $D:$D, $D160)</f>
        <v>2</v>
      </c>
    </row>
    <row r="161" spans="1:14" ht="15">
      <c r="A161" s="145" t="s">
        <v>1540</v>
      </c>
      <c r="B161" s="146">
        <f ca="1">IF(C161 = "汎用", 0, IF(C161 = "", "", INDIRECT(ADDRESS(MATCH(C161,キャラデータ表!$C$1:$C1437, 0),1,2,TRUE,"キャラデータ表"),TRUE)))</f>
        <v>47</v>
      </c>
      <c r="C161" s="146" t="s">
        <v>389</v>
      </c>
      <c r="D161" s="146" t="s">
        <v>1541</v>
      </c>
      <c r="E161" s="147">
        <f t="shared" si="16"/>
        <v>1</v>
      </c>
      <c r="F161" s="146" t="s">
        <v>1877</v>
      </c>
      <c r="G161" s="148">
        <v>3</v>
      </c>
      <c r="H161" s="149" t="s">
        <v>1553</v>
      </c>
      <c r="I161" s="146" t="s">
        <v>1544</v>
      </c>
      <c r="J161" s="146" t="s">
        <v>1544</v>
      </c>
      <c r="K161" s="146" t="s">
        <v>1544</v>
      </c>
      <c r="L161" s="146" t="s">
        <v>1878</v>
      </c>
      <c r="M161" s="150" t="s">
        <v>1879</v>
      </c>
      <c r="N161" s="150">
        <f ca="1">COUNTIFS(汎用スキル所持リスト!$A:$A, $B161, 汎用スキル所持リスト!$D:$D, $D161) + COUNTIFS($B:$B, $B161, $D:$D, $D161) - COUNTIFS($C:$C, $C161, $I:$I, "不可", $D:$D, $D161)</f>
        <v>2</v>
      </c>
    </row>
    <row r="162" spans="1:14" ht="15">
      <c r="A162" s="139" t="s">
        <v>1540</v>
      </c>
      <c r="B162" s="139">
        <f ca="1">IF(C162 = "汎用", 0, IF(C162 = "", "", INDIRECT(ADDRESS(MATCH(C162,キャラデータ表!$C$1:$C1437, 0),1,2,TRUE,"キャラデータ表"),TRUE)))</f>
        <v>48</v>
      </c>
      <c r="C162" s="140" t="s">
        <v>394</v>
      </c>
      <c r="D162" s="140" t="s">
        <v>1541</v>
      </c>
      <c r="E162" s="141">
        <f t="shared" si="16"/>
        <v>0</v>
      </c>
      <c r="F162" s="140" t="s">
        <v>1880</v>
      </c>
      <c r="G162" s="142">
        <v>5</v>
      </c>
      <c r="H162" s="143" t="s">
        <v>1586</v>
      </c>
      <c r="I162" s="140" t="s">
        <v>1544</v>
      </c>
      <c r="J162" s="140" t="s">
        <v>1544</v>
      </c>
      <c r="K162" s="140" t="s">
        <v>1545</v>
      </c>
      <c r="L162" s="140" t="s">
        <v>1881</v>
      </c>
      <c r="M162" s="144"/>
      <c r="N162" s="144">
        <f ca="1">COUNTIFS(汎用スキル所持リスト!$A:$A, $B162, 汎用スキル所持リスト!$D:$D, $D162) + COUNTIFS($B:$B, $B162, $D:$D, $D162) - COUNTIFS($C:$C, $C162, $I:$I, "不可", $D:$D, $D162)</f>
        <v>2</v>
      </c>
    </row>
    <row r="163" spans="1:14" ht="15">
      <c r="A163" s="145" t="s">
        <v>1540</v>
      </c>
      <c r="B163" s="146">
        <f ca="1">IF(C163 = "汎用", 0, IF(C163 = "", "", INDIRECT(ADDRESS(MATCH(C163,キャラデータ表!$C$1:$C1437, 0),1,2,TRUE,"キャラデータ表"),TRUE)))</f>
        <v>48</v>
      </c>
      <c r="C163" s="146" t="s">
        <v>394</v>
      </c>
      <c r="D163" s="146" t="s">
        <v>1551</v>
      </c>
      <c r="E163" s="147">
        <f t="shared" si="16"/>
        <v>0</v>
      </c>
      <c r="F163" s="146" t="s">
        <v>1882</v>
      </c>
      <c r="G163" s="148">
        <v>5</v>
      </c>
      <c r="H163" s="149" t="s">
        <v>1607</v>
      </c>
      <c r="I163" s="146" t="s">
        <v>1544</v>
      </c>
      <c r="J163" s="146" t="s">
        <v>1544</v>
      </c>
      <c r="K163" s="146" t="s">
        <v>1545</v>
      </c>
      <c r="L163" s="146" t="s">
        <v>1883</v>
      </c>
      <c r="M163" s="150" t="s">
        <v>1884</v>
      </c>
      <c r="N163" s="150">
        <f ca="1">COUNTIFS(汎用スキル所持リスト!$A:$A, $B163, 汎用スキル所持リスト!$D:$D, $D163) + COUNTIFS($B:$B, $B163, $D:$D, $D163) - COUNTIFS($C:$C, $C163, $I:$I, "不可", $D:$D, $D163)</f>
        <v>2</v>
      </c>
    </row>
    <row r="164" spans="1:14" ht="15">
      <c r="A164" s="139" t="s">
        <v>1540</v>
      </c>
      <c r="B164" s="140">
        <f ca="1">IF(C164 = "汎用", 0, IF(C164 = "", "", INDIRECT(ADDRESS(MATCH(C164,キャラデータ表!$C$1:$C1437, 0),1,2,TRUE,"キャラデータ表"),TRUE)))</f>
        <v>49</v>
      </c>
      <c r="C164" s="140" t="s">
        <v>401</v>
      </c>
      <c r="D164" s="140" t="s">
        <v>1541</v>
      </c>
      <c r="E164" s="141">
        <f t="shared" si="16"/>
        <v>0</v>
      </c>
      <c r="F164" s="140" t="s">
        <v>1885</v>
      </c>
      <c r="G164" s="142">
        <v>1</v>
      </c>
      <c r="H164" s="143" t="s">
        <v>1595</v>
      </c>
      <c r="I164" s="140" t="s">
        <v>1544</v>
      </c>
      <c r="J164" s="140" t="s">
        <v>1544</v>
      </c>
      <c r="K164" s="140" t="s">
        <v>1545</v>
      </c>
      <c r="L164" s="140" t="s">
        <v>1886</v>
      </c>
      <c r="M164" s="144"/>
      <c r="N164" s="144">
        <f ca="1">COUNTIFS(汎用スキル所持リスト!$A:$A, $B164, 汎用スキル所持リスト!$D:$D, $D164) + COUNTIFS($B:$B, $B164, $D:$D, $D164) - COUNTIFS($C:$C, $C164, $I:$I, "不可", $D:$D, $D164)</f>
        <v>3</v>
      </c>
    </row>
    <row r="165" spans="1:14" ht="15">
      <c r="A165" s="145" t="s">
        <v>1540</v>
      </c>
      <c r="B165" s="146">
        <f ca="1">IF(C165 = "汎用", 0, IF(C165 = "", "", INDIRECT(ADDRESS(MATCH(C165,キャラデータ表!$C$1:$C1437, 0),1,2,TRUE,"キャラデータ表"),TRUE)))</f>
        <v>49</v>
      </c>
      <c r="C165" s="146" t="s">
        <v>401</v>
      </c>
      <c r="D165" s="146" t="s">
        <v>1551</v>
      </c>
      <c r="E165" s="147">
        <f t="shared" si="16"/>
        <v>0</v>
      </c>
      <c r="F165" s="146" t="s">
        <v>1887</v>
      </c>
      <c r="G165" s="148">
        <v>3</v>
      </c>
      <c r="H165" s="149" t="s">
        <v>1586</v>
      </c>
      <c r="I165" s="146" t="s">
        <v>1544</v>
      </c>
      <c r="J165" s="146" t="s">
        <v>1544</v>
      </c>
      <c r="K165" s="146" t="s">
        <v>1545</v>
      </c>
      <c r="L165" s="146" t="s">
        <v>1888</v>
      </c>
      <c r="M165" s="150"/>
      <c r="N165" s="150">
        <f ca="1">COUNTIFS(汎用スキル所持リスト!$A:$A, $B165, 汎用スキル所持リスト!$D:$D, $D165) + COUNTIFS($B:$B, $B165, $D:$D, $D165) - COUNTIFS($C:$C, $C165, $I:$I, "不可", $D:$D, $D165)</f>
        <v>1</v>
      </c>
    </row>
    <row r="166" spans="1:14" ht="15">
      <c r="A166" s="139" t="s">
        <v>1540</v>
      </c>
      <c r="B166" s="140">
        <f ca="1">IF(C166 = "汎用", 0, IF(C166 = "", "", INDIRECT(ADDRESS(MATCH(C166,キャラデータ表!$C$1:$C1437, 0),1,2,TRUE,"キャラデータ表"),TRUE)))</f>
        <v>50</v>
      </c>
      <c r="C166" s="140" t="s">
        <v>408</v>
      </c>
      <c r="D166" s="140" t="s">
        <v>1541</v>
      </c>
      <c r="E166" s="141">
        <f t="shared" si="16"/>
        <v>0</v>
      </c>
      <c r="F166" s="140" t="s">
        <v>1889</v>
      </c>
      <c r="G166" s="142">
        <v>5</v>
      </c>
      <c r="H166" s="143" t="s">
        <v>1586</v>
      </c>
      <c r="I166" s="140" t="s">
        <v>1544</v>
      </c>
      <c r="J166" s="140" t="s">
        <v>1544</v>
      </c>
      <c r="K166" s="140" t="s">
        <v>1545</v>
      </c>
      <c r="L166" s="140" t="s">
        <v>1890</v>
      </c>
      <c r="M166" s="144" t="s">
        <v>1891</v>
      </c>
      <c r="N166" s="144">
        <f ca="1">COUNTIFS(汎用スキル所持リスト!$A:$A, $B166, 汎用スキル所持リスト!$D:$D, $D166) + COUNTIFS($B:$B, $B166, $D:$D, $D166) - COUNTIFS($C:$C, $C166, $I:$I, "不可", $D:$D, $D166)</f>
        <v>1</v>
      </c>
    </row>
    <row r="167" spans="1:14" ht="15">
      <c r="A167" s="145" t="s">
        <v>1540</v>
      </c>
      <c r="B167" s="146">
        <f ca="1">IF(C167 = "汎用", 0, IF(C167 = "", "", INDIRECT(ADDRESS(MATCH(C167,キャラデータ表!$C$1:$C1437, 0),1,2,TRUE,"キャラデータ表"),TRUE)))</f>
        <v>51</v>
      </c>
      <c r="C167" s="146" t="s">
        <v>413</v>
      </c>
      <c r="D167" s="146" t="s">
        <v>1541</v>
      </c>
      <c r="E167" s="147">
        <f t="shared" si="16"/>
        <v>0</v>
      </c>
      <c r="F167" s="146" t="s">
        <v>1892</v>
      </c>
      <c r="G167" s="148">
        <v>4</v>
      </c>
      <c r="H167" s="149" t="s">
        <v>1553</v>
      </c>
      <c r="I167" s="146" t="s">
        <v>1544</v>
      </c>
      <c r="J167" s="146" t="s">
        <v>1544</v>
      </c>
      <c r="K167" s="146" t="s">
        <v>1544</v>
      </c>
      <c r="L167" s="146" t="s">
        <v>1878</v>
      </c>
      <c r="M167" s="150" t="s">
        <v>1570</v>
      </c>
      <c r="N167" s="150">
        <f ca="1">COUNTIFS(汎用スキル所持リスト!$A:$A, $B167, 汎用スキル所持リスト!$D:$D, $D167) + COUNTIFS($B:$B, $B167, $D:$D, $D167) - COUNTIFS($C:$C, $C167, $I:$I, "不可", $D:$D, $D167)</f>
        <v>2</v>
      </c>
    </row>
    <row r="168" spans="1:14" ht="15">
      <c r="A168" s="139" t="s">
        <v>1540</v>
      </c>
      <c r="B168" s="140">
        <f ca="1">IF(C168 = "汎用", 0, IF(C168 = "", "", INDIRECT(ADDRESS(MATCH(C168,キャラデータ表!$C$1:$C1437, 0),1,2,TRUE,"キャラデータ表"),TRUE)))</f>
        <v>51</v>
      </c>
      <c r="C168" s="140" t="s">
        <v>413</v>
      </c>
      <c r="D168" s="140" t="s">
        <v>1551</v>
      </c>
      <c r="E168" s="141">
        <f t="shared" si="16"/>
        <v>0</v>
      </c>
      <c r="F168" s="140" t="s">
        <v>1893</v>
      </c>
      <c r="G168" s="142">
        <v>3</v>
      </c>
      <c r="H168" s="143" t="s">
        <v>1553</v>
      </c>
      <c r="I168" s="140" t="s">
        <v>1544</v>
      </c>
      <c r="J168" s="140" t="s">
        <v>1544</v>
      </c>
      <c r="K168" s="140" t="s">
        <v>1544</v>
      </c>
      <c r="L168" s="140" t="s">
        <v>1756</v>
      </c>
      <c r="M168" s="144" t="s">
        <v>1555</v>
      </c>
      <c r="N168" s="144">
        <f ca="1">COUNTIFS(汎用スキル所持リスト!$A:$A, $B168, 汎用スキル所持リスト!$D:$D, $D168) + COUNTIFS($B:$B, $B168, $D:$D, $D168) - COUNTIFS($C:$C, $C168, $I:$I, "不可", $D:$D, $D168)</f>
        <v>3</v>
      </c>
    </row>
    <row r="169" spans="1:14" ht="15">
      <c r="A169" s="145" t="s">
        <v>1540</v>
      </c>
      <c r="B169" s="146">
        <f ca="1">IF(C169 = "汎用", 0, IF(C169 = "", "", INDIRECT(ADDRESS(MATCH(C169,キャラデータ表!$C$1:$C1437, 0),1,2,TRUE,"キャラデータ表"),TRUE)))</f>
        <v>51</v>
      </c>
      <c r="C169" s="146" t="s">
        <v>413</v>
      </c>
      <c r="D169" s="146" t="s">
        <v>1551</v>
      </c>
      <c r="E169" s="147">
        <f t="shared" si="16"/>
        <v>1</v>
      </c>
      <c r="F169" s="146" t="s">
        <v>1894</v>
      </c>
      <c r="G169" s="148">
        <v>3</v>
      </c>
      <c r="H169" s="149" t="s">
        <v>1553</v>
      </c>
      <c r="I169" s="146" t="s">
        <v>1544</v>
      </c>
      <c r="J169" s="146" t="s">
        <v>1544</v>
      </c>
      <c r="K169" s="146" t="s">
        <v>1544</v>
      </c>
      <c r="L169" s="146" t="s">
        <v>1584</v>
      </c>
      <c r="M169" s="150" t="s">
        <v>1895</v>
      </c>
      <c r="N169" s="150">
        <f ca="1">COUNTIFS(汎用スキル所持リスト!$A:$A, $B169, 汎用スキル所持リスト!$D:$D, $D169) + COUNTIFS($B:$B, $B169, $D:$D, $D169) - COUNTIFS($C:$C, $C169, $I:$I, "不可", $D:$D, $D169)</f>
        <v>3</v>
      </c>
    </row>
    <row r="170" spans="1:14" ht="15">
      <c r="A170" s="139" t="s">
        <v>1540</v>
      </c>
      <c r="B170" s="140">
        <f ca="1">IF(C170 = "汎用", 0, IF(C170 = "", "", INDIRECT(ADDRESS(MATCH(C170,キャラデータ表!$C$1:$C1437, 0),1,2,TRUE,"キャラデータ表"),TRUE)))</f>
        <v>52</v>
      </c>
      <c r="C170" s="140" t="s">
        <v>420</v>
      </c>
      <c r="D170" s="140" t="s">
        <v>1541</v>
      </c>
      <c r="E170" s="141">
        <f t="shared" si="16"/>
        <v>0</v>
      </c>
      <c r="F170" s="140" t="s">
        <v>1896</v>
      </c>
      <c r="G170" s="142">
        <v>5</v>
      </c>
      <c r="H170" s="143" t="s">
        <v>1553</v>
      </c>
      <c r="I170" s="140" t="s">
        <v>1544</v>
      </c>
      <c r="J170" s="140" t="s">
        <v>1544</v>
      </c>
      <c r="K170" s="140" t="s">
        <v>1544</v>
      </c>
      <c r="L170" s="140" t="s">
        <v>1870</v>
      </c>
      <c r="M170" s="144" t="s">
        <v>1791</v>
      </c>
      <c r="N170" s="144">
        <f ca="1">COUNTIFS(汎用スキル所持リスト!$A:$A, $B170, 汎用スキル所持リスト!$D:$D, $D170) + COUNTIFS($B:$B, $B170, $D:$D, $D170) - COUNTIFS($C:$C, $C170, $I:$I, "不可", $D:$D, $D170)</f>
        <v>3</v>
      </c>
    </row>
    <row r="171" spans="1:14" ht="15">
      <c r="A171" s="145" t="s">
        <v>1540</v>
      </c>
      <c r="B171" s="146">
        <f ca="1">IF(C171 = "汎用", 0, IF(C171 = "", "", INDIRECT(ADDRESS(MATCH(C171,キャラデータ表!$C$1:$C1437, 0),1,2,TRUE,"キャラデータ表"),TRUE)))</f>
        <v>52</v>
      </c>
      <c r="C171" s="146" t="s">
        <v>420</v>
      </c>
      <c r="D171" s="146" t="s">
        <v>1551</v>
      </c>
      <c r="E171" s="147">
        <f>COUNTIFS($C$1:$C169, $C171, $D$1:$D169, $D171)</f>
        <v>0</v>
      </c>
      <c r="F171" s="146" t="s">
        <v>1897</v>
      </c>
      <c r="G171" s="148">
        <v>2</v>
      </c>
      <c r="H171" s="149" t="s">
        <v>1553</v>
      </c>
      <c r="I171" s="146" t="s">
        <v>1544</v>
      </c>
      <c r="J171" s="146" t="s">
        <v>1544</v>
      </c>
      <c r="K171" s="146" t="s">
        <v>1544</v>
      </c>
      <c r="L171" s="146" t="s">
        <v>1581</v>
      </c>
      <c r="M171" s="150" t="s">
        <v>1710</v>
      </c>
      <c r="N171" s="150">
        <f ca="1">COUNTIFS(汎用スキル所持リスト!$A:$A, $B171, 汎用スキル所持リスト!$D:$D, $D171) + COUNTIFS($B:$B, $B171, $D:$D, $D171) - COUNTIFS($C:$C, $C171, $I:$I, "不可", $D:$D, $D171)</f>
        <v>4</v>
      </c>
    </row>
    <row r="172" spans="1:14" ht="15">
      <c r="A172" s="139" t="s">
        <v>1540</v>
      </c>
      <c r="B172" s="140">
        <f ca="1">IF(C172 = "汎用", 0, IF(C172 = "", "", INDIRECT(ADDRESS(MATCH(C172,キャラデータ表!$C$1:$C1437, 0),1,2,TRUE,"キャラデータ表"),TRUE)))</f>
        <v>52</v>
      </c>
      <c r="C172" s="140" t="s">
        <v>420</v>
      </c>
      <c r="D172" s="140" t="s">
        <v>1551</v>
      </c>
      <c r="E172" s="141">
        <f>COUNTIFS($C$1:$C171, $C172, $D$1:$D171, $D172)</f>
        <v>1</v>
      </c>
      <c r="F172" s="140" t="s">
        <v>1898</v>
      </c>
      <c r="G172" s="142">
        <v>2</v>
      </c>
      <c r="H172" s="143" t="s">
        <v>1553</v>
      </c>
      <c r="I172" s="140" t="s">
        <v>1544</v>
      </c>
      <c r="J172" s="140" t="s">
        <v>1544</v>
      </c>
      <c r="K172" s="140" t="s">
        <v>1544</v>
      </c>
      <c r="L172" s="140" t="s">
        <v>1581</v>
      </c>
      <c r="M172" s="144" t="s">
        <v>1710</v>
      </c>
      <c r="N172" s="144">
        <f ca="1">COUNTIFS(汎用スキル所持リスト!$A:$A, $B172, 汎用スキル所持リスト!$D:$D, $D172) + COUNTIFS($B:$B, $B172, $D:$D, $D172) - COUNTIFS($C:$C, $C172, $I:$I, "不可", $D:$D, $D172)</f>
        <v>4</v>
      </c>
    </row>
    <row r="173" spans="1:14" ht="15">
      <c r="A173" s="145" t="s">
        <v>1540</v>
      </c>
      <c r="B173" s="146">
        <f ca="1">IF(C173 = "汎用", 0, IF(C173 = "", "", INDIRECT(ADDRESS(MATCH(C173,キャラデータ表!$C$1:$C1437, 0),1,2,TRUE,"キャラデータ表"),TRUE)))</f>
        <v>52</v>
      </c>
      <c r="C173" s="146" t="s">
        <v>420</v>
      </c>
      <c r="D173" s="146" t="s">
        <v>1551</v>
      </c>
      <c r="E173" s="147">
        <f>COUNTIFS($C$1:$C176, $C173, $D$1:$D176, $D173)</f>
        <v>3</v>
      </c>
      <c r="F173" s="146" t="s">
        <v>1899</v>
      </c>
      <c r="G173" s="148">
        <v>5</v>
      </c>
      <c r="H173" s="149" t="s">
        <v>1553</v>
      </c>
      <c r="I173" s="146" t="s">
        <v>1544</v>
      </c>
      <c r="J173" s="146" t="s">
        <v>1544</v>
      </c>
      <c r="K173" s="146" t="s">
        <v>1545</v>
      </c>
      <c r="L173" s="146" t="s">
        <v>1900</v>
      </c>
      <c r="M173" s="150" t="s">
        <v>1901</v>
      </c>
      <c r="N173" s="150">
        <f ca="1">COUNTIFS(汎用スキル所持リスト!$A:$A, $B173, 汎用スキル所持リスト!$D:$D, $D173) + COUNTIFS($B:$B, $B173, $D:$D, $D173) - COUNTIFS($C:$C, $C173, $I:$I, "不可", $D:$D, $D173)</f>
        <v>4</v>
      </c>
    </row>
    <row r="174" spans="1:14" ht="15">
      <c r="A174" s="139" t="s">
        <v>1540</v>
      </c>
      <c r="B174" s="140">
        <f ca="1">IF(C174 = "汎用", 0, IF(C174 = "", "", INDIRECT(ADDRESS(MATCH(C174,キャラデータ表!$C$1:$C1437, 0),1,2,TRUE,"キャラデータ表"),TRUE)))</f>
        <v>53</v>
      </c>
      <c r="C174" s="140" t="s">
        <v>428</v>
      </c>
      <c r="D174" s="140" t="s">
        <v>1561</v>
      </c>
      <c r="E174" s="141">
        <f t="shared" ref="E174:E194" si="17">COUNTIFS($C$1:$C173, $C174, $D$1:$D173, $D174)</f>
        <v>0</v>
      </c>
      <c r="F174" s="140" t="s">
        <v>1902</v>
      </c>
      <c r="G174" s="142">
        <v>4</v>
      </c>
      <c r="H174" s="143" t="s">
        <v>1553</v>
      </c>
      <c r="I174" s="140" t="s">
        <v>1544</v>
      </c>
      <c r="J174" s="140" t="s">
        <v>1544</v>
      </c>
      <c r="K174" s="140" t="s">
        <v>1544</v>
      </c>
      <c r="L174" s="140" t="s">
        <v>1903</v>
      </c>
      <c r="M174" s="144" t="s">
        <v>1904</v>
      </c>
      <c r="N174" s="144">
        <f ca="1">COUNTIFS(汎用スキル所持リスト!$A:$A, $B174, 汎用スキル所持リスト!$D:$D, $D174) + COUNTIFS($B:$B, $B174, $D:$D, $D174) - COUNTIFS($C:$C, $C174, $I:$I, "不可", $D:$D, $D174)</f>
        <v>2</v>
      </c>
    </row>
    <row r="175" spans="1:14" ht="15">
      <c r="A175" s="145" t="s">
        <v>1540</v>
      </c>
      <c r="B175" s="146">
        <f ca="1">IF(C175 = "汎用", 0, IF(C175 = "", "", INDIRECT(ADDRESS(MATCH(C175,キャラデータ表!$C$1:$C1437, 0),1,2,TRUE,"キャラデータ表"),TRUE)))</f>
        <v>53</v>
      </c>
      <c r="C175" s="146" t="s">
        <v>428</v>
      </c>
      <c r="D175" s="146" t="s">
        <v>1561</v>
      </c>
      <c r="E175" s="147">
        <f t="shared" si="17"/>
        <v>1</v>
      </c>
      <c r="F175" s="146" t="s">
        <v>1905</v>
      </c>
      <c r="G175" s="148">
        <v>4</v>
      </c>
      <c r="H175" s="149" t="s">
        <v>1553</v>
      </c>
      <c r="I175" s="146" t="s">
        <v>1544</v>
      </c>
      <c r="J175" s="146" t="s">
        <v>1544</v>
      </c>
      <c r="K175" s="146" t="s">
        <v>1544</v>
      </c>
      <c r="L175" s="146" t="s">
        <v>1647</v>
      </c>
      <c r="M175" s="150" t="s">
        <v>1579</v>
      </c>
      <c r="N175" s="150">
        <f ca="1">COUNTIFS(汎用スキル所持リスト!$A:$A, $B175, 汎用スキル所持リスト!$D:$D, $D175) + COUNTIFS($B:$B, $B175, $D:$D, $D175) - COUNTIFS($C:$C, $C175, $I:$I, "不可", $D:$D, $D175)</f>
        <v>2</v>
      </c>
    </row>
    <row r="176" spans="1:14" ht="15">
      <c r="A176" s="139" t="s">
        <v>1540</v>
      </c>
      <c r="B176" s="140">
        <f ca="1">IF(C176 = "汎用", 0, IF(C176 = "", "", INDIRECT(ADDRESS(MATCH(C176,キャラデータ表!$C$1:$C1437, 0),1,2,TRUE,"キャラデータ表"),TRUE)))</f>
        <v>53</v>
      </c>
      <c r="C176" s="140" t="s">
        <v>428</v>
      </c>
      <c r="D176" s="140" t="s">
        <v>1551</v>
      </c>
      <c r="E176" s="141">
        <f t="shared" si="17"/>
        <v>0</v>
      </c>
      <c r="F176" s="140" t="s">
        <v>1906</v>
      </c>
      <c r="G176" s="142">
        <v>3</v>
      </c>
      <c r="H176" s="143" t="s">
        <v>1553</v>
      </c>
      <c r="I176" s="140" t="s">
        <v>1544</v>
      </c>
      <c r="J176" s="140" t="s">
        <v>1544</v>
      </c>
      <c r="K176" s="140" t="s">
        <v>1544</v>
      </c>
      <c r="L176" s="140" t="s">
        <v>1581</v>
      </c>
      <c r="M176" s="144" t="s">
        <v>1641</v>
      </c>
      <c r="N176" s="144">
        <f ca="1">COUNTIFS(汎用スキル所持リスト!$A:$A, $B176, 汎用スキル所持リスト!$D:$D, $D176) + COUNTIFS($B:$B, $B176, $D:$D, $D176) - COUNTIFS($C:$C, $C176, $I:$I, "不可", $D:$D, $D176)</f>
        <v>2</v>
      </c>
    </row>
    <row r="177" spans="1:14" ht="15">
      <c r="A177" s="145" t="s">
        <v>1540</v>
      </c>
      <c r="B177" s="146">
        <f ca="1">IF(C177 = "汎用", 0, IF(C177 = "", "", INDIRECT(ADDRESS(MATCH(C177,キャラデータ表!$C$1:$C1437, 0),1,2,TRUE,"キャラデータ表"),TRUE)))</f>
        <v>54</v>
      </c>
      <c r="C177" s="146" t="s">
        <v>435</v>
      </c>
      <c r="D177" s="146" t="s">
        <v>1561</v>
      </c>
      <c r="E177" s="147">
        <f t="shared" si="17"/>
        <v>0</v>
      </c>
      <c r="F177" s="146" t="s">
        <v>1907</v>
      </c>
      <c r="G177" s="148">
        <v>4</v>
      </c>
      <c r="H177" s="149" t="s">
        <v>1553</v>
      </c>
      <c r="I177" s="146" t="s">
        <v>1544</v>
      </c>
      <c r="J177" s="146" t="s">
        <v>1544</v>
      </c>
      <c r="K177" s="146" t="s">
        <v>1544</v>
      </c>
      <c r="L177" s="146" t="s">
        <v>1903</v>
      </c>
      <c r="M177" s="150" t="s">
        <v>1904</v>
      </c>
      <c r="N177" s="150">
        <f ca="1">COUNTIFS(汎用スキル所持リスト!$A:$A, $B177, 汎用スキル所持リスト!$D:$D, $D177) + COUNTIFS($B:$B, $B177, $D:$D, $D177) - COUNTIFS($C:$C, $C177, $I:$I, "不可", $D:$D, $D177)</f>
        <v>1</v>
      </c>
    </row>
    <row r="178" spans="1:14" ht="15">
      <c r="A178" s="139" t="s">
        <v>1540</v>
      </c>
      <c r="B178" s="140">
        <f ca="1">IF(C178 = "汎用", 0, IF(C178 = "", "", INDIRECT(ADDRESS(MATCH(C178,キャラデータ表!$C$1:$C1437, 0),1,2,TRUE,"キャラデータ表"),TRUE)))</f>
        <v>54</v>
      </c>
      <c r="C178" s="140" t="s">
        <v>435</v>
      </c>
      <c r="D178" s="140" t="s">
        <v>1541</v>
      </c>
      <c r="E178" s="141">
        <f t="shared" si="17"/>
        <v>0</v>
      </c>
      <c r="F178" s="140" t="s">
        <v>1908</v>
      </c>
      <c r="G178" s="142">
        <v>2</v>
      </c>
      <c r="H178" s="143" t="s">
        <v>1602</v>
      </c>
      <c r="I178" s="140" t="s">
        <v>1544</v>
      </c>
      <c r="J178" s="140" t="s">
        <v>1544</v>
      </c>
      <c r="K178" s="140" t="s">
        <v>1544</v>
      </c>
      <c r="L178" s="140" t="s">
        <v>1721</v>
      </c>
      <c r="M178" s="144" t="s">
        <v>1909</v>
      </c>
      <c r="N178" s="144">
        <f ca="1">COUNTIFS(汎用スキル所持リスト!$A:$A, $B178, 汎用スキル所持リスト!$D:$D, $D178) + COUNTIFS($B:$B, $B178, $D:$D, $D178) - COUNTIFS($C:$C, $C178, $I:$I, "不可", $D:$D, $D178)</f>
        <v>2</v>
      </c>
    </row>
    <row r="179" spans="1:14" ht="15">
      <c r="A179" s="145" t="s">
        <v>1540</v>
      </c>
      <c r="B179" s="146">
        <f ca="1">IF(C179 = "汎用", 0, IF(C179 = "", "", INDIRECT(ADDRESS(MATCH(C179,キャラデータ表!$C$1:$C1437, 0),1,2,TRUE,"キャラデータ表"),TRUE)))</f>
        <v>54</v>
      </c>
      <c r="C179" s="146" t="s">
        <v>435</v>
      </c>
      <c r="D179" s="146" t="s">
        <v>1551</v>
      </c>
      <c r="E179" s="147">
        <f t="shared" si="17"/>
        <v>0</v>
      </c>
      <c r="F179" s="146" t="s">
        <v>1910</v>
      </c>
      <c r="G179" s="148">
        <v>3</v>
      </c>
      <c r="H179" s="149" t="s">
        <v>1586</v>
      </c>
      <c r="I179" s="146" t="s">
        <v>1544</v>
      </c>
      <c r="J179" s="146" t="s">
        <v>1544</v>
      </c>
      <c r="K179" s="146" t="s">
        <v>1544</v>
      </c>
      <c r="L179" s="146" t="s">
        <v>1554</v>
      </c>
      <c r="M179" s="150" t="s">
        <v>1641</v>
      </c>
      <c r="N179" s="150">
        <f ca="1">COUNTIFS(汎用スキル所持リスト!$A:$A, $B179, 汎用スキル所持リスト!$D:$D, $D179) + COUNTIFS($B:$B, $B179, $D:$D, $D179) - COUNTIFS($C:$C, $C179, $I:$I, "不可", $D:$D, $D179)</f>
        <v>3</v>
      </c>
    </row>
    <row r="180" spans="1:14" ht="15">
      <c r="A180" s="139" t="s">
        <v>1540</v>
      </c>
      <c r="B180" s="140">
        <f ca="1">IF(C180 = "汎用", 0, IF(C180 = "", "", INDIRECT(ADDRESS(MATCH(C180,キャラデータ表!$C$1:$C1437, 0),1,2,TRUE,"キャラデータ表"),TRUE)))</f>
        <v>55</v>
      </c>
      <c r="C180" s="140" t="s">
        <v>269</v>
      </c>
      <c r="D180" s="140" t="s">
        <v>1541</v>
      </c>
      <c r="E180" s="141">
        <f t="shared" si="17"/>
        <v>0</v>
      </c>
      <c r="F180" s="140" t="s">
        <v>1911</v>
      </c>
      <c r="G180" s="142">
        <v>2</v>
      </c>
      <c r="H180" s="143" t="s">
        <v>1610</v>
      </c>
      <c r="I180" s="140" t="s">
        <v>1544</v>
      </c>
      <c r="J180" s="140" t="s">
        <v>1544</v>
      </c>
      <c r="K180" s="140" t="s">
        <v>1544</v>
      </c>
      <c r="L180" s="140" t="s">
        <v>1684</v>
      </c>
      <c r="M180" s="144" t="s">
        <v>1847</v>
      </c>
      <c r="N180" s="144">
        <f ca="1">COUNTIFS(汎用スキル所持リスト!$A:$A, $B180, 汎用スキル所持リスト!$D:$D, $D180) + COUNTIFS($B:$B, $B180, $D:$D, $D180) - COUNTIFS($C:$C, $C180, $I:$I, "不可", $D:$D, $D180)</f>
        <v>3</v>
      </c>
    </row>
    <row r="181" spans="1:14" ht="15">
      <c r="A181" s="145" t="s">
        <v>1540</v>
      </c>
      <c r="B181" s="145">
        <f ca="1">IF(C181 = "汎用", 0, IF(C181 = "", "", INDIRECT(ADDRESS(MATCH(C181,キャラデータ表!$C$1:$C1437, 0),1,2,TRUE,"キャラデータ表"),TRUE)))</f>
        <v>55</v>
      </c>
      <c r="C181" s="146" t="s">
        <v>269</v>
      </c>
      <c r="D181" s="146" t="s">
        <v>1551</v>
      </c>
      <c r="E181" s="147">
        <f t="shared" si="17"/>
        <v>0</v>
      </c>
      <c r="F181" s="146" t="s">
        <v>1912</v>
      </c>
      <c r="G181" s="148">
        <v>2</v>
      </c>
      <c r="H181" s="149" t="s">
        <v>1586</v>
      </c>
      <c r="I181" s="146" t="s">
        <v>1544</v>
      </c>
      <c r="J181" s="146" t="s">
        <v>1544</v>
      </c>
      <c r="K181" s="146" t="s">
        <v>1544</v>
      </c>
      <c r="L181" s="146" t="s">
        <v>1617</v>
      </c>
      <c r="M181" s="150" t="s">
        <v>1763</v>
      </c>
      <c r="N181" s="150">
        <f ca="1">COUNTIFS(汎用スキル所持リスト!$A:$A, $B181, 汎用スキル所持リスト!$D:$D, $D181) + COUNTIFS($B:$B, $B181, $D:$D, $D181) - COUNTIFS($C:$C, $C181, $I:$I, "不可", $D:$D, $D181)</f>
        <v>1</v>
      </c>
    </row>
    <row r="182" spans="1:14" ht="15">
      <c r="A182" s="139" t="s">
        <v>1540</v>
      </c>
      <c r="B182" s="140">
        <f ca="1">IF(C182 = "汎用", 0, IF(C182 = "", "", INDIRECT(ADDRESS(MATCH(C182,キャラデータ表!$C$1:$C1437, 0),1,2,TRUE,"キャラデータ表"),TRUE)))</f>
        <v>56</v>
      </c>
      <c r="C182" s="140" t="s">
        <v>442</v>
      </c>
      <c r="D182" s="140" t="s">
        <v>1541</v>
      </c>
      <c r="E182" s="141">
        <f t="shared" si="17"/>
        <v>0</v>
      </c>
      <c r="F182" s="140" t="s">
        <v>1913</v>
      </c>
      <c r="G182" s="142">
        <v>3</v>
      </c>
      <c r="H182" s="143" t="s">
        <v>1553</v>
      </c>
      <c r="I182" s="140" t="s">
        <v>1544</v>
      </c>
      <c r="J182" s="140" t="s">
        <v>1544</v>
      </c>
      <c r="K182" s="140" t="s">
        <v>1544</v>
      </c>
      <c r="L182" s="140" t="s">
        <v>1684</v>
      </c>
      <c r="M182" s="144" t="s">
        <v>1567</v>
      </c>
      <c r="N182" s="144">
        <f ca="1">COUNTIFS(汎用スキル所持リスト!$A:$A, $B182, 汎用スキル所持リスト!$D:$D, $D182) + COUNTIFS($B:$B, $B182, $D:$D, $D182) - COUNTIFS($C:$C, $C182, $I:$I, "不可", $D:$D, $D182)</f>
        <v>3</v>
      </c>
    </row>
    <row r="183" spans="1:14" ht="15">
      <c r="A183" s="145" t="s">
        <v>1540</v>
      </c>
      <c r="B183" s="146">
        <f ca="1">IF(C183 = "汎用", 0, IF(C183 = "", "", INDIRECT(ADDRESS(MATCH(C183,キャラデータ表!$C$1:$C1437, 0),1,2,TRUE,"キャラデータ表"),TRUE)))</f>
        <v>57</v>
      </c>
      <c r="C183" s="146" t="s">
        <v>445</v>
      </c>
      <c r="D183" s="146" t="s">
        <v>1541</v>
      </c>
      <c r="E183" s="147">
        <f t="shared" si="17"/>
        <v>0</v>
      </c>
      <c r="F183" s="146" t="s">
        <v>1914</v>
      </c>
      <c r="G183" s="148">
        <v>2</v>
      </c>
      <c r="H183" s="149" t="s">
        <v>1543</v>
      </c>
      <c r="I183" s="146" t="s">
        <v>1544</v>
      </c>
      <c r="J183" s="146" t="s">
        <v>1544</v>
      </c>
      <c r="K183" s="146" t="s">
        <v>1545</v>
      </c>
      <c r="L183" s="146" t="s">
        <v>1915</v>
      </c>
      <c r="M183" s="150" t="s">
        <v>1916</v>
      </c>
      <c r="N183" s="150">
        <f ca="1">COUNTIFS(汎用スキル所持リスト!$A:$A, $B183, 汎用スキル所持リスト!$D:$D, $D183) + COUNTIFS($B:$B, $B183, $D:$D, $D183) - COUNTIFS($C:$C, $C183, $I:$I, "不可", $D:$D, $D183)</f>
        <v>2</v>
      </c>
    </row>
    <row r="184" spans="1:14" ht="15">
      <c r="A184" s="139" t="s">
        <v>1540</v>
      </c>
      <c r="B184" s="140">
        <f ca="1">IF(C184 = "汎用", 0, IF(C184 = "", "", INDIRECT(ADDRESS(MATCH(C184,キャラデータ表!$C$1:$C1437, 0),1,2,TRUE,"キャラデータ表"),TRUE)))</f>
        <v>57</v>
      </c>
      <c r="C184" s="140" t="s">
        <v>445</v>
      </c>
      <c r="D184" s="140" t="s">
        <v>1551</v>
      </c>
      <c r="E184" s="141">
        <f t="shared" si="17"/>
        <v>0</v>
      </c>
      <c r="F184" s="140" t="s">
        <v>1917</v>
      </c>
      <c r="G184" s="142">
        <v>2</v>
      </c>
      <c r="H184" s="143" t="s">
        <v>1553</v>
      </c>
      <c r="I184" s="140" t="s">
        <v>1544</v>
      </c>
      <c r="J184" s="140" t="s">
        <v>1544</v>
      </c>
      <c r="K184" s="140" t="s">
        <v>1544</v>
      </c>
      <c r="L184" s="140" t="s">
        <v>1679</v>
      </c>
      <c r="M184" s="144" t="s">
        <v>1763</v>
      </c>
      <c r="N184" s="144">
        <f ca="1">COUNTIFS(汎用スキル所持リスト!$A:$A, $B184, 汎用スキル所持リスト!$D:$D, $D184) + COUNTIFS($B:$B, $B184, $D:$D, $D184) - COUNTIFS($C:$C, $C184, $I:$I, "不可", $D:$D, $D184)</f>
        <v>1</v>
      </c>
    </row>
    <row r="185" spans="1:14" ht="15">
      <c r="A185" s="145" t="s">
        <v>1540</v>
      </c>
      <c r="B185" s="146">
        <f ca="1">IF(C185 = "汎用", 0, IF(C185 = "", "", INDIRECT(ADDRESS(MATCH(C185,キャラデータ表!$C$1:$C1437, 0),1,2,TRUE,"キャラデータ表"),TRUE)))</f>
        <v>58</v>
      </c>
      <c r="C185" s="146" t="s">
        <v>450</v>
      </c>
      <c r="D185" s="146" t="s">
        <v>1561</v>
      </c>
      <c r="E185" s="147">
        <f t="shared" si="17"/>
        <v>0</v>
      </c>
      <c r="F185" s="146" t="s">
        <v>1301</v>
      </c>
      <c r="G185" s="148">
        <v>3</v>
      </c>
      <c r="H185" s="149" t="s">
        <v>1543</v>
      </c>
      <c r="I185" s="146" t="s">
        <v>1544</v>
      </c>
      <c r="J185" s="146" t="s">
        <v>1544</v>
      </c>
      <c r="K185" s="146" t="s">
        <v>1544</v>
      </c>
      <c r="L185" s="146" t="s">
        <v>1563</v>
      </c>
      <c r="M185" s="150" t="s">
        <v>1579</v>
      </c>
      <c r="N185" s="150">
        <f ca="1">COUNTIFS(汎用スキル所持リスト!$A:$A, $B185, 汎用スキル所持リスト!$D:$D, $D185) + COUNTIFS($B:$B, $B185, $D:$D, $D185) - COUNTIFS($C:$C, $C185, $I:$I, "不可", $D:$D, $D185)</f>
        <v>1</v>
      </c>
    </row>
    <row r="186" spans="1:14" ht="15">
      <c r="A186" s="139" t="s">
        <v>1540</v>
      </c>
      <c r="B186" s="140">
        <f ca="1">IF(C186 = "汎用", 0, IF(C186 = "", "", INDIRECT(ADDRESS(MATCH(C186,キャラデータ表!$C$1:$C1437, 0),1,2,TRUE,"キャラデータ表"),TRUE)))</f>
        <v>58</v>
      </c>
      <c r="C186" s="140" t="s">
        <v>450</v>
      </c>
      <c r="D186" s="140" t="s">
        <v>1541</v>
      </c>
      <c r="E186" s="141">
        <f t="shared" si="17"/>
        <v>0</v>
      </c>
      <c r="F186" s="140" t="s">
        <v>1918</v>
      </c>
      <c r="G186" s="142">
        <v>4</v>
      </c>
      <c r="H186" s="143" t="s">
        <v>1572</v>
      </c>
      <c r="I186" s="140" t="s">
        <v>1544</v>
      </c>
      <c r="J186" s="140" t="s">
        <v>1544</v>
      </c>
      <c r="K186" s="140" t="s">
        <v>1544</v>
      </c>
      <c r="L186" s="140" t="s">
        <v>1919</v>
      </c>
      <c r="M186" s="144" t="s">
        <v>1605</v>
      </c>
      <c r="N186" s="144">
        <f ca="1">COUNTIFS(汎用スキル所持リスト!$A:$A, $B186, 汎用スキル所持リスト!$D:$D, $D186) + COUNTIFS($B:$B, $B186, $D:$D, $D186) - COUNTIFS($C:$C, $C186, $I:$I, "不可", $D:$D, $D186)</f>
        <v>2</v>
      </c>
    </row>
    <row r="187" spans="1:14" ht="15">
      <c r="A187" s="145" t="s">
        <v>1540</v>
      </c>
      <c r="B187" s="146">
        <f ca="1">IF(C187 = "汎用", 0, IF(C187 = "", "", INDIRECT(ADDRESS(MATCH(C187,キャラデータ表!$C$1:$C1437, 0),1,2,TRUE,"キャラデータ表"),TRUE)))</f>
        <v>58</v>
      </c>
      <c r="C187" s="146" t="s">
        <v>450</v>
      </c>
      <c r="D187" s="146" t="s">
        <v>1551</v>
      </c>
      <c r="E187" s="147">
        <f t="shared" si="17"/>
        <v>0</v>
      </c>
      <c r="F187" s="146" t="s">
        <v>1920</v>
      </c>
      <c r="G187" s="148">
        <v>2</v>
      </c>
      <c r="H187" s="149" t="s">
        <v>1770</v>
      </c>
      <c r="I187" s="146" t="s">
        <v>1544</v>
      </c>
      <c r="J187" s="146" t="s">
        <v>1544</v>
      </c>
      <c r="K187" s="146" t="s">
        <v>1544</v>
      </c>
      <c r="L187" s="146" t="s">
        <v>1573</v>
      </c>
      <c r="M187" s="150" t="s">
        <v>1641</v>
      </c>
      <c r="N187" s="150">
        <f ca="1">COUNTIFS(汎用スキル所持リスト!$A:$A, $B187, 汎用スキル所持リスト!$D:$D, $D187) + COUNTIFS($B:$B, $B187, $D:$D, $D187) - COUNTIFS($C:$C, $C187, $I:$I, "不可", $D:$D, $D187)</f>
        <v>2</v>
      </c>
    </row>
    <row r="188" spans="1:14" ht="15">
      <c r="A188" s="139" t="s">
        <v>1540</v>
      </c>
      <c r="B188" s="140">
        <f ca="1">IF(C188 = "汎用", 0, IF(C188 = "", "", INDIRECT(ADDRESS(MATCH(C188,キャラデータ表!$C$1:$C1437, 0),1,2,TRUE,"キャラデータ表"),TRUE)))</f>
        <v>59</v>
      </c>
      <c r="C188" s="140" t="s">
        <v>455</v>
      </c>
      <c r="D188" s="140" t="s">
        <v>1541</v>
      </c>
      <c r="E188" s="141">
        <f t="shared" si="17"/>
        <v>0</v>
      </c>
      <c r="F188" s="140" t="s">
        <v>1921</v>
      </c>
      <c r="G188" s="142">
        <v>2</v>
      </c>
      <c r="H188" s="143" t="s">
        <v>1586</v>
      </c>
      <c r="I188" s="140" t="s">
        <v>1544</v>
      </c>
      <c r="J188" s="140" t="s">
        <v>1544</v>
      </c>
      <c r="K188" s="140" t="s">
        <v>1544</v>
      </c>
      <c r="L188" s="140" t="s">
        <v>1922</v>
      </c>
      <c r="M188" s="144"/>
      <c r="N188" s="144">
        <f ca="1">COUNTIFS(汎用スキル所持リスト!$A:$A, $B188, 汎用スキル所持リスト!$D:$D, $D188) + COUNTIFS($B:$B, $B188, $D:$D, $D188) - COUNTIFS($C:$C, $C188, $I:$I, "不可", $D:$D, $D188)</f>
        <v>2</v>
      </c>
    </row>
    <row r="189" spans="1:14" ht="15">
      <c r="A189" s="145" t="s">
        <v>1540</v>
      </c>
      <c r="B189" s="146">
        <f ca="1">IF(C189 = "汎用", 0, IF(C189 = "", "", INDIRECT(ADDRESS(MATCH(C189,キャラデータ表!$C$1:$C1437, 0),1,2,TRUE,"キャラデータ表"),TRUE)))</f>
        <v>59</v>
      </c>
      <c r="C189" s="146" t="s">
        <v>455</v>
      </c>
      <c r="D189" s="146" t="s">
        <v>1541</v>
      </c>
      <c r="E189" s="147">
        <f t="shared" si="17"/>
        <v>1</v>
      </c>
      <c r="F189" s="146" t="s">
        <v>1923</v>
      </c>
      <c r="G189" s="148">
        <v>3</v>
      </c>
      <c r="H189" s="149" t="s">
        <v>1607</v>
      </c>
      <c r="I189" s="146" t="s">
        <v>1544</v>
      </c>
      <c r="J189" s="146" t="s">
        <v>1544</v>
      </c>
      <c r="K189" s="146" t="s">
        <v>1545</v>
      </c>
      <c r="L189" s="146" t="s">
        <v>1924</v>
      </c>
      <c r="M189" s="150"/>
      <c r="N189" s="150">
        <f ca="1">COUNTIFS(汎用スキル所持リスト!$A:$A, $B189, 汎用スキル所持リスト!$D:$D, $D189) + COUNTIFS($B:$B, $B189, $D:$D, $D189) - COUNTIFS($C:$C, $C189, $I:$I, "不可", $D:$D, $D189)</f>
        <v>2</v>
      </c>
    </row>
    <row r="190" spans="1:14" ht="15">
      <c r="A190" s="139" t="s">
        <v>1540</v>
      </c>
      <c r="B190" s="140">
        <f ca="1">IF(C190 = "汎用", 0, IF(C190 = "", "", INDIRECT(ADDRESS(MATCH(C190,キャラデータ表!$C$1:$C1437, 0),1,2,TRUE,"キャラデータ表"),TRUE)))</f>
        <v>59</v>
      </c>
      <c r="C190" s="140" t="s">
        <v>455</v>
      </c>
      <c r="D190" s="140" t="s">
        <v>1551</v>
      </c>
      <c r="E190" s="141">
        <f t="shared" si="17"/>
        <v>0</v>
      </c>
      <c r="F190" s="140" t="s">
        <v>1925</v>
      </c>
      <c r="G190" s="142">
        <v>2</v>
      </c>
      <c r="H190" s="143" t="s">
        <v>1770</v>
      </c>
      <c r="I190" s="140" t="s">
        <v>1544</v>
      </c>
      <c r="J190" s="140" t="s">
        <v>1544</v>
      </c>
      <c r="K190" s="140" t="s">
        <v>1544</v>
      </c>
      <c r="L190" s="140" t="s">
        <v>1573</v>
      </c>
      <c r="M190" s="144" t="s">
        <v>1641</v>
      </c>
      <c r="N190" s="144">
        <f ca="1">COUNTIFS(汎用スキル所持リスト!$A:$A, $B190, 汎用スキル所持リスト!$D:$D, $D190) + COUNTIFS($B:$B, $B190, $D:$D, $D190) - COUNTIFS($C:$C, $C190, $I:$I, "不可", $D:$D, $D190)</f>
        <v>3</v>
      </c>
    </row>
    <row r="191" spans="1:14" ht="15">
      <c r="A191" s="145" t="s">
        <v>1540</v>
      </c>
      <c r="B191" s="146">
        <f ca="1">IF(C191 = "汎用", 0, IF(C191 = "", "", INDIRECT(ADDRESS(MATCH(C191,キャラデータ表!$C$1:$C1437, 0),1,2,TRUE,"キャラデータ表"),TRUE)))</f>
        <v>59</v>
      </c>
      <c r="C191" s="146" t="s">
        <v>455</v>
      </c>
      <c r="D191" s="146" t="s">
        <v>1551</v>
      </c>
      <c r="E191" s="147">
        <f t="shared" si="17"/>
        <v>1</v>
      </c>
      <c r="F191" s="146" t="s">
        <v>1926</v>
      </c>
      <c r="G191" s="148">
        <v>3</v>
      </c>
      <c r="H191" s="149" t="s">
        <v>1553</v>
      </c>
      <c r="I191" s="146" t="s">
        <v>1544</v>
      </c>
      <c r="J191" s="146" t="s">
        <v>1544</v>
      </c>
      <c r="K191" s="146" t="s">
        <v>1544</v>
      </c>
      <c r="L191" s="146" t="s">
        <v>1573</v>
      </c>
      <c r="M191" s="150" t="s">
        <v>1555</v>
      </c>
      <c r="N191" s="150">
        <f ca="1">COUNTIFS(汎用スキル所持リスト!$A:$A, $B191, 汎用スキル所持リスト!$D:$D, $D191) + COUNTIFS($B:$B, $B191, $D:$D, $D191) - COUNTIFS($C:$C, $C191, $I:$I, "不可", $D:$D, $D191)</f>
        <v>3</v>
      </c>
    </row>
    <row r="192" spans="1:14" ht="15">
      <c r="A192" s="139" t="s">
        <v>1540</v>
      </c>
      <c r="B192" s="140">
        <f ca="1">IF(C192 = "汎用", 0, IF(C192 = "", "", INDIRECT(ADDRESS(MATCH(C192,キャラデータ表!$C$1:$C1437, 0),1,2,TRUE,"キャラデータ表"),TRUE)))</f>
        <v>60</v>
      </c>
      <c r="C192" s="140" t="s">
        <v>460</v>
      </c>
      <c r="D192" s="140" t="s">
        <v>1541</v>
      </c>
      <c r="E192" s="141">
        <f t="shared" si="17"/>
        <v>0</v>
      </c>
      <c r="F192" s="140" t="s">
        <v>1927</v>
      </c>
      <c r="G192" s="142">
        <v>4</v>
      </c>
      <c r="H192" s="143" t="s">
        <v>1602</v>
      </c>
      <c r="I192" s="140" t="s">
        <v>1544</v>
      </c>
      <c r="J192" s="140" t="s">
        <v>1544</v>
      </c>
      <c r="K192" s="140" t="s">
        <v>1544</v>
      </c>
      <c r="L192" s="140" t="s">
        <v>1928</v>
      </c>
      <c r="M192" s="144"/>
      <c r="N192" s="144">
        <f ca="1">COUNTIFS(汎用スキル所持リスト!$A:$A, $B192, 汎用スキル所持リスト!$D:$D, $D192) + COUNTIFS($B:$B, $B192, $D:$D, $D192) - COUNTIFS($C:$C, $C192, $I:$I, "不可", $D:$D, $D192)</f>
        <v>4</v>
      </c>
    </row>
    <row r="193" spans="1:14" ht="15">
      <c r="A193" s="145" t="s">
        <v>1540</v>
      </c>
      <c r="B193" s="146">
        <f ca="1">IF(C193 = "汎用", 0, IF(C193 = "", "", INDIRECT(ADDRESS(MATCH(C193,キャラデータ表!$C$1:$C1437, 0),1,2,TRUE,"キャラデータ表"),TRUE)))</f>
        <v>60</v>
      </c>
      <c r="C193" s="146" t="s">
        <v>460</v>
      </c>
      <c r="D193" s="146" t="s">
        <v>1541</v>
      </c>
      <c r="E193" s="147">
        <f t="shared" si="17"/>
        <v>1</v>
      </c>
      <c r="F193" s="146" t="s">
        <v>1929</v>
      </c>
      <c r="G193" s="148">
        <v>5</v>
      </c>
      <c r="H193" s="149" t="s">
        <v>1572</v>
      </c>
      <c r="I193" s="146" t="s">
        <v>1544</v>
      </c>
      <c r="J193" s="146" t="s">
        <v>1544</v>
      </c>
      <c r="K193" s="146" t="s">
        <v>1544</v>
      </c>
      <c r="L193" s="146" t="s">
        <v>1721</v>
      </c>
      <c r="M193" s="150" t="s">
        <v>1791</v>
      </c>
      <c r="N193" s="150">
        <f ca="1">COUNTIFS(汎用スキル所持リスト!$A:$A, $B193, 汎用スキル所持リスト!$D:$D, $D193) + COUNTIFS($B:$B, $B193, $D:$D, $D193) - COUNTIFS($C:$C, $C193, $I:$I, "不可", $D:$D, $D193)</f>
        <v>4</v>
      </c>
    </row>
    <row r="194" spans="1:14" ht="15">
      <c r="A194" s="139" t="s">
        <v>1540</v>
      </c>
      <c r="B194" s="139">
        <f ca="1">IF(C194 = "汎用", 0, IF(C194 = "", "", INDIRECT(ADDRESS(MATCH(C194,キャラデータ表!$C$1:$C1437, 0),1,2,TRUE,"キャラデータ表"),TRUE)))</f>
        <v>60</v>
      </c>
      <c r="C194" s="140" t="s">
        <v>460</v>
      </c>
      <c r="D194" s="140" t="s">
        <v>1541</v>
      </c>
      <c r="E194" s="142">
        <f t="shared" si="17"/>
        <v>2</v>
      </c>
      <c r="F194" s="140" t="s">
        <v>1930</v>
      </c>
      <c r="G194" s="142">
        <v>5</v>
      </c>
      <c r="H194" s="143" t="s">
        <v>1553</v>
      </c>
      <c r="I194" s="140" t="s">
        <v>1545</v>
      </c>
      <c r="J194" s="140" t="s">
        <v>1545</v>
      </c>
      <c r="K194" s="140" t="s">
        <v>1545</v>
      </c>
      <c r="L194" s="140" t="s">
        <v>1931</v>
      </c>
      <c r="M194" s="152" t="s">
        <v>1932</v>
      </c>
      <c r="N194" s="144">
        <f ca="1">COUNTIFS(汎用スキル所持リスト!$A:$A, $B194, 汎用スキル所持リスト!$D:$D, $D194) + COUNTIFS($B:$B, $B194, $D:$D, $D194) - COUNTIFS($C:$C, $C194, $I:$I, "不可", $D:$D, $D194)</f>
        <v>4</v>
      </c>
    </row>
    <row r="195" spans="1:14" ht="15">
      <c r="A195" s="145" t="s">
        <v>1540</v>
      </c>
      <c r="B195" s="146">
        <f ca="1">IF(C195 = "汎用", 0, IF(C195 = "", "", INDIRECT(ADDRESS(MATCH(C195,キャラデータ表!$C$1:$C1437, 0),1,2,TRUE,"キャラデータ表"),TRUE)))</f>
        <v>60</v>
      </c>
      <c r="C195" s="146" t="s">
        <v>460</v>
      </c>
      <c r="D195" s="146" t="s">
        <v>1551</v>
      </c>
      <c r="E195" s="147">
        <f>COUNTIFS($C$1:$C193, $C195, $D$1:$D193, $D195)</f>
        <v>0</v>
      </c>
      <c r="F195" s="146" t="s">
        <v>1933</v>
      </c>
      <c r="G195" s="148">
        <v>2</v>
      </c>
      <c r="H195" s="149" t="s">
        <v>1586</v>
      </c>
      <c r="I195" s="146" t="s">
        <v>1544</v>
      </c>
      <c r="J195" s="146" t="s">
        <v>1544</v>
      </c>
      <c r="K195" s="146" t="s">
        <v>1544</v>
      </c>
      <c r="L195" s="146" t="s">
        <v>1934</v>
      </c>
      <c r="M195" s="150" t="s">
        <v>1935</v>
      </c>
      <c r="N195" s="150">
        <f ca="1">COUNTIFS(汎用スキル所持リスト!$A:$A, $B195, 汎用スキル所持リスト!$D:$D, $D195) + COUNTIFS($B:$B, $B195, $D:$D, $D195) - COUNTIFS($C:$C, $C195, $I:$I, "不可", $D:$D, $D195)</f>
        <v>2</v>
      </c>
    </row>
    <row r="196" spans="1:14" ht="15">
      <c r="A196" s="139" t="s">
        <v>1540</v>
      </c>
      <c r="B196" s="140">
        <f ca="1">IF(C196 = "汎用", 0, IF(C196 = "", "", INDIRECT(ADDRESS(MATCH(C196,キャラデータ表!$C$1:$C1437, 0),1,2,TRUE,"キャラデータ表"),TRUE)))</f>
        <v>60</v>
      </c>
      <c r="C196" s="140" t="s">
        <v>460</v>
      </c>
      <c r="D196" s="140" t="s">
        <v>1551</v>
      </c>
      <c r="E196" s="141">
        <f>COUNTIFS($C$1:$C195, $C196, $D$1:$D195, $D196)</f>
        <v>1</v>
      </c>
      <c r="F196" s="140" t="s">
        <v>1936</v>
      </c>
      <c r="G196" s="142">
        <v>5</v>
      </c>
      <c r="H196" s="143" t="s">
        <v>1770</v>
      </c>
      <c r="I196" s="140" t="s">
        <v>1545</v>
      </c>
      <c r="J196" s="140" t="s">
        <v>1545</v>
      </c>
      <c r="K196" s="140" t="s">
        <v>1545</v>
      </c>
      <c r="L196" s="140" t="s">
        <v>1937</v>
      </c>
      <c r="M196" s="144" t="s">
        <v>1938</v>
      </c>
      <c r="N196" s="144">
        <f ca="1">COUNTIFS(汎用スキル所持リスト!$A:$A, $B196, 汎用スキル所持リスト!$D:$D, $D196) + COUNTIFS($B:$B, $B196, $D:$D, $D196) - COUNTIFS($C:$C, $C196, $I:$I, "不可", $D:$D, $D196)</f>
        <v>2</v>
      </c>
    </row>
    <row r="197" spans="1:14" ht="15">
      <c r="A197" s="145" t="s">
        <v>1540</v>
      </c>
      <c r="B197" s="146">
        <f ca="1">IF(C197 = "汎用", 0, IF(C197 = "", "", INDIRECT(ADDRESS(MATCH(C197,キャラデータ表!$C$1:$C1437, 0),1,2,TRUE,"キャラデータ表"),TRUE)))</f>
        <v>61</v>
      </c>
      <c r="C197" s="146" t="s">
        <v>468</v>
      </c>
      <c r="D197" s="146" t="s">
        <v>1541</v>
      </c>
      <c r="E197" s="147">
        <f>COUNTIFS($C$1:$C195, $C197, $D$1:$D195, $D197)</f>
        <v>0</v>
      </c>
      <c r="F197" s="146" t="s">
        <v>1939</v>
      </c>
      <c r="G197" s="148">
        <v>5</v>
      </c>
      <c r="H197" s="149" t="s">
        <v>1607</v>
      </c>
      <c r="I197" s="146" t="s">
        <v>1544</v>
      </c>
      <c r="J197" s="146" t="s">
        <v>1544</v>
      </c>
      <c r="K197" s="146" t="s">
        <v>1545</v>
      </c>
      <c r="L197" s="146" t="s">
        <v>1940</v>
      </c>
      <c r="M197" s="150" t="s">
        <v>1941</v>
      </c>
      <c r="N197" s="150">
        <f ca="1">COUNTIFS(汎用スキル所持リスト!$A:$A, $B197, 汎用スキル所持リスト!$D:$D, $D197) + COUNTIFS($B:$B, $B197, $D:$D, $D197) - COUNTIFS($C:$C, $C197, $I:$I, "不可", $D:$D, $D197)</f>
        <v>1</v>
      </c>
    </row>
    <row r="198" spans="1:14" ht="15">
      <c r="A198" s="139" t="s">
        <v>1540</v>
      </c>
      <c r="B198" s="140">
        <f ca="1">IF(C198 = "汎用", 0, IF(C198 = "", "", INDIRECT(ADDRESS(MATCH(C198,キャラデータ表!$C$1:$C1437, 0),1,2,TRUE,"キャラデータ表"),TRUE)))</f>
        <v>61</v>
      </c>
      <c r="C198" s="140" t="s">
        <v>468</v>
      </c>
      <c r="D198" s="140" t="s">
        <v>1551</v>
      </c>
      <c r="E198" s="141">
        <f t="shared" ref="E198:E211" si="18">COUNTIFS($C$1:$C197, $C198, $D$1:$D197, $D198)</f>
        <v>0</v>
      </c>
      <c r="F198" s="140" t="s">
        <v>1942</v>
      </c>
      <c r="G198" s="142">
        <v>5</v>
      </c>
      <c r="H198" s="143" t="s">
        <v>1553</v>
      </c>
      <c r="I198" s="140" t="s">
        <v>1544</v>
      </c>
      <c r="J198" s="140" t="s">
        <v>1544</v>
      </c>
      <c r="K198" s="140" t="s">
        <v>1544</v>
      </c>
      <c r="L198" s="140" t="s">
        <v>1943</v>
      </c>
      <c r="M198" s="144" t="s">
        <v>1605</v>
      </c>
      <c r="N198" s="144">
        <f ca="1">COUNTIFS(汎用スキル所持リスト!$A:$A, $B198, 汎用スキル所持リスト!$D:$D, $D198) + COUNTIFS($B:$B, $B198, $D:$D, $D198) - COUNTIFS($C:$C, $C198, $I:$I, "不可", $D:$D, $D198)</f>
        <v>2</v>
      </c>
    </row>
    <row r="199" spans="1:14" ht="15">
      <c r="A199" s="145" t="s">
        <v>1540</v>
      </c>
      <c r="B199" s="146">
        <f ca="1">IF(C199 = "汎用", 0, IF(C199 = "", "", INDIRECT(ADDRESS(MATCH(C199,キャラデータ表!$C$1:$C1437, 0),1,2,TRUE,"キャラデータ表"),TRUE)))</f>
        <v>62</v>
      </c>
      <c r="C199" s="146" t="s">
        <v>474</v>
      </c>
      <c r="D199" s="146" t="s">
        <v>1557</v>
      </c>
      <c r="E199" s="147">
        <f t="shared" si="18"/>
        <v>0</v>
      </c>
      <c r="F199" s="146" t="s">
        <v>1944</v>
      </c>
      <c r="G199" s="148">
        <v>3</v>
      </c>
      <c r="H199" s="149" t="s">
        <v>1543</v>
      </c>
      <c r="I199" s="146" t="s">
        <v>1544</v>
      </c>
      <c r="J199" s="146" t="s">
        <v>1544</v>
      </c>
      <c r="K199" s="146" t="s">
        <v>1544</v>
      </c>
      <c r="L199" s="146" t="s">
        <v>1758</v>
      </c>
      <c r="M199" s="150" t="s">
        <v>1560</v>
      </c>
      <c r="N199" s="150">
        <f ca="1">COUNTIFS(汎用スキル所持リスト!$A:$A, $B199, 汎用スキル所持リスト!$D:$D, $D199) + COUNTIFS($B:$B, $B199, $D:$D, $D199) - COUNTIFS($C:$C, $C199, $I:$I, "不可", $D:$D, $D199)</f>
        <v>1</v>
      </c>
    </row>
    <row r="200" spans="1:14" ht="15">
      <c r="A200" s="139" t="s">
        <v>1540</v>
      </c>
      <c r="B200" s="140">
        <f ca="1">IF(C200 = "汎用", 0, IF(C200 = "", "", INDIRECT(ADDRESS(MATCH(C200,キャラデータ表!$C$1:$C1437, 0),1,2,TRUE,"キャラデータ表"),TRUE)))</f>
        <v>62</v>
      </c>
      <c r="C200" s="140" t="s">
        <v>474</v>
      </c>
      <c r="D200" s="140" t="s">
        <v>1541</v>
      </c>
      <c r="E200" s="141">
        <f t="shared" si="18"/>
        <v>0</v>
      </c>
      <c r="F200" s="140" t="s">
        <v>1945</v>
      </c>
      <c r="G200" s="142">
        <v>3</v>
      </c>
      <c r="H200" s="143" t="s">
        <v>1553</v>
      </c>
      <c r="I200" s="140" t="s">
        <v>1544</v>
      </c>
      <c r="J200" s="140" t="s">
        <v>1544</v>
      </c>
      <c r="K200" s="140" t="s">
        <v>1545</v>
      </c>
      <c r="L200" s="140" t="s">
        <v>1946</v>
      </c>
      <c r="M200" s="144"/>
      <c r="N200" s="144">
        <f ca="1">COUNTIFS(汎用スキル所持リスト!$A:$A, $B200, 汎用スキル所持リスト!$D:$D, $D200) + COUNTIFS($B:$B, $B200, $D:$D, $D200) - COUNTIFS($C:$C, $C200, $I:$I, "不可", $D:$D, $D200)</f>
        <v>3</v>
      </c>
    </row>
    <row r="201" spans="1:14" ht="15">
      <c r="A201" s="145" t="s">
        <v>1540</v>
      </c>
      <c r="B201" s="146">
        <f ca="1">IF(C201 = "汎用", 0, IF(C201 = "", "", INDIRECT(ADDRESS(MATCH(C201,キャラデータ表!$C$1:$C1437, 0),1,2,TRUE,"キャラデータ表"),TRUE)))</f>
        <v>62</v>
      </c>
      <c r="C201" s="146" t="s">
        <v>474</v>
      </c>
      <c r="D201" s="146" t="s">
        <v>1551</v>
      </c>
      <c r="E201" s="147">
        <f t="shared" si="18"/>
        <v>0</v>
      </c>
      <c r="F201" s="146" t="s">
        <v>1947</v>
      </c>
      <c r="G201" s="148">
        <v>2</v>
      </c>
      <c r="H201" s="149" t="s">
        <v>1553</v>
      </c>
      <c r="I201" s="146" t="s">
        <v>1544</v>
      </c>
      <c r="J201" s="146" t="s">
        <v>1544</v>
      </c>
      <c r="K201" s="146" t="s">
        <v>1544</v>
      </c>
      <c r="L201" s="146" t="s">
        <v>1679</v>
      </c>
      <c r="M201" s="150" t="s">
        <v>1618</v>
      </c>
      <c r="N201" s="150">
        <f ca="1">COUNTIFS(汎用スキル所持リスト!$A:$A, $B201, 汎用スキル所持リスト!$D:$D, $D201) + COUNTIFS($B:$B, $B201, $D:$D, $D201) - COUNTIFS($C:$C, $C201, $I:$I, "不可", $D:$D, $D201)</f>
        <v>1</v>
      </c>
    </row>
    <row r="202" spans="1:14" ht="15">
      <c r="A202" s="139" t="s">
        <v>1540</v>
      </c>
      <c r="B202" s="140">
        <f ca="1">IF(C202 = "汎用", 0, IF(C202 = "", "", INDIRECT(ADDRESS(MATCH(C202,キャラデータ表!$C$1:$C1437, 0),1,2,TRUE,"キャラデータ表"),TRUE)))</f>
        <v>63</v>
      </c>
      <c r="C202" s="140" t="s">
        <v>479</v>
      </c>
      <c r="D202" s="140" t="s">
        <v>1541</v>
      </c>
      <c r="E202" s="141">
        <f t="shared" si="18"/>
        <v>0</v>
      </c>
      <c r="F202" s="140" t="s">
        <v>1948</v>
      </c>
      <c r="G202" s="142">
        <v>5</v>
      </c>
      <c r="H202" s="143" t="s">
        <v>1586</v>
      </c>
      <c r="I202" s="140" t="s">
        <v>1544</v>
      </c>
      <c r="J202" s="140" t="s">
        <v>1544</v>
      </c>
      <c r="K202" s="140" t="s">
        <v>1544</v>
      </c>
      <c r="L202" s="140" t="s">
        <v>1729</v>
      </c>
      <c r="M202" s="144" t="s">
        <v>1949</v>
      </c>
      <c r="N202" s="144">
        <f ca="1">COUNTIFS(汎用スキル所持リスト!$A:$A, $B202, 汎用スキル所持リスト!$D:$D, $D202) + COUNTIFS($B:$B, $B202, $D:$D, $D202) - COUNTIFS($C:$C, $C202, $I:$I, "不可", $D:$D, $D202)</f>
        <v>3</v>
      </c>
    </row>
    <row r="203" spans="1:14" ht="15">
      <c r="A203" s="145" t="s">
        <v>1540</v>
      </c>
      <c r="B203" s="146">
        <f ca="1">IF(C203 = "汎用", 0, IF(C203 = "", "", INDIRECT(ADDRESS(MATCH(C203,キャラデータ表!$C$1:$C1437, 0),1,2,TRUE,"キャラデータ表"),TRUE)))</f>
        <v>63</v>
      </c>
      <c r="C203" s="146" t="s">
        <v>479</v>
      </c>
      <c r="D203" s="146" t="s">
        <v>1541</v>
      </c>
      <c r="E203" s="147">
        <f t="shared" si="18"/>
        <v>1</v>
      </c>
      <c r="F203" s="146" t="s">
        <v>1950</v>
      </c>
      <c r="G203" s="148">
        <v>1</v>
      </c>
      <c r="H203" s="149" t="s">
        <v>1602</v>
      </c>
      <c r="I203" s="146" t="s">
        <v>1544</v>
      </c>
      <c r="J203" s="146" t="s">
        <v>1544</v>
      </c>
      <c r="K203" s="146" t="s">
        <v>1544</v>
      </c>
      <c r="L203" s="146" t="s">
        <v>1951</v>
      </c>
      <c r="M203" s="150" t="s">
        <v>1952</v>
      </c>
      <c r="N203" s="150">
        <f ca="1">COUNTIFS(汎用スキル所持リスト!$A:$A, $B203, 汎用スキル所持リスト!$D:$D, $D203) + COUNTIFS($B:$B, $B203, $D:$D, $D203) - COUNTIFS($C:$C, $C203, $I:$I, "不可", $D:$D, $D203)</f>
        <v>3</v>
      </c>
    </row>
    <row r="204" spans="1:14" ht="15">
      <c r="A204" s="139" t="s">
        <v>1540</v>
      </c>
      <c r="B204" s="139">
        <f ca="1">IF(C204 = "汎用", 0, IF(C204 = "", "", INDIRECT(ADDRESS(MATCH(C204,キャラデータ表!$C$1:$C1437, 0),1,2,TRUE,"キャラデータ表"),TRUE)))</f>
        <v>63</v>
      </c>
      <c r="C204" s="140" t="s">
        <v>479</v>
      </c>
      <c r="D204" s="140" t="s">
        <v>1541</v>
      </c>
      <c r="E204" s="141">
        <f t="shared" si="18"/>
        <v>2</v>
      </c>
      <c r="F204" s="140" t="s">
        <v>1953</v>
      </c>
      <c r="G204" s="142">
        <v>4</v>
      </c>
      <c r="H204" s="143" t="s">
        <v>1607</v>
      </c>
      <c r="I204" s="140" t="s">
        <v>1544</v>
      </c>
      <c r="J204" s="140" t="s">
        <v>1544</v>
      </c>
      <c r="K204" s="140" t="s">
        <v>1545</v>
      </c>
      <c r="L204" s="140" t="s">
        <v>1954</v>
      </c>
      <c r="M204" s="144" t="s">
        <v>1787</v>
      </c>
      <c r="N204" s="144">
        <f ca="1">COUNTIFS(汎用スキル所持リスト!$A:$A, $B204, 汎用スキル所持リスト!$D:$D, $D204) + COUNTIFS($B:$B, $B204, $D:$D, $D204) - COUNTIFS($C:$C, $C204, $I:$I, "不可", $D:$D, $D204)</f>
        <v>3</v>
      </c>
    </row>
    <row r="205" spans="1:14" ht="15">
      <c r="A205" s="145" t="s">
        <v>1540</v>
      </c>
      <c r="B205" s="146">
        <f ca="1">IF(C205 = "汎用", 0, IF(C205 = "", "", INDIRECT(ADDRESS(MATCH(C205,キャラデータ表!$C$1:$C1437, 0),1,2,TRUE,"キャラデータ表"),TRUE)))</f>
        <v>64</v>
      </c>
      <c r="C205" s="146" t="s">
        <v>485</v>
      </c>
      <c r="D205" s="146" t="s">
        <v>1561</v>
      </c>
      <c r="E205" s="147">
        <f t="shared" si="18"/>
        <v>0</v>
      </c>
      <c r="F205" s="146" t="s">
        <v>1955</v>
      </c>
      <c r="G205" s="148">
        <v>3</v>
      </c>
      <c r="H205" s="149" t="s">
        <v>1602</v>
      </c>
      <c r="I205" s="146" t="s">
        <v>1544</v>
      </c>
      <c r="J205" s="146" t="s">
        <v>1544</v>
      </c>
      <c r="K205" s="146" t="s">
        <v>1544</v>
      </c>
      <c r="L205" s="146" t="s">
        <v>1563</v>
      </c>
      <c r="M205" s="150" t="s">
        <v>1560</v>
      </c>
      <c r="N205" s="150">
        <f ca="1">COUNTIFS(汎用スキル所持リスト!$A:$A, $B205, 汎用スキル所持リスト!$D:$D, $D205) + COUNTIFS($B:$B, $B205, $D:$D, $D205) - COUNTIFS($C:$C, $C205, $I:$I, "不可", $D:$D, $D205)</f>
        <v>2</v>
      </c>
    </row>
    <row r="206" spans="1:14" ht="15">
      <c r="A206" s="139" t="s">
        <v>1540</v>
      </c>
      <c r="B206" s="140">
        <f ca="1">IF(C206 = "汎用", 0, IF(C206 = "", "", INDIRECT(ADDRESS(MATCH(C206,キャラデータ表!$C$1:$C1437, 0),1,2,TRUE,"キャラデータ表"),TRUE)))</f>
        <v>64</v>
      </c>
      <c r="C206" s="140" t="s">
        <v>485</v>
      </c>
      <c r="D206" s="140" t="s">
        <v>1561</v>
      </c>
      <c r="E206" s="141">
        <f t="shared" si="18"/>
        <v>1</v>
      </c>
      <c r="F206" s="140" t="s">
        <v>1956</v>
      </c>
      <c r="G206" s="142">
        <v>3</v>
      </c>
      <c r="H206" s="143" t="s">
        <v>1602</v>
      </c>
      <c r="I206" s="140" t="s">
        <v>1544</v>
      </c>
      <c r="J206" s="140" t="s">
        <v>1544</v>
      </c>
      <c r="K206" s="140" t="s">
        <v>1544</v>
      </c>
      <c r="L206" s="140" t="s">
        <v>1563</v>
      </c>
      <c r="M206" s="144" t="s">
        <v>1560</v>
      </c>
      <c r="N206" s="144">
        <f ca="1">COUNTIFS(汎用スキル所持リスト!$A:$A, $B206, 汎用スキル所持リスト!$D:$D, $D206) + COUNTIFS($B:$B, $B206, $D:$D, $D206) - COUNTIFS($C:$C, $C206, $I:$I, "不可", $D:$D, $D206)</f>
        <v>2</v>
      </c>
    </row>
    <row r="207" spans="1:14" ht="15">
      <c r="A207" s="145" t="s">
        <v>1540</v>
      </c>
      <c r="B207" s="146">
        <f ca="1">IF(C207 = "汎用", 0, IF(C207 = "", "", INDIRECT(ADDRESS(MATCH(C207,キャラデータ表!$C$1:$C1437, 0),1,2,TRUE,"キャラデータ表"),TRUE)))</f>
        <v>64</v>
      </c>
      <c r="C207" s="146" t="s">
        <v>485</v>
      </c>
      <c r="D207" s="146" t="s">
        <v>1551</v>
      </c>
      <c r="E207" s="147">
        <f t="shared" si="18"/>
        <v>0</v>
      </c>
      <c r="F207" s="146" t="s">
        <v>1957</v>
      </c>
      <c r="G207" s="148">
        <v>3</v>
      </c>
      <c r="H207" s="149" t="s">
        <v>1610</v>
      </c>
      <c r="I207" s="146" t="s">
        <v>1544</v>
      </c>
      <c r="J207" s="146" t="s">
        <v>1544</v>
      </c>
      <c r="K207" s="146" t="s">
        <v>1544</v>
      </c>
      <c r="L207" s="146" t="s">
        <v>1554</v>
      </c>
      <c r="M207" s="150" t="s">
        <v>1605</v>
      </c>
      <c r="N207" s="150">
        <f ca="1">COUNTIFS(汎用スキル所持リスト!$A:$A, $B207, 汎用スキル所持リスト!$D:$D, $D207) + COUNTIFS($B:$B, $B207, $D:$D, $D207) - COUNTIFS($C:$C, $C207, $I:$I, "不可", $D:$D, $D207)</f>
        <v>3</v>
      </c>
    </row>
    <row r="208" spans="1:14" ht="15">
      <c r="A208" s="139" t="s">
        <v>1540</v>
      </c>
      <c r="B208" s="140">
        <f ca="1">IF(C208 = "汎用", 0, IF(C208 = "", "", INDIRECT(ADDRESS(MATCH(C208,キャラデータ表!$C$1:$C1437, 0),1,2,TRUE,"キャラデータ表"),TRUE)))</f>
        <v>64</v>
      </c>
      <c r="C208" s="140" t="s">
        <v>485</v>
      </c>
      <c r="D208" s="140" t="s">
        <v>1551</v>
      </c>
      <c r="E208" s="141">
        <f t="shared" si="18"/>
        <v>1</v>
      </c>
      <c r="F208" s="140" t="s">
        <v>1958</v>
      </c>
      <c r="G208" s="142">
        <v>3</v>
      </c>
      <c r="H208" s="143" t="s">
        <v>1770</v>
      </c>
      <c r="I208" s="140" t="s">
        <v>1544</v>
      </c>
      <c r="J208" s="140" t="s">
        <v>1544</v>
      </c>
      <c r="K208" s="140" t="s">
        <v>1544</v>
      </c>
      <c r="L208" s="140" t="s">
        <v>1554</v>
      </c>
      <c r="M208" s="144" t="s">
        <v>1555</v>
      </c>
      <c r="N208" s="144">
        <f ca="1">COUNTIFS(汎用スキル所持リスト!$A:$A, $B208, 汎用スキル所持リスト!$D:$D, $D208) + COUNTIFS($B:$B, $B208, $D:$D, $D208) - COUNTIFS($C:$C, $C208, $I:$I, "不可", $D:$D, $D208)</f>
        <v>3</v>
      </c>
    </row>
    <row r="209" spans="1:14" ht="15">
      <c r="A209" s="145" t="s">
        <v>1540</v>
      </c>
      <c r="B209" s="146">
        <f ca="1">IF(C209 = "汎用", 0, IF(C209 = "", "", INDIRECT(ADDRESS(MATCH(C209,キャラデータ表!$C$1:$C1437, 0),1,2,TRUE,"キャラデータ表"),TRUE)))</f>
        <v>64</v>
      </c>
      <c r="C209" s="146" t="s">
        <v>485</v>
      </c>
      <c r="D209" s="146" t="s">
        <v>1551</v>
      </c>
      <c r="E209" s="147">
        <f t="shared" si="18"/>
        <v>2</v>
      </c>
      <c r="F209" s="146" t="s">
        <v>1959</v>
      </c>
      <c r="G209" s="148">
        <v>3</v>
      </c>
      <c r="H209" s="149" t="s">
        <v>1960</v>
      </c>
      <c r="I209" s="146" t="s">
        <v>1544</v>
      </c>
      <c r="J209" s="146" t="s">
        <v>1544</v>
      </c>
      <c r="K209" s="146" t="s">
        <v>1544</v>
      </c>
      <c r="L209" s="146" t="s">
        <v>1554</v>
      </c>
      <c r="M209" s="150" t="s">
        <v>1550</v>
      </c>
      <c r="N209" s="150">
        <f ca="1">COUNTIFS(汎用スキル所持リスト!$A:$A, $B209, 汎用スキル所持リスト!$D:$D, $D209) + COUNTIFS($B:$B, $B209, $D:$D, $D209) - COUNTIFS($C:$C, $C209, $I:$I, "不可", $D:$D, $D209)</f>
        <v>3</v>
      </c>
    </row>
    <row r="210" spans="1:14" ht="16.5">
      <c r="A210" s="139" t="s">
        <v>1540</v>
      </c>
      <c r="B210" s="140">
        <f ca="1">IF(C210 = "汎用", 0, IF(C210 = "", "", INDIRECT(ADDRESS(MATCH(C210,キャラデータ表!$C$1:$C1437, 0),1,2,TRUE,"キャラデータ表"),TRUE)))</f>
        <v>65</v>
      </c>
      <c r="C210" s="140" t="s">
        <v>490</v>
      </c>
      <c r="D210" s="140" t="s">
        <v>1551</v>
      </c>
      <c r="E210" s="158">
        <f t="shared" si="18"/>
        <v>0</v>
      </c>
      <c r="F210" s="140" t="s">
        <v>1961</v>
      </c>
      <c r="G210" s="142">
        <v>2</v>
      </c>
      <c r="H210" s="143" t="s">
        <v>1595</v>
      </c>
      <c r="I210" s="140" t="s">
        <v>1544</v>
      </c>
      <c r="J210" s="140" t="s">
        <v>1544</v>
      </c>
      <c r="K210" s="140" t="s">
        <v>1544</v>
      </c>
      <c r="L210" s="140" t="s">
        <v>1962</v>
      </c>
      <c r="M210" s="144" t="s">
        <v>1605</v>
      </c>
      <c r="N210" s="144">
        <f ca="1">COUNTIFS(汎用スキル所持リスト!$A:$A, $B210, 汎用スキル所持リスト!$D:$D, $D210) + COUNTIFS($B:$B, $B210, $D:$D, $D210) - COUNTIFS($C:$C, $C210, $I:$I, "不可", $D:$D, $D210)</f>
        <v>3</v>
      </c>
    </row>
    <row r="211" spans="1:14" ht="16.5">
      <c r="A211" s="145" t="s">
        <v>1540</v>
      </c>
      <c r="B211" s="146">
        <f ca="1">IF(C211 = "汎用", 0, IF(C211 = "", "", INDIRECT(ADDRESS(MATCH(C211,キャラデータ表!$C$1:$C1437, 0),1,2,TRUE,"キャラデータ表"),TRUE)))</f>
        <v>65</v>
      </c>
      <c r="C211" s="146" t="s">
        <v>490</v>
      </c>
      <c r="D211" s="146" t="s">
        <v>1551</v>
      </c>
      <c r="E211" s="159">
        <f t="shared" si="18"/>
        <v>1</v>
      </c>
      <c r="F211" s="146" t="s">
        <v>1963</v>
      </c>
      <c r="G211" s="148">
        <v>3</v>
      </c>
      <c r="H211" s="149" t="s">
        <v>1586</v>
      </c>
      <c r="I211" s="146" t="s">
        <v>1544</v>
      </c>
      <c r="J211" s="146" t="s">
        <v>1544</v>
      </c>
      <c r="K211" s="146" t="s">
        <v>1544</v>
      </c>
      <c r="L211" s="146" t="s">
        <v>1576</v>
      </c>
      <c r="M211" s="150" t="s">
        <v>1641</v>
      </c>
      <c r="N211" s="150">
        <f ca="1">COUNTIFS(汎用スキル所持リスト!$A:$A, $B211, 汎用スキル所持リスト!$D:$D, $D211) + COUNTIFS($B:$B, $B211, $D:$D, $D211) - COUNTIFS($C:$C, $C211, $I:$I, "不可", $D:$D, $D211)</f>
        <v>3</v>
      </c>
    </row>
    <row r="212" spans="1:14" ht="15">
      <c r="A212" s="139" t="s">
        <v>1540</v>
      </c>
      <c r="B212" s="140">
        <f ca="1">IF(C212 = "汎用", 0, IF(C212 = "", "", INDIRECT(ADDRESS(MATCH(C212,キャラデータ表!$C$1:$C1437, 0),1,2,TRUE,"キャラデータ表"),TRUE)))</f>
        <v>66</v>
      </c>
      <c r="C212" s="140" t="s">
        <v>494</v>
      </c>
      <c r="D212" s="140" t="s">
        <v>1551</v>
      </c>
      <c r="E212" s="141">
        <f>COUNTIFS($C$1:$C209, $C212, $D$1:$D209, $D212)</f>
        <v>0</v>
      </c>
      <c r="F212" s="140" t="s">
        <v>1964</v>
      </c>
      <c r="G212" s="142">
        <v>2</v>
      </c>
      <c r="H212" s="143" t="s">
        <v>1572</v>
      </c>
      <c r="I212" s="140" t="s">
        <v>1544</v>
      </c>
      <c r="J212" s="140" t="s">
        <v>1544</v>
      </c>
      <c r="K212" s="140" t="s">
        <v>1544</v>
      </c>
      <c r="L212" s="103" t="s">
        <v>1965</v>
      </c>
      <c r="M212" s="144" t="s">
        <v>1966</v>
      </c>
      <c r="N212" s="144">
        <f ca="1">COUNTIFS(汎用スキル所持リスト!$A:$A, $B212, 汎用スキル所持リスト!$D:$D, $D212) + COUNTIFS($B:$B, $B212, $D:$D, $D212) - COUNTIFS($C:$C, $C212, $I:$I, "不可", $D:$D, $D212)</f>
        <v>2</v>
      </c>
    </row>
    <row r="213" spans="1:14" ht="15">
      <c r="A213" s="145" t="s">
        <v>1540</v>
      </c>
      <c r="B213" s="146">
        <f ca="1">IF(C213 = "汎用", 0, IF(C213 = "", "", INDIRECT(ADDRESS(MATCH(C213,キャラデータ表!$C$1:$C1437, 0),1,2,TRUE,"キャラデータ表"),TRUE)))</f>
        <v>67</v>
      </c>
      <c r="C213" s="146" t="s">
        <v>497</v>
      </c>
      <c r="D213" s="146" t="s">
        <v>1551</v>
      </c>
      <c r="E213" s="147">
        <f t="shared" ref="E213:E237" si="19">COUNTIFS($C$1:$C212, $C213, $D$1:$D212, $D213)</f>
        <v>0</v>
      </c>
      <c r="F213" s="146" t="s">
        <v>1967</v>
      </c>
      <c r="G213" s="148">
        <v>2</v>
      </c>
      <c r="H213" s="149" t="s">
        <v>1572</v>
      </c>
      <c r="I213" s="146" t="s">
        <v>1544</v>
      </c>
      <c r="J213" s="146" t="s">
        <v>1544</v>
      </c>
      <c r="K213" s="146" t="s">
        <v>1544</v>
      </c>
      <c r="L213" s="155" t="s">
        <v>1965</v>
      </c>
      <c r="M213" s="150" t="s">
        <v>1966</v>
      </c>
      <c r="N213" s="150">
        <f ca="1">COUNTIFS(汎用スキル所持リスト!$A:$A, $B213, 汎用スキル所持リスト!$D:$D, $D213) + COUNTIFS($B:$B, $B213, $D:$D, $D213) - COUNTIFS($C:$C, $C213, $I:$I, "不可", $D:$D, $D213)</f>
        <v>2</v>
      </c>
    </row>
    <row r="214" spans="1:14" ht="15">
      <c r="A214" s="139" t="s">
        <v>1540</v>
      </c>
      <c r="B214" s="140">
        <f ca="1">IF(C214 = "汎用", 0, IF(C214 = "", "", INDIRECT(ADDRESS(MATCH(C214,キャラデータ表!$C$1:$C1437, 0),1,2,TRUE,"キャラデータ表"),TRUE)))</f>
        <v>68</v>
      </c>
      <c r="C214" s="140" t="s">
        <v>501</v>
      </c>
      <c r="D214" s="140" t="s">
        <v>1541</v>
      </c>
      <c r="E214" s="141">
        <f t="shared" si="19"/>
        <v>0</v>
      </c>
      <c r="F214" s="140" t="s">
        <v>1968</v>
      </c>
      <c r="G214" s="142">
        <v>2</v>
      </c>
      <c r="H214" s="143" t="s">
        <v>1737</v>
      </c>
      <c r="I214" s="140" t="s">
        <v>1544</v>
      </c>
      <c r="J214" s="140" t="s">
        <v>1544</v>
      </c>
      <c r="K214" s="140" t="s">
        <v>1544</v>
      </c>
      <c r="L214" s="140" t="s">
        <v>1775</v>
      </c>
      <c r="M214" s="144" t="s">
        <v>1969</v>
      </c>
      <c r="N214" s="144">
        <f ca="1">COUNTIFS(汎用スキル所持リスト!$A:$A, $B214, 汎用スキル所持リスト!$D:$D, $D214) + COUNTIFS($B:$B, $B214, $D:$D, $D214) - COUNTIFS($C:$C, $C214, $I:$I, "不可", $D:$D, $D214)</f>
        <v>2</v>
      </c>
    </row>
    <row r="215" spans="1:14" ht="15">
      <c r="A215" s="145" t="s">
        <v>1540</v>
      </c>
      <c r="B215" s="146">
        <f ca="1">IF(C215 = "汎用", 0, IF(C215 = "", "", INDIRECT(ADDRESS(MATCH(C215,キャラデータ表!$C$1:$C1437, 0),1,2,TRUE,"キャラデータ表"),TRUE)))</f>
        <v>68</v>
      </c>
      <c r="C215" s="146" t="s">
        <v>501</v>
      </c>
      <c r="D215" s="146" t="s">
        <v>1541</v>
      </c>
      <c r="E215" s="147">
        <f t="shared" si="19"/>
        <v>1</v>
      </c>
      <c r="F215" s="146" t="s">
        <v>1970</v>
      </c>
      <c r="G215" s="148">
        <v>2</v>
      </c>
      <c r="H215" s="149" t="s">
        <v>1634</v>
      </c>
      <c r="I215" s="146" t="s">
        <v>1544</v>
      </c>
      <c r="J215" s="146" t="s">
        <v>1544</v>
      </c>
      <c r="K215" s="146" t="s">
        <v>1544</v>
      </c>
      <c r="L215" s="146" t="s">
        <v>1971</v>
      </c>
      <c r="M215" s="150"/>
      <c r="N215" s="150">
        <f ca="1">COUNTIFS(汎用スキル所持リスト!$A:$A, $B215, 汎用スキル所持リスト!$D:$D, $D215) + COUNTIFS($B:$B, $B215, $D:$D, $D215) - COUNTIFS($C:$C, $C215, $I:$I, "不可", $D:$D, $D215)</f>
        <v>2</v>
      </c>
    </row>
    <row r="216" spans="1:14" ht="15">
      <c r="A216" s="139" t="s">
        <v>1540</v>
      </c>
      <c r="B216" s="140">
        <f ca="1">IF(C216 = "汎用", 0, IF(C216 = "", "", INDIRECT(ADDRESS(MATCH(C216,キャラデータ表!$C$1:$C1437, 0),1,2,TRUE,"キャラデータ表"),TRUE)))</f>
        <v>69</v>
      </c>
      <c r="C216" s="140" t="s">
        <v>506</v>
      </c>
      <c r="D216" s="140" t="s">
        <v>1561</v>
      </c>
      <c r="E216" s="141">
        <f t="shared" si="19"/>
        <v>0</v>
      </c>
      <c r="F216" s="140" t="s">
        <v>1972</v>
      </c>
      <c r="G216" s="142">
        <v>3</v>
      </c>
      <c r="H216" s="143" t="s">
        <v>1586</v>
      </c>
      <c r="I216" s="140" t="s">
        <v>1544</v>
      </c>
      <c r="J216" s="140" t="s">
        <v>1544</v>
      </c>
      <c r="K216" s="140" t="s">
        <v>1544</v>
      </c>
      <c r="L216" s="140" t="s">
        <v>1563</v>
      </c>
      <c r="M216" s="144" t="s">
        <v>1590</v>
      </c>
      <c r="N216" s="144">
        <f ca="1">COUNTIFS(汎用スキル所持リスト!$A:$A, $B216, 汎用スキル所持リスト!$D:$D, $D216) + COUNTIFS($B:$B, $B216, $D:$D, $D216) - COUNTIFS($C:$C, $C216, $I:$I, "不可", $D:$D, $D216)</f>
        <v>1</v>
      </c>
    </row>
    <row r="217" spans="1:14" ht="15">
      <c r="A217" s="145" t="s">
        <v>1540</v>
      </c>
      <c r="B217" s="146">
        <f ca="1">IF(C217 = "汎用", 0, IF(C217 = "", "", INDIRECT(ADDRESS(MATCH(C217,キャラデータ表!$C$1:$C1437, 0),1,2,TRUE,"キャラデータ表"),TRUE)))</f>
        <v>69</v>
      </c>
      <c r="C217" s="146" t="s">
        <v>506</v>
      </c>
      <c r="D217" s="146" t="s">
        <v>1541</v>
      </c>
      <c r="E217" s="147">
        <f t="shared" si="19"/>
        <v>0</v>
      </c>
      <c r="F217" s="146" t="s">
        <v>1973</v>
      </c>
      <c r="G217" s="148">
        <v>2</v>
      </c>
      <c r="H217" s="149" t="s">
        <v>1586</v>
      </c>
      <c r="I217" s="146" t="s">
        <v>1544</v>
      </c>
      <c r="J217" s="146" t="s">
        <v>1544</v>
      </c>
      <c r="K217" s="146" t="s">
        <v>1544</v>
      </c>
      <c r="L217" s="146" t="s">
        <v>1974</v>
      </c>
      <c r="M217" s="150"/>
      <c r="N217" s="150">
        <f ca="1">COUNTIFS(汎用スキル所持リスト!$A:$A, $B217, 汎用スキル所持リスト!$D:$D, $D217) + COUNTIFS($B:$B, $B217, $D:$D, $D217) - COUNTIFS($C:$C, $C217, $I:$I, "不可", $D:$D, $D217)</f>
        <v>2</v>
      </c>
    </row>
    <row r="218" spans="1:14" ht="15">
      <c r="A218" s="139" t="s">
        <v>1540</v>
      </c>
      <c r="B218" s="140">
        <f ca="1">IF(C218 = "汎用", 0, IF(C218 = "", "", INDIRECT(ADDRESS(MATCH(C218,キャラデータ表!$C$1:$C1437, 0),1,2,TRUE,"キャラデータ表"),TRUE)))</f>
        <v>70</v>
      </c>
      <c r="C218" s="140" t="s">
        <v>511</v>
      </c>
      <c r="D218" s="140" t="s">
        <v>1541</v>
      </c>
      <c r="E218" s="141">
        <f t="shared" si="19"/>
        <v>0</v>
      </c>
      <c r="F218" s="140" t="s">
        <v>1975</v>
      </c>
      <c r="G218" s="142">
        <v>3</v>
      </c>
      <c r="H218" s="143" t="s">
        <v>1595</v>
      </c>
      <c r="I218" s="140" t="s">
        <v>1544</v>
      </c>
      <c r="J218" s="140" t="s">
        <v>1544</v>
      </c>
      <c r="K218" s="140" t="s">
        <v>1544</v>
      </c>
      <c r="L218" s="140" t="s">
        <v>1721</v>
      </c>
      <c r="M218" s="144" t="s">
        <v>1605</v>
      </c>
      <c r="N218" s="144">
        <f ca="1">COUNTIFS(汎用スキル所持リスト!$A:$A, $B218, 汎用スキル所持リスト!$D:$D, $D218) + COUNTIFS($B:$B, $B218, $D:$D, $D218) - COUNTIFS($C:$C, $C218, $I:$I, "不可", $D:$D, $D218)</f>
        <v>4</v>
      </c>
    </row>
    <row r="219" spans="1:14" ht="15">
      <c r="A219" s="145" t="s">
        <v>1540</v>
      </c>
      <c r="B219" s="145">
        <f ca="1">IF(C219 = "汎用", 0, IF(C219 = "", "", INDIRECT(ADDRESS(MATCH(C219,キャラデータ表!$C$1:$C1437, 0),1,2,TRUE,"キャラデータ表"),TRUE)))</f>
        <v>70</v>
      </c>
      <c r="C219" s="146" t="s">
        <v>511</v>
      </c>
      <c r="D219" s="146" t="s">
        <v>1541</v>
      </c>
      <c r="E219" s="147">
        <f t="shared" si="19"/>
        <v>1</v>
      </c>
      <c r="F219" s="146" t="s">
        <v>1976</v>
      </c>
      <c r="G219" s="148">
        <v>3</v>
      </c>
      <c r="H219" s="149" t="s">
        <v>1595</v>
      </c>
      <c r="I219" s="146" t="s">
        <v>1544</v>
      </c>
      <c r="J219" s="146" t="s">
        <v>1544</v>
      </c>
      <c r="K219" s="146" t="s">
        <v>1544</v>
      </c>
      <c r="L219" s="146" t="s">
        <v>1870</v>
      </c>
      <c r="M219" s="150" t="s">
        <v>1605</v>
      </c>
      <c r="N219" s="150">
        <f ca="1">COUNTIFS(汎用スキル所持リスト!$A:$A, $B219, 汎用スキル所持リスト!$D:$D, $D219) + COUNTIFS($B:$B, $B219, $D:$D, $D219) - COUNTIFS($C:$C, $C219, $I:$I, "不可", $D:$D, $D219)</f>
        <v>4</v>
      </c>
    </row>
    <row r="220" spans="1:14" ht="15">
      <c r="A220" s="139" t="s">
        <v>1540</v>
      </c>
      <c r="B220" s="139">
        <f ca="1">IF(C220 = "汎用", 0, IF(C220 = "", "", INDIRECT(ADDRESS(MATCH(C220,キャラデータ表!$C$1:$C1437, 0),1,2,TRUE,"キャラデータ表"),TRUE)))</f>
        <v>70</v>
      </c>
      <c r="C220" s="140" t="s">
        <v>511</v>
      </c>
      <c r="D220" s="140" t="s">
        <v>1541</v>
      </c>
      <c r="E220" s="141">
        <f t="shared" si="19"/>
        <v>2</v>
      </c>
      <c r="F220" s="140" t="s">
        <v>1977</v>
      </c>
      <c r="G220" s="142">
        <v>3</v>
      </c>
      <c r="H220" s="143" t="s">
        <v>1595</v>
      </c>
      <c r="I220" s="140" t="s">
        <v>1544</v>
      </c>
      <c r="J220" s="140" t="s">
        <v>1544</v>
      </c>
      <c r="K220" s="140" t="s">
        <v>1544</v>
      </c>
      <c r="L220" s="140" t="s">
        <v>1775</v>
      </c>
      <c r="M220" s="144" t="s">
        <v>1605</v>
      </c>
      <c r="N220" s="144">
        <f ca="1">COUNTIFS(汎用スキル所持リスト!$A:$A, $B220, 汎用スキル所持リスト!$D:$D, $D220) + COUNTIFS($B:$B, $B220, $D:$D, $D220) - COUNTIFS($C:$C, $C220, $I:$I, "不可", $D:$D, $D220)</f>
        <v>4</v>
      </c>
    </row>
    <row r="221" spans="1:14" ht="15">
      <c r="A221" s="145" t="s">
        <v>1540</v>
      </c>
      <c r="B221" s="146">
        <f ca="1">IF(C221 = "汎用", 0, IF(C221 = "", "", INDIRECT(ADDRESS(MATCH(C221,キャラデータ表!$C$1:$C1437, 0),1,2,TRUE,"キャラデータ表"),TRUE)))</f>
        <v>71</v>
      </c>
      <c r="C221" s="146" t="s">
        <v>515</v>
      </c>
      <c r="D221" s="146" t="s">
        <v>1541</v>
      </c>
      <c r="E221" s="147">
        <f t="shared" si="19"/>
        <v>0</v>
      </c>
      <c r="F221" s="146" t="s">
        <v>1978</v>
      </c>
      <c r="G221" s="148">
        <v>3</v>
      </c>
      <c r="H221" s="149" t="s">
        <v>1602</v>
      </c>
      <c r="I221" s="146" t="s">
        <v>1544</v>
      </c>
      <c r="J221" s="146" t="s">
        <v>1544</v>
      </c>
      <c r="K221" s="146" t="s">
        <v>1545</v>
      </c>
      <c r="L221" s="146" t="s">
        <v>1979</v>
      </c>
      <c r="M221" s="150" t="s">
        <v>1980</v>
      </c>
      <c r="N221" s="150">
        <f ca="1">COUNTIFS(汎用スキル所持リスト!$A:$A, $B221, 汎用スキル所持リスト!$D:$D, $D221) + COUNTIFS($B:$B, $B221, $D:$D, $D221) - COUNTIFS($C:$C, $C221, $I:$I, "不可", $D:$D, $D221)</f>
        <v>2</v>
      </c>
    </row>
    <row r="222" spans="1:14" ht="15">
      <c r="A222" s="139" t="s">
        <v>1540</v>
      </c>
      <c r="B222" s="140">
        <f ca="1">IF(C222 = "汎用", 0, IF(C222 = "", "", INDIRECT(ADDRESS(MATCH(C222,キャラデータ表!$C$1:$C1437, 0),1,2,TRUE,"キャラデータ表"),TRUE)))</f>
        <v>71</v>
      </c>
      <c r="C222" s="140" t="s">
        <v>515</v>
      </c>
      <c r="D222" s="140" t="s">
        <v>1551</v>
      </c>
      <c r="E222" s="141">
        <f t="shared" si="19"/>
        <v>0</v>
      </c>
      <c r="F222" s="140" t="s">
        <v>1981</v>
      </c>
      <c r="G222" s="142">
        <v>3</v>
      </c>
      <c r="H222" s="143" t="s">
        <v>1610</v>
      </c>
      <c r="I222" s="140" t="s">
        <v>1544</v>
      </c>
      <c r="J222" s="140" t="s">
        <v>1544</v>
      </c>
      <c r="K222" s="140" t="s">
        <v>1544</v>
      </c>
      <c r="L222" s="140" t="s">
        <v>1581</v>
      </c>
      <c r="M222" s="144" t="s">
        <v>1600</v>
      </c>
      <c r="N222" s="144">
        <f ca="1">COUNTIFS(汎用スキル所持リスト!$A:$A, $B222, 汎用スキル所持リスト!$D:$D, $D222) + COUNTIFS($B:$B, $B222, $D:$D, $D222) - COUNTIFS($C:$C, $C222, $I:$I, "不可", $D:$D, $D222)</f>
        <v>4</v>
      </c>
    </row>
    <row r="223" spans="1:14" ht="15">
      <c r="A223" s="145" t="s">
        <v>1540</v>
      </c>
      <c r="B223" s="146">
        <f ca="1">IF(C223 = "汎用", 0, IF(C223 = "", "", INDIRECT(ADDRESS(MATCH(C223,キャラデータ表!$C$1:$C1437, 0),1,2,TRUE,"キャラデータ表"),TRUE)))</f>
        <v>72</v>
      </c>
      <c r="C223" s="146" t="s">
        <v>519</v>
      </c>
      <c r="D223" s="146" t="s">
        <v>1541</v>
      </c>
      <c r="E223" s="147">
        <f t="shared" si="19"/>
        <v>0</v>
      </c>
      <c r="F223" s="146" t="s">
        <v>1982</v>
      </c>
      <c r="G223" s="148">
        <v>2</v>
      </c>
      <c r="H223" s="149" t="s">
        <v>1553</v>
      </c>
      <c r="I223" s="146" t="s">
        <v>1544</v>
      </c>
      <c r="J223" s="146" t="s">
        <v>1544</v>
      </c>
      <c r="K223" s="146" t="s">
        <v>1544</v>
      </c>
      <c r="L223" s="146" t="s">
        <v>1983</v>
      </c>
      <c r="M223" s="150" t="s">
        <v>1984</v>
      </c>
      <c r="N223" s="150">
        <f ca="1">COUNTIFS(汎用スキル所持リスト!$A:$A, $B223, 汎用スキル所持リスト!$D:$D, $D223) + COUNTIFS($B:$B, $B223, $D:$D, $D223) - COUNTIFS($C:$C, $C223, $I:$I, "不可", $D:$D, $D223)</f>
        <v>2</v>
      </c>
    </row>
    <row r="224" spans="1:14" ht="15">
      <c r="A224" s="139" t="s">
        <v>1540</v>
      </c>
      <c r="B224" s="140">
        <f ca="1">IF(C224 = "汎用", 0, IF(C224 = "", "", INDIRECT(ADDRESS(MATCH(C224,キャラデータ表!$C$1:$C1437, 0),1,2,TRUE,"キャラデータ表"),TRUE)))</f>
        <v>72</v>
      </c>
      <c r="C224" s="140" t="s">
        <v>519</v>
      </c>
      <c r="D224" s="140" t="s">
        <v>1551</v>
      </c>
      <c r="E224" s="141">
        <f t="shared" si="19"/>
        <v>0</v>
      </c>
      <c r="F224" s="140" t="s">
        <v>1985</v>
      </c>
      <c r="G224" s="142">
        <v>2</v>
      </c>
      <c r="H224" s="143" t="s">
        <v>1543</v>
      </c>
      <c r="I224" s="140" t="s">
        <v>1544</v>
      </c>
      <c r="J224" s="140" t="s">
        <v>1544</v>
      </c>
      <c r="K224" s="140" t="s">
        <v>1544</v>
      </c>
      <c r="L224" s="140" t="s">
        <v>1573</v>
      </c>
      <c r="M224" s="144" t="s">
        <v>1796</v>
      </c>
      <c r="N224" s="144">
        <f ca="1">COUNTIFS(汎用スキル所持リスト!$A:$A, $B224, 汎用スキル所持リスト!$D:$D, $D224) + COUNTIFS($B:$B, $B224, $D:$D, $D224) - COUNTIFS($C:$C, $C224, $I:$I, "不可", $D:$D, $D224)</f>
        <v>2</v>
      </c>
    </row>
    <row r="225" spans="1:14" ht="15">
      <c r="A225" s="145" t="s">
        <v>1540</v>
      </c>
      <c r="B225" s="146">
        <f ca="1">IF(C225 = "汎用", 0, IF(C225 = "", "", INDIRECT(ADDRESS(MATCH(C225,キャラデータ表!$C$1:$C1437, 0),1,2,TRUE,"キャラデータ表"),TRUE)))</f>
        <v>73</v>
      </c>
      <c r="C225" s="146" t="s">
        <v>527</v>
      </c>
      <c r="D225" s="146" t="s">
        <v>1541</v>
      </c>
      <c r="E225" s="147">
        <f t="shared" si="19"/>
        <v>0</v>
      </c>
      <c r="F225" s="146" t="s">
        <v>1986</v>
      </c>
      <c r="G225" s="148">
        <v>4</v>
      </c>
      <c r="H225" s="149" t="s">
        <v>1607</v>
      </c>
      <c r="I225" s="146" t="s">
        <v>1544</v>
      </c>
      <c r="J225" s="146" t="s">
        <v>1544</v>
      </c>
      <c r="K225" s="146" t="s">
        <v>1545</v>
      </c>
      <c r="L225" s="146" t="s">
        <v>1987</v>
      </c>
      <c r="M225" s="150"/>
      <c r="N225" s="150">
        <f ca="1">COUNTIFS(汎用スキル所持リスト!$A:$A, $B225, 汎用スキル所持リスト!$D:$D, $D225) + COUNTIFS($B:$B, $B225, $D:$D, $D225) - COUNTIFS($C:$C, $C225, $I:$I, "不可", $D:$D, $D225)</f>
        <v>3</v>
      </c>
    </row>
    <row r="226" spans="1:14" ht="15">
      <c r="A226" s="139" t="s">
        <v>1540</v>
      </c>
      <c r="B226" s="140">
        <f ca="1">IF(C226 = "汎用", 0, IF(C226 = "", "", INDIRECT(ADDRESS(MATCH(C226,キャラデータ表!$C$1:$C1437, 0),1,2,TRUE,"キャラデータ表"),TRUE)))</f>
        <v>73</v>
      </c>
      <c r="C226" s="140" t="s">
        <v>527</v>
      </c>
      <c r="D226" s="140" t="s">
        <v>1551</v>
      </c>
      <c r="E226" s="141">
        <f t="shared" si="19"/>
        <v>0</v>
      </c>
      <c r="F226" s="140" t="s">
        <v>1988</v>
      </c>
      <c r="G226" s="142">
        <v>3</v>
      </c>
      <c r="H226" s="143" t="s">
        <v>1586</v>
      </c>
      <c r="I226" s="140" t="s">
        <v>1544</v>
      </c>
      <c r="J226" s="140" t="s">
        <v>1544</v>
      </c>
      <c r="K226" s="140" t="s">
        <v>1544</v>
      </c>
      <c r="L226" s="140" t="s">
        <v>1989</v>
      </c>
      <c r="M226" s="144" t="s">
        <v>1990</v>
      </c>
      <c r="N226" s="144">
        <f ca="1">COUNTIFS(汎用スキル所持リスト!$A:$A, $B226, 汎用スキル所持リスト!$D:$D, $D226) + COUNTIFS($B:$B, $B226, $D:$D, $D226) - COUNTIFS($C:$C, $C226, $I:$I, "不可", $D:$D, $D226)</f>
        <v>1</v>
      </c>
    </row>
    <row r="227" spans="1:14" ht="15">
      <c r="A227" s="145" t="s">
        <v>1540</v>
      </c>
      <c r="B227" s="145">
        <f ca="1">IF(C227 = "汎用", 0, IF(C227 = "", "", INDIRECT(ADDRESS(MATCH(C227,キャラデータ表!$C$1:$C1437, 0),1,2,TRUE,"キャラデータ表"),TRUE)))</f>
        <v>74</v>
      </c>
      <c r="C227" s="146" t="s">
        <v>533</v>
      </c>
      <c r="D227" s="146" t="s">
        <v>1541</v>
      </c>
      <c r="E227" s="147">
        <f t="shared" si="19"/>
        <v>0</v>
      </c>
      <c r="F227" s="146" t="s">
        <v>1991</v>
      </c>
      <c r="G227" s="148">
        <v>2</v>
      </c>
      <c r="H227" s="149" t="s">
        <v>1553</v>
      </c>
      <c r="I227" s="146" t="s">
        <v>1544</v>
      </c>
      <c r="J227" s="146" t="s">
        <v>1544</v>
      </c>
      <c r="K227" s="146" t="s">
        <v>1544</v>
      </c>
      <c r="L227" s="146" t="s">
        <v>1878</v>
      </c>
      <c r="M227" s="150" t="s">
        <v>1879</v>
      </c>
      <c r="N227" s="150">
        <f ca="1">COUNTIFS(汎用スキル所持リスト!$A:$A, $B227, 汎用スキル所持リスト!$D:$D, $D227) + COUNTIFS($B:$B, $B227, $D:$D, $D227) - COUNTIFS($C:$C, $C227, $I:$I, "不可", $D:$D, $D227)</f>
        <v>2</v>
      </c>
    </row>
    <row r="228" spans="1:14" ht="15">
      <c r="A228" s="139" t="s">
        <v>1540</v>
      </c>
      <c r="B228" s="140">
        <f ca="1">IF(C228 = "汎用", 0, IF(C228 = "", "", INDIRECT(ADDRESS(MATCH(C228,キャラデータ表!$C$1:$C1437, 0),1,2,TRUE,"キャラデータ表"),TRUE)))</f>
        <v>74</v>
      </c>
      <c r="C228" s="140" t="s">
        <v>533</v>
      </c>
      <c r="D228" s="140" t="s">
        <v>1551</v>
      </c>
      <c r="E228" s="141">
        <f t="shared" si="19"/>
        <v>0</v>
      </c>
      <c r="F228" s="140" t="s">
        <v>1992</v>
      </c>
      <c r="G228" s="142">
        <v>3</v>
      </c>
      <c r="H228" s="143" t="s">
        <v>1586</v>
      </c>
      <c r="I228" s="140" t="s">
        <v>1544</v>
      </c>
      <c r="J228" s="140" t="s">
        <v>1544</v>
      </c>
      <c r="K228" s="140" t="s">
        <v>1544</v>
      </c>
      <c r="L228" s="140" t="s">
        <v>1993</v>
      </c>
      <c r="M228" s="144" t="s">
        <v>1994</v>
      </c>
      <c r="N228" s="144">
        <f ca="1">COUNTIFS(汎用スキル所持リスト!$A:$A, $B228, 汎用スキル所持リスト!$D:$D, $D228) + COUNTIFS($B:$B, $B228, $D:$D, $D228) - COUNTIFS($C:$C, $C228, $I:$I, "不可", $D:$D, $D228)</f>
        <v>2</v>
      </c>
    </row>
    <row r="229" spans="1:14" ht="15">
      <c r="A229" s="145" t="s">
        <v>1540</v>
      </c>
      <c r="B229" s="146">
        <f ca="1">IF(C229 = "汎用", 0, IF(C229 = "", "", INDIRECT(ADDRESS(MATCH(C229,キャラデータ表!$C$1:$C1437, 0),1,2,TRUE,"キャラデータ表"),TRUE)))</f>
        <v>75</v>
      </c>
      <c r="C229" s="146" t="s">
        <v>540</v>
      </c>
      <c r="D229" s="146" t="s">
        <v>1541</v>
      </c>
      <c r="E229" s="147">
        <f t="shared" si="19"/>
        <v>0</v>
      </c>
      <c r="F229" s="146" t="s">
        <v>1995</v>
      </c>
      <c r="G229" s="148">
        <v>3</v>
      </c>
      <c r="H229" s="149" t="s">
        <v>1610</v>
      </c>
      <c r="I229" s="146" t="s">
        <v>1544</v>
      </c>
      <c r="J229" s="146" t="s">
        <v>1544</v>
      </c>
      <c r="K229" s="146" t="s">
        <v>1544</v>
      </c>
      <c r="L229" s="146" t="s">
        <v>1996</v>
      </c>
      <c r="M229" s="150" t="s">
        <v>1997</v>
      </c>
      <c r="N229" s="150">
        <f ca="1">COUNTIFS(汎用スキル所持リスト!$A:$A, $B229, 汎用スキル所持リスト!$D:$D, $D229) + COUNTIFS($B:$B, $B229, $D:$D, $D229) - COUNTIFS($C:$C, $C229, $I:$I, "不可", $D:$D, $D229)</f>
        <v>2</v>
      </c>
    </row>
    <row r="230" spans="1:14" ht="15">
      <c r="A230" s="139" t="s">
        <v>1540</v>
      </c>
      <c r="B230" s="140">
        <f ca="1">IF(C230 = "汎用", 0, IF(C230 = "", "", INDIRECT(ADDRESS(MATCH(C230,キャラデータ表!$C$1:$C1437, 0),1,2,TRUE,"キャラデータ表"),TRUE)))</f>
        <v>75</v>
      </c>
      <c r="C230" s="140" t="s">
        <v>540</v>
      </c>
      <c r="D230" s="140" t="s">
        <v>1541</v>
      </c>
      <c r="E230" s="141">
        <f t="shared" si="19"/>
        <v>1</v>
      </c>
      <c r="F230" s="140" t="s">
        <v>1998</v>
      </c>
      <c r="G230" s="142">
        <v>5</v>
      </c>
      <c r="H230" s="143" t="s">
        <v>1610</v>
      </c>
      <c r="I230" s="140" t="s">
        <v>1545</v>
      </c>
      <c r="J230" s="140" t="s">
        <v>1545</v>
      </c>
      <c r="K230" s="140" t="s">
        <v>1545</v>
      </c>
      <c r="L230" s="140" t="s">
        <v>1999</v>
      </c>
      <c r="M230" s="144" t="s">
        <v>2000</v>
      </c>
      <c r="N230" s="144">
        <f ca="1">COUNTIFS(汎用スキル所持リスト!$A:$A, $B230, 汎用スキル所持リスト!$D:$D, $D230) + COUNTIFS($B:$B, $B230, $D:$D, $D230) - COUNTIFS($C:$C, $C230, $I:$I, "不可", $D:$D, $D230)</f>
        <v>2</v>
      </c>
    </row>
    <row r="231" spans="1:14" ht="15">
      <c r="A231" s="145" t="s">
        <v>1540</v>
      </c>
      <c r="B231" s="146">
        <f ca="1">IF(C231 = "汎用", 0, IF(C231 = "", "", INDIRECT(ADDRESS(MATCH(C231,キャラデータ表!$C$1:$C1437, 0),1,2,TRUE,"キャラデータ表"),TRUE)))</f>
        <v>75</v>
      </c>
      <c r="C231" s="146" t="s">
        <v>540</v>
      </c>
      <c r="D231" s="146" t="s">
        <v>1551</v>
      </c>
      <c r="E231" s="147">
        <f t="shared" si="19"/>
        <v>0</v>
      </c>
      <c r="F231" s="146" t="s">
        <v>2001</v>
      </c>
      <c r="G231" s="148">
        <v>3</v>
      </c>
      <c r="H231" s="149" t="s">
        <v>1610</v>
      </c>
      <c r="I231" s="146" t="s">
        <v>1544</v>
      </c>
      <c r="J231" s="146" t="s">
        <v>1544</v>
      </c>
      <c r="K231" s="146" t="s">
        <v>1544</v>
      </c>
      <c r="L231" s="146" t="s">
        <v>1640</v>
      </c>
      <c r="M231" s="150" t="s">
        <v>1605</v>
      </c>
      <c r="N231" s="150">
        <f ca="1">COUNTIFS(汎用スキル所持リスト!$A:$A, $B231, 汎用スキル所持リスト!$D:$D, $D231) + COUNTIFS($B:$B, $B231, $D:$D, $D231) - COUNTIFS($C:$C, $C231, $I:$I, "不可", $D:$D, $D231)</f>
        <v>2</v>
      </c>
    </row>
    <row r="232" spans="1:14" ht="15">
      <c r="A232" s="139" t="s">
        <v>1540</v>
      </c>
      <c r="B232" s="140">
        <f ca="1">IF(C232 = "汎用", 0, IF(C232 = "", "", INDIRECT(ADDRESS(MATCH(C232,キャラデータ表!$C$1:$C1437, 0),1,2,TRUE,"キャラデータ表"),TRUE)))</f>
        <v>76</v>
      </c>
      <c r="C232" s="140" t="s">
        <v>546</v>
      </c>
      <c r="D232" s="140" t="s">
        <v>1541</v>
      </c>
      <c r="E232" s="141">
        <f t="shared" si="19"/>
        <v>0</v>
      </c>
      <c r="F232" s="140" t="s">
        <v>2002</v>
      </c>
      <c r="G232" s="142">
        <v>3</v>
      </c>
      <c r="H232" s="143" t="s">
        <v>2003</v>
      </c>
      <c r="I232" s="140" t="s">
        <v>1544</v>
      </c>
      <c r="J232" s="140" t="s">
        <v>1544</v>
      </c>
      <c r="K232" s="140" t="s">
        <v>1544</v>
      </c>
      <c r="L232" s="140" t="s">
        <v>1721</v>
      </c>
      <c r="M232" s="144" t="s">
        <v>1550</v>
      </c>
      <c r="N232" s="144">
        <f ca="1">COUNTIFS(汎用スキル所持リスト!$A:$A, $B232, 汎用スキル所持リスト!$D:$D, $D232) + COUNTIFS($B:$B, $B232, $D:$D, $D232) - COUNTIFS($C:$C, $C232, $I:$I, "不可", $D:$D, $D232)</f>
        <v>2</v>
      </c>
    </row>
    <row r="233" spans="1:14" ht="15">
      <c r="A233" s="145" t="s">
        <v>1540</v>
      </c>
      <c r="B233" s="146">
        <f ca="1">IF(C233 = "汎用", 0, IF(C233 = "", "", INDIRECT(ADDRESS(MATCH(C233,キャラデータ表!$C$1:$C1437, 0),1,2,TRUE,"キャラデータ表"),TRUE)))</f>
        <v>76</v>
      </c>
      <c r="C233" s="146" t="s">
        <v>546</v>
      </c>
      <c r="D233" s="146" t="s">
        <v>1541</v>
      </c>
      <c r="E233" s="147">
        <f t="shared" si="19"/>
        <v>1</v>
      </c>
      <c r="F233" s="146" t="s">
        <v>2004</v>
      </c>
      <c r="G233" s="148">
        <v>5</v>
      </c>
      <c r="H233" s="149" t="s">
        <v>2003</v>
      </c>
      <c r="I233" s="146" t="s">
        <v>1545</v>
      </c>
      <c r="J233" s="146" t="s">
        <v>1545</v>
      </c>
      <c r="K233" s="146" t="s">
        <v>1545</v>
      </c>
      <c r="L233" s="146" t="s">
        <v>2005</v>
      </c>
      <c r="M233" s="150" t="s">
        <v>2006</v>
      </c>
      <c r="N233" s="150">
        <f ca="1">COUNTIFS(汎用スキル所持リスト!$A:$A, $B233, 汎用スキル所持リスト!$D:$D, $D233) + COUNTIFS($B:$B, $B233, $D:$D, $D233) - COUNTIFS($C:$C, $C233, $I:$I, "不可", $D:$D, $D233)</f>
        <v>2</v>
      </c>
    </row>
    <row r="234" spans="1:14" ht="15">
      <c r="A234" s="139" t="s">
        <v>1540</v>
      </c>
      <c r="B234" s="140">
        <f ca="1">IF(C234 = "汎用", 0, IF(C234 = "", "", INDIRECT(ADDRESS(MATCH(C234,キャラデータ表!$C$1:$C1437, 0),1,2,TRUE,"キャラデータ表"),TRUE)))</f>
        <v>76</v>
      </c>
      <c r="C234" s="140" t="s">
        <v>546</v>
      </c>
      <c r="D234" s="140" t="s">
        <v>1551</v>
      </c>
      <c r="E234" s="141">
        <f t="shared" si="19"/>
        <v>0</v>
      </c>
      <c r="F234" s="140" t="s">
        <v>2007</v>
      </c>
      <c r="G234" s="142">
        <v>4</v>
      </c>
      <c r="H234" s="143" t="s">
        <v>1553</v>
      </c>
      <c r="I234" s="140" t="s">
        <v>1544</v>
      </c>
      <c r="J234" s="140" t="s">
        <v>1544</v>
      </c>
      <c r="K234" s="140" t="s">
        <v>1545</v>
      </c>
      <c r="L234" s="140" t="s">
        <v>2008</v>
      </c>
      <c r="M234" s="144" t="s">
        <v>2009</v>
      </c>
      <c r="N234" s="144">
        <f ca="1">COUNTIFS(汎用スキル所持リスト!$A:$A, $B234, 汎用スキル所持リスト!$D:$D, $D234) + COUNTIFS($B:$B, $B234, $D:$D, $D234) - COUNTIFS($C:$C, $C234, $I:$I, "不可", $D:$D, $D234)</f>
        <v>2</v>
      </c>
    </row>
    <row r="235" spans="1:14" ht="15">
      <c r="A235" s="145" t="s">
        <v>1540</v>
      </c>
      <c r="B235" s="146">
        <f ca="1">IF(C235 = "汎用", 0, IF(C235 = "", "", INDIRECT(ADDRESS(MATCH(C235,キャラデータ表!$C$1:$C1437, 0),1,2,TRUE,"キャラデータ表"),TRUE)))</f>
        <v>77</v>
      </c>
      <c r="C235" s="146" t="s">
        <v>552</v>
      </c>
      <c r="D235" s="146" t="s">
        <v>1541</v>
      </c>
      <c r="E235" s="147">
        <f t="shared" si="19"/>
        <v>0</v>
      </c>
      <c r="F235" s="146" t="s">
        <v>2010</v>
      </c>
      <c r="G235" s="148">
        <v>5</v>
      </c>
      <c r="H235" s="149" t="s">
        <v>1543</v>
      </c>
      <c r="I235" s="146" t="s">
        <v>1544</v>
      </c>
      <c r="J235" s="146" t="s">
        <v>1544</v>
      </c>
      <c r="K235" s="146" t="s">
        <v>1544</v>
      </c>
      <c r="L235" s="146" t="s">
        <v>1721</v>
      </c>
      <c r="M235" s="150" t="s">
        <v>1631</v>
      </c>
      <c r="N235" s="150">
        <f ca="1">COUNTIFS(汎用スキル所持リスト!$A:$A, $B235, 汎用スキル所持リスト!$D:$D, $D235) + COUNTIFS($B:$B, $B235, $D:$D, $D235) - COUNTIFS($C:$C, $C235, $I:$I, "不可", $D:$D, $D235)</f>
        <v>4</v>
      </c>
    </row>
    <row r="236" spans="1:14" ht="15">
      <c r="A236" s="139" t="s">
        <v>1540</v>
      </c>
      <c r="B236" s="140">
        <f ca="1">IF(C236 = "汎用", 0, IF(C236 = "", "", INDIRECT(ADDRESS(MATCH(C236,キャラデータ表!$C$1:$C1437, 0),1,2,TRUE,"キャラデータ表"),TRUE)))</f>
        <v>77</v>
      </c>
      <c r="C236" s="140" t="s">
        <v>552</v>
      </c>
      <c r="D236" s="140" t="s">
        <v>1541</v>
      </c>
      <c r="E236" s="141">
        <f t="shared" si="19"/>
        <v>1</v>
      </c>
      <c r="F236" s="140" t="s">
        <v>2011</v>
      </c>
      <c r="G236" s="142">
        <v>3</v>
      </c>
      <c r="H236" s="143" t="s">
        <v>1553</v>
      </c>
      <c r="I236" s="140" t="s">
        <v>1544</v>
      </c>
      <c r="J236" s="140" t="s">
        <v>1544</v>
      </c>
      <c r="K236" s="140" t="s">
        <v>1544</v>
      </c>
      <c r="L236" s="140" t="s">
        <v>2012</v>
      </c>
      <c r="M236" s="144"/>
      <c r="N236" s="144">
        <f ca="1">COUNTIFS(汎用スキル所持リスト!$A:$A, $B236, 汎用スキル所持リスト!$D:$D, $D236) + COUNTIFS($B:$B, $B236, $D:$D, $D236) - COUNTIFS($C:$C, $C236, $I:$I, "不可", $D:$D, $D236)</f>
        <v>4</v>
      </c>
    </row>
    <row r="237" spans="1:14" ht="15">
      <c r="A237" s="145" t="s">
        <v>1540</v>
      </c>
      <c r="B237" s="146">
        <f ca="1">IF(C237 = "汎用", 0, IF(C237 = "", "", INDIRECT(ADDRESS(MATCH(C237,キャラデータ表!$C$1:$C1437, 0),1,2,TRUE,"キャラデータ表"),TRUE)))</f>
        <v>77</v>
      </c>
      <c r="C237" s="146" t="s">
        <v>552</v>
      </c>
      <c r="D237" s="146" t="s">
        <v>1551</v>
      </c>
      <c r="E237" s="147">
        <f t="shared" si="19"/>
        <v>0</v>
      </c>
      <c r="F237" s="146" t="s">
        <v>2013</v>
      </c>
      <c r="G237" s="148">
        <v>5</v>
      </c>
      <c r="H237" s="149" t="s">
        <v>1595</v>
      </c>
      <c r="I237" s="146" t="s">
        <v>1544</v>
      </c>
      <c r="J237" s="146" t="s">
        <v>1544</v>
      </c>
      <c r="K237" s="146" t="s">
        <v>1544</v>
      </c>
      <c r="L237" s="146" t="s">
        <v>1815</v>
      </c>
      <c r="M237" s="150" t="s">
        <v>1641</v>
      </c>
      <c r="N237" s="150">
        <f ca="1">COUNTIFS(汎用スキル所持リスト!$A:$A, $B237, 汎用スキル所持リスト!$D:$D, $D237) + COUNTIFS($B:$B, $B237, $D:$D, $D237) - COUNTIFS($C:$C, $C237, $I:$I, "不可", $D:$D, $D237)</f>
        <v>2</v>
      </c>
    </row>
    <row r="238" spans="1:14" ht="15">
      <c r="A238" s="139" t="s">
        <v>1540</v>
      </c>
      <c r="B238" s="140">
        <f ca="1">IF(C238 = "汎用", 0, IF(C238 = "", "", INDIRECT(ADDRESS(MATCH(C238,キャラデータ表!$C$1:$C1437, 0),1,2,TRUE,"キャラデータ表"),TRUE)))</f>
        <v>78</v>
      </c>
      <c r="C238" s="140" t="s">
        <v>559</v>
      </c>
      <c r="D238" s="140" t="s">
        <v>1557</v>
      </c>
      <c r="E238" s="141">
        <f>COUNTIFS($C$1:$C236, $C238, $D$1:$D236, $D238)</f>
        <v>0</v>
      </c>
      <c r="F238" s="140" t="s">
        <v>2014</v>
      </c>
      <c r="G238" s="142">
        <v>4</v>
      </c>
      <c r="H238" s="143" t="s">
        <v>1586</v>
      </c>
      <c r="I238" s="140" t="s">
        <v>1544</v>
      </c>
      <c r="J238" s="140" t="s">
        <v>1544</v>
      </c>
      <c r="K238" s="140" t="s">
        <v>1544</v>
      </c>
      <c r="L238" s="140" t="s">
        <v>1838</v>
      </c>
      <c r="M238" s="144" t="s">
        <v>1560</v>
      </c>
      <c r="N238" s="144">
        <f ca="1">COUNTIFS(汎用スキル所持リスト!$A:$A, $B238, 汎用スキル所持リスト!$D:$D, $D238) + COUNTIFS($B:$B, $B238, $D:$D, $D238) - COUNTIFS($C:$C, $C238, $I:$I, "不可", $D:$D, $D238)</f>
        <v>1</v>
      </c>
    </row>
    <row r="239" spans="1:14" ht="15">
      <c r="A239" s="145" t="s">
        <v>1540</v>
      </c>
      <c r="B239" s="146">
        <f ca="1">IF(C239 = "汎用", 0, IF(C239 = "", "", INDIRECT(ADDRESS(MATCH(C239,キャラデータ表!$C$1:$C1437, 0),1,2,TRUE,"キャラデータ表"),TRUE)))</f>
        <v>78</v>
      </c>
      <c r="C239" s="146" t="s">
        <v>559</v>
      </c>
      <c r="D239" s="146" t="s">
        <v>1541</v>
      </c>
      <c r="E239" s="147">
        <f>COUNTIFS($C$1:$C238, $C239, $D$1:$D238, $D239)</f>
        <v>0</v>
      </c>
      <c r="F239" s="146" t="s">
        <v>2015</v>
      </c>
      <c r="G239" s="148">
        <v>2</v>
      </c>
      <c r="H239" s="149" t="s">
        <v>1610</v>
      </c>
      <c r="I239" s="146" t="s">
        <v>1544</v>
      </c>
      <c r="J239" s="146" t="s">
        <v>1544</v>
      </c>
      <c r="K239" s="146" t="s">
        <v>1544</v>
      </c>
      <c r="L239" s="146" t="s">
        <v>1870</v>
      </c>
      <c r="M239" s="150" t="s">
        <v>1605</v>
      </c>
      <c r="N239" s="150">
        <f ca="1">COUNTIFS(汎用スキル所持リスト!$A:$A, $B239, 汎用スキル所持リスト!$D:$D, $D239) + COUNTIFS($B:$B, $B239, $D:$D, $D239) - COUNTIFS($C:$C, $C239, $I:$I, "不可", $D:$D, $D239)</f>
        <v>2</v>
      </c>
    </row>
    <row r="240" spans="1:14" ht="15">
      <c r="A240" s="139" t="s">
        <v>1540</v>
      </c>
      <c r="B240" s="139">
        <f ca="1">IF(C240 = "汎用", 0, IF(C240 = "", "", INDIRECT(ADDRESS(MATCH(C240,キャラデータ表!$C$1:$C1437, 0),1,2,TRUE,"キャラデータ表"),TRUE)))</f>
        <v>78</v>
      </c>
      <c r="C240" s="140" t="s">
        <v>559</v>
      </c>
      <c r="D240" s="140" t="s">
        <v>1551</v>
      </c>
      <c r="E240" s="141">
        <f>COUNTIFS($C$1:$C241, $C240, $D$1:$D241, $D240)</f>
        <v>1</v>
      </c>
      <c r="F240" s="140" t="s">
        <v>2016</v>
      </c>
      <c r="G240" s="142">
        <v>2</v>
      </c>
      <c r="H240" s="143" t="s">
        <v>1586</v>
      </c>
      <c r="I240" s="140" t="s">
        <v>1544</v>
      </c>
      <c r="J240" s="140" t="s">
        <v>1544</v>
      </c>
      <c r="K240" s="140" t="s">
        <v>1544</v>
      </c>
      <c r="L240" s="140" t="s">
        <v>1777</v>
      </c>
      <c r="M240" s="144" t="s">
        <v>1710</v>
      </c>
      <c r="N240" s="144">
        <f ca="1">COUNTIFS(汎用スキル所持リスト!$A:$A, $B240, 汎用スキル所持リスト!$D:$D, $D240) + COUNTIFS($B:$B, $B240, $D:$D, $D240) - COUNTIFS($C:$C, $C240, $I:$I, "不可", $D:$D, $D240)</f>
        <v>3</v>
      </c>
    </row>
    <row r="241" spans="1:14" ht="15">
      <c r="A241" s="145" t="s">
        <v>1540</v>
      </c>
      <c r="B241" s="146">
        <f ca="1">IF(C241 = "汎用", 0, IF(C241 = "", "", INDIRECT(ADDRESS(MATCH(C241,キャラデータ表!$C$1:$C1437, 0),1,2,TRUE,"キャラデータ表"),TRUE)))</f>
        <v>79</v>
      </c>
      <c r="C241" s="146" t="s">
        <v>565</v>
      </c>
      <c r="D241" s="146" t="s">
        <v>1541</v>
      </c>
      <c r="E241" s="147">
        <f>COUNTIFS($C$1:$C239, $C241, $D$1:$D239, $D241)</f>
        <v>0</v>
      </c>
      <c r="F241" s="146" t="s">
        <v>2017</v>
      </c>
      <c r="G241" s="148">
        <v>4</v>
      </c>
      <c r="H241" s="149" t="s">
        <v>1553</v>
      </c>
      <c r="I241" s="146" t="s">
        <v>1544</v>
      </c>
      <c r="J241" s="146" t="s">
        <v>1544</v>
      </c>
      <c r="K241" s="146" t="s">
        <v>1544</v>
      </c>
      <c r="L241" s="146" t="s">
        <v>1878</v>
      </c>
      <c r="M241" s="150" t="s">
        <v>2018</v>
      </c>
      <c r="N241" s="150">
        <f ca="1">COUNTIFS(汎用スキル所持リスト!$A:$A, $B241, 汎用スキル所持リスト!$D:$D, $D241) + COUNTIFS($B:$B, $B241, $D:$D, $D241) - COUNTIFS($C:$C, $C241, $I:$I, "不可", $D:$D, $D241)</f>
        <v>2</v>
      </c>
    </row>
    <row r="242" spans="1:14" ht="15">
      <c r="A242" s="139" t="s">
        <v>1540</v>
      </c>
      <c r="B242" s="140">
        <f ca="1">IF(C242 = "汎用", 0, IF(C242 = "", "", INDIRECT(ADDRESS(MATCH(C242,キャラデータ表!$C$1:$C1437, 0),1,2,TRUE,"キャラデータ表"),TRUE)))</f>
        <v>79</v>
      </c>
      <c r="C242" s="140" t="s">
        <v>565</v>
      </c>
      <c r="D242" s="140" t="s">
        <v>1551</v>
      </c>
      <c r="E242" s="141">
        <f t="shared" ref="E242:E248" si="20">COUNTIFS($C$1:$C241, $C242, $D$1:$D241, $D242)</f>
        <v>0</v>
      </c>
      <c r="F242" s="140" t="s">
        <v>2019</v>
      </c>
      <c r="G242" s="142">
        <v>3</v>
      </c>
      <c r="H242" s="143" t="s">
        <v>1602</v>
      </c>
      <c r="I242" s="140" t="s">
        <v>1544</v>
      </c>
      <c r="J242" s="140" t="s">
        <v>1544</v>
      </c>
      <c r="K242" s="140" t="s">
        <v>1544</v>
      </c>
      <c r="L242" s="140" t="s">
        <v>1679</v>
      </c>
      <c r="M242" s="144" t="s">
        <v>2020</v>
      </c>
      <c r="N242" s="144">
        <f ca="1">COUNTIFS(汎用スキル所持リスト!$A:$A, $B242, 汎用スキル所持リスト!$D:$D, $D242) + COUNTIFS($B:$B, $B242, $D:$D, $D242) - COUNTIFS($C:$C, $C242, $I:$I, "不可", $D:$D, $D242)</f>
        <v>1</v>
      </c>
    </row>
    <row r="243" spans="1:14" ht="15">
      <c r="A243" s="145" t="s">
        <v>1540</v>
      </c>
      <c r="B243" s="146">
        <f ca="1">IF(C243 = "汎用", 0, IF(C243 = "", "", INDIRECT(ADDRESS(MATCH(C243,キャラデータ表!$C$1:$C1437, 0),1,2,TRUE,"キャラデータ表"),TRUE)))</f>
        <v>80</v>
      </c>
      <c r="C243" s="146" t="s">
        <v>572</v>
      </c>
      <c r="D243" s="146" t="s">
        <v>1561</v>
      </c>
      <c r="E243" s="147">
        <f t="shared" si="20"/>
        <v>0</v>
      </c>
      <c r="F243" s="146" t="s">
        <v>2021</v>
      </c>
      <c r="G243" s="148">
        <v>3</v>
      </c>
      <c r="H243" s="149" t="s">
        <v>1610</v>
      </c>
      <c r="I243" s="146" t="s">
        <v>1544</v>
      </c>
      <c r="J243" s="146" t="s">
        <v>1544</v>
      </c>
      <c r="K243" s="146" t="s">
        <v>1544</v>
      </c>
      <c r="L243" s="146" t="s">
        <v>1563</v>
      </c>
      <c r="M243" s="150" t="s">
        <v>1631</v>
      </c>
      <c r="N243" s="150">
        <f ca="1">COUNTIFS(汎用スキル所持リスト!$A:$A, $B243, 汎用スキル所持リスト!$D:$D, $D243) + COUNTIFS($B:$B, $B243, $D:$D, $D243) - COUNTIFS($C:$C, $C243, $I:$I, "不可", $D:$D, $D243)</f>
        <v>1</v>
      </c>
    </row>
    <row r="244" spans="1:14" ht="15">
      <c r="A244" s="139" t="s">
        <v>1540</v>
      </c>
      <c r="B244" s="140">
        <f ca="1">IF(C244 = "汎用", 0, IF(C244 = "", "", INDIRECT(ADDRESS(MATCH(C244,キャラデータ表!$C$1:$C1437, 0),1,2,TRUE,"キャラデータ表"),TRUE)))</f>
        <v>80</v>
      </c>
      <c r="C244" s="140" t="s">
        <v>572</v>
      </c>
      <c r="D244" s="140" t="s">
        <v>1551</v>
      </c>
      <c r="E244" s="141">
        <f t="shared" si="20"/>
        <v>0</v>
      </c>
      <c r="F244" s="140" t="s">
        <v>2022</v>
      </c>
      <c r="G244" s="142">
        <v>2</v>
      </c>
      <c r="H244" s="143" t="s">
        <v>1586</v>
      </c>
      <c r="I244" s="140" t="s">
        <v>1544</v>
      </c>
      <c r="J244" s="140" t="s">
        <v>1544</v>
      </c>
      <c r="K244" s="140" t="s">
        <v>1544</v>
      </c>
      <c r="L244" s="140" t="s">
        <v>2023</v>
      </c>
      <c r="M244" s="144" t="s">
        <v>2024</v>
      </c>
      <c r="N244" s="144">
        <f ca="1">COUNTIFS(汎用スキル所持リスト!$A:$A, $B244, 汎用スキル所持リスト!$D:$D, $D244) + COUNTIFS($B:$B, $B244, $D:$D, $D244) - COUNTIFS($C:$C, $C244, $I:$I, "不可", $D:$D, $D244)</f>
        <v>2</v>
      </c>
    </row>
    <row r="245" spans="1:14" ht="15">
      <c r="A245" s="145" t="s">
        <v>1540</v>
      </c>
      <c r="B245" s="146">
        <f ca="1">IF(C245 = "汎用", 0, IF(C245 = "", "", INDIRECT(ADDRESS(MATCH(C245,キャラデータ表!$C$1:$C1437, 0),1,2,TRUE,"キャラデータ表"),TRUE)))</f>
        <v>81</v>
      </c>
      <c r="C245" s="146" t="s">
        <v>580</v>
      </c>
      <c r="D245" s="146" t="s">
        <v>1551</v>
      </c>
      <c r="E245" s="147">
        <f t="shared" si="20"/>
        <v>0</v>
      </c>
      <c r="F245" s="146" t="s">
        <v>2025</v>
      </c>
      <c r="G245" s="148">
        <v>3</v>
      </c>
      <c r="H245" s="149" t="s">
        <v>1553</v>
      </c>
      <c r="I245" s="146" t="s">
        <v>1544</v>
      </c>
      <c r="J245" s="146" t="s">
        <v>1544</v>
      </c>
      <c r="K245" s="146" t="s">
        <v>1544</v>
      </c>
      <c r="L245" s="146" t="s">
        <v>1584</v>
      </c>
      <c r="M245" s="150" t="s">
        <v>2026</v>
      </c>
      <c r="N245" s="150">
        <f ca="1">COUNTIFS(汎用スキル所持リスト!$A:$A, $B245, 汎用スキル所持リスト!$D:$D, $D245) + COUNTIFS($B:$B, $B245, $D:$D, $D245) - COUNTIFS($C:$C, $C245, $I:$I, "不可", $D:$D, $D245)</f>
        <v>4</v>
      </c>
    </row>
    <row r="246" spans="1:14" ht="15">
      <c r="A246" s="139" t="s">
        <v>1540</v>
      </c>
      <c r="B246" s="140">
        <f ca="1">IF(C246 = "汎用", 0, IF(C246 = "", "", INDIRECT(ADDRESS(MATCH(C246,キャラデータ表!$C$1:$C1437, 0),1,2,TRUE,"キャラデータ表"),TRUE)))</f>
        <v>81</v>
      </c>
      <c r="C246" s="140" t="s">
        <v>580</v>
      </c>
      <c r="D246" s="140" t="s">
        <v>1551</v>
      </c>
      <c r="E246" s="141">
        <f t="shared" si="20"/>
        <v>1</v>
      </c>
      <c r="F246" s="140" t="s">
        <v>2027</v>
      </c>
      <c r="G246" s="142">
        <v>3</v>
      </c>
      <c r="H246" s="143" t="s">
        <v>1553</v>
      </c>
      <c r="I246" s="140" t="s">
        <v>1544</v>
      </c>
      <c r="J246" s="140" t="s">
        <v>1544</v>
      </c>
      <c r="K246" s="140" t="s">
        <v>1544</v>
      </c>
      <c r="L246" s="140" t="s">
        <v>1584</v>
      </c>
      <c r="M246" s="144" t="s">
        <v>2026</v>
      </c>
      <c r="N246" s="144">
        <f ca="1">COUNTIFS(汎用スキル所持リスト!$A:$A, $B246, 汎用スキル所持リスト!$D:$D, $D246) + COUNTIFS($B:$B, $B246, $D:$D, $D246) - COUNTIFS($C:$C, $C246, $I:$I, "不可", $D:$D, $D246)</f>
        <v>4</v>
      </c>
    </row>
    <row r="247" spans="1:14" ht="15">
      <c r="A247" s="145" t="s">
        <v>1540</v>
      </c>
      <c r="B247" s="146">
        <f ca="1">IF(C247 = "汎用", 0, IF(C247 = "", "", INDIRECT(ADDRESS(MATCH(C247,キャラデータ表!$C$1:$C1437, 0),1,2,TRUE,"キャラデータ表"),TRUE)))</f>
        <v>81</v>
      </c>
      <c r="C247" s="146" t="s">
        <v>580</v>
      </c>
      <c r="D247" s="146" t="s">
        <v>1551</v>
      </c>
      <c r="E247" s="147">
        <f t="shared" si="20"/>
        <v>2</v>
      </c>
      <c r="F247" s="146" t="s">
        <v>2028</v>
      </c>
      <c r="G247" s="148">
        <v>3</v>
      </c>
      <c r="H247" s="149" t="s">
        <v>1553</v>
      </c>
      <c r="I247" s="146" t="s">
        <v>1544</v>
      </c>
      <c r="J247" s="146" t="s">
        <v>1544</v>
      </c>
      <c r="K247" s="146" t="s">
        <v>1544</v>
      </c>
      <c r="L247" s="146" t="s">
        <v>1584</v>
      </c>
      <c r="M247" s="150" t="s">
        <v>2026</v>
      </c>
      <c r="N247" s="150">
        <f ca="1">COUNTIFS(汎用スキル所持リスト!$A:$A, $B247, 汎用スキル所持リスト!$D:$D, $D247) + COUNTIFS($B:$B, $B247, $D:$D, $D247) - COUNTIFS($C:$C, $C247, $I:$I, "不可", $D:$D, $D247)</f>
        <v>4</v>
      </c>
    </row>
    <row r="248" spans="1:14" ht="15">
      <c r="A248" s="139" t="s">
        <v>1540</v>
      </c>
      <c r="B248" s="139">
        <f ca="1">IF(C248 = "汎用", 0, IF(C248 = "", "", INDIRECT(ADDRESS(MATCH(C248,キャラデータ表!$C$1:$C1437, 0),1,2,TRUE,"キャラデータ表"),TRUE)))</f>
        <v>81</v>
      </c>
      <c r="C248" s="140" t="s">
        <v>580</v>
      </c>
      <c r="D248" s="140" t="s">
        <v>1551</v>
      </c>
      <c r="E248" s="142">
        <f t="shared" si="20"/>
        <v>3</v>
      </c>
      <c r="F248" s="140" t="s">
        <v>2029</v>
      </c>
      <c r="G248" s="142">
        <v>3</v>
      </c>
      <c r="H248" s="143" t="s">
        <v>1553</v>
      </c>
      <c r="I248" s="140" t="s">
        <v>1544</v>
      </c>
      <c r="J248" s="140" t="s">
        <v>1544</v>
      </c>
      <c r="K248" s="140" t="s">
        <v>1544</v>
      </c>
      <c r="L248" s="140" t="s">
        <v>1584</v>
      </c>
      <c r="M248" s="152" t="s">
        <v>2026</v>
      </c>
      <c r="N248" s="152">
        <f ca="1">COUNTIFS(汎用スキル所持リスト!$A:$A, $B248, 汎用スキル所持リスト!$D:$D, $D248) + COUNTIFS($B:$B, $B248, $D:$D, $D248) - COUNTIFS($C:$C, $C248, $I:$I, "不可", $D:$D, $D248)</f>
        <v>4</v>
      </c>
    </row>
    <row r="249" spans="1:14" ht="15">
      <c r="A249" s="145" t="s">
        <v>1540</v>
      </c>
      <c r="B249" s="146">
        <f ca="1">IF(C249 = "汎用", 0, IF(C249 = "", "", INDIRECT(ADDRESS(MATCH(C249,キャラデータ表!$C$1:$C1437, 0),1,2,TRUE,"キャラデータ表"),TRUE)))</f>
        <v>82</v>
      </c>
      <c r="C249" s="146" t="s">
        <v>587</v>
      </c>
      <c r="D249" s="146" t="s">
        <v>1541</v>
      </c>
      <c r="E249" s="147">
        <f>COUNTIFS($C$1:$C247, $C249, $D$1:$D247, $D249)</f>
        <v>0</v>
      </c>
      <c r="F249" s="146" t="s">
        <v>2030</v>
      </c>
      <c r="G249" s="148">
        <v>1</v>
      </c>
      <c r="H249" s="149" t="s">
        <v>1586</v>
      </c>
      <c r="I249" s="146" t="s">
        <v>1544</v>
      </c>
      <c r="J249" s="146" t="s">
        <v>1544</v>
      </c>
      <c r="K249" s="146" t="s">
        <v>1544</v>
      </c>
      <c r="L249" s="146" t="s">
        <v>2031</v>
      </c>
      <c r="M249" s="150" t="s">
        <v>2032</v>
      </c>
      <c r="N249" s="150">
        <f ca="1">COUNTIFS(汎用スキル所持リスト!$A:$A, $B249, 汎用スキル所持リスト!$D:$D, $D249) + COUNTIFS($B:$B, $B249, $D:$D, $D249) - COUNTIFS($C:$C, $C249, $I:$I, "不可", $D:$D, $D249)</f>
        <v>3</v>
      </c>
    </row>
    <row r="250" spans="1:14" ht="15">
      <c r="A250" s="139" t="s">
        <v>1540</v>
      </c>
      <c r="B250" s="140">
        <f ca="1">IF(C250 = "汎用", 0, IF(C250 = "", "", INDIRECT(ADDRESS(MATCH(C250,キャラデータ表!$C$1:$C1437, 0),1,2,TRUE,"キャラデータ表"),TRUE)))</f>
        <v>82</v>
      </c>
      <c r="C250" s="140" t="s">
        <v>587</v>
      </c>
      <c r="D250" s="140" t="s">
        <v>1541</v>
      </c>
      <c r="E250" s="141">
        <f t="shared" ref="E250:E255" si="21">COUNTIFS($C$1:$C249, $C250, $D$1:$D249, $D250)</f>
        <v>1</v>
      </c>
      <c r="F250" s="140" t="s">
        <v>2033</v>
      </c>
      <c r="G250" s="142">
        <v>5</v>
      </c>
      <c r="H250" s="143" t="s">
        <v>1595</v>
      </c>
      <c r="I250" s="140" t="s">
        <v>1544</v>
      </c>
      <c r="J250" s="140" t="s">
        <v>1544</v>
      </c>
      <c r="K250" s="140" t="s">
        <v>1545</v>
      </c>
      <c r="L250" s="140" t="s">
        <v>2034</v>
      </c>
      <c r="M250" s="144" t="s">
        <v>2035</v>
      </c>
      <c r="N250" s="144">
        <f ca="1">COUNTIFS(汎用スキル所持リスト!$A:$A, $B250, 汎用スキル所持リスト!$D:$D, $D250) + COUNTIFS($B:$B, $B250, $D:$D, $D250) - COUNTIFS($C:$C, $C250, $I:$I, "不可", $D:$D, $D250)</f>
        <v>3</v>
      </c>
    </row>
    <row r="251" spans="1:14" ht="15">
      <c r="A251" s="145" t="s">
        <v>1540</v>
      </c>
      <c r="B251" s="146">
        <f ca="1">IF(C251 = "汎用", 0, IF(C251 = "", "", INDIRECT(ADDRESS(MATCH(C251,キャラデータ表!$C$1:$C1437, 0),1,2,TRUE,"キャラデータ表"),TRUE)))</f>
        <v>82</v>
      </c>
      <c r="C251" s="146" t="s">
        <v>587</v>
      </c>
      <c r="D251" s="146" t="s">
        <v>1551</v>
      </c>
      <c r="E251" s="147">
        <f t="shared" si="21"/>
        <v>0</v>
      </c>
      <c r="F251" s="146" t="s">
        <v>2036</v>
      </c>
      <c r="G251" s="148">
        <v>3</v>
      </c>
      <c r="H251" s="149" t="s">
        <v>1553</v>
      </c>
      <c r="I251" s="146" t="s">
        <v>1544</v>
      </c>
      <c r="J251" s="146" t="s">
        <v>1544</v>
      </c>
      <c r="K251" s="146" t="s">
        <v>1544</v>
      </c>
      <c r="L251" s="146" t="s">
        <v>2037</v>
      </c>
      <c r="M251" s="150" t="s">
        <v>1618</v>
      </c>
      <c r="N251" s="150">
        <f ca="1">COUNTIFS(汎用スキル所持リスト!$A:$A, $B251, 汎用スキル所持リスト!$D:$D, $D251) + COUNTIFS($B:$B, $B251, $D:$D, $D251) - COUNTIFS($C:$C, $C251, $I:$I, "不可", $D:$D, $D251)</f>
        <v>1</v>
      </c>
    </row>
    <row r="252" spans="1:14" ht="15">
      <c r="A252" s="139" t="s">
        <v>1540</v>
      </c>
      <c r="B252" s="139">
        <f ca="1">IF(C252 = "汎用", 0, IF(C252 = "", "", INDIRECT(ADDRESS(MATCH(C252,キャラデータ表!$C$1:$C1437, 0),1,2,TRUE,"キャラデータ表"),TRUE)))</f>
        <v>83</v>
      </c>
      <c r="C252" s="140" t="s">
        <v>596</v>
      </c>
      <c r="D252" s="140" t="s">
        <v>1557</v>
      </c>
      <c r="E252" s="142">
        <f t="shared" si="21"/>
        <v>0</v>
      </c>
      <c r="F252" s="140" t="s">
        <v>2038</v>
      </c>
      <c r="G252" s="142">
        <v>3</v>
      </c>
      <c r="H252" s="143" t="s">
        <v>1602</v>
      </c>
      <c r="I252" s="140" t="s">
        <v>1544</v>
      </c>
      <c r="J252" s="140" t="s">
        <v>1544</v>
      </c>
      <c r="K252" s="140" t="s">
        <v>1545</v>
      </c>
      <c r="L252" s="140" t="s">
        <v>1559</v>
      </c>
      <c r="M252" s="152" t="s">
        <v>1560</v>
      </c>
      <c r="N252" s="144">
        <f ca="1">COUNTIFS(汎用スキル所持リスト!$A:$A, $B252, 汎用スキル所持リスト!$D:$D, $D252) + COUNTIFS($B:$B, $B252, $D:$D, $D252) - COUNTIFS($C:$C, $C252, $I:$I, "不可", $D:$D, $D252)</f>
        <v>1</v>
      </c>
    </row>
    <row r="253" spans="1:14" ht="15">
      <c r="A253" s="145" t="s">
        <v>1540</v>
      </c>
      <c r="B253" s="146">
        <f ca="1">IF(C253 = "汎用", 0, IF(C253 = "", "", INDIRECT(ADDRESS(MATCH(C253,キャラデータ表!$C$1:$C1437, 0),1,2,TRUE,"キャラデータ表"),TRUE)))</f>
        <v>83</v>
      </c>
      <c r="C253" s="146" t="s">
        <v>596</v>
      </c>
      <c r="D253" s="146" t="s">
        <v>1541</v>
      </c>
      <c r="E253" s="147">
        <f t="shared" si="21"/>
        <v>0</v>
      </c>
      <c r="F253" s="146" t="s">
        <v>2039</v>
      </c>
      <c r="G253" s="148">
        <v>2</v>
      </c>
      <c r="H253" s="149" t="s">
        <v>1586</v>
      </c>
      <c r="I253" s="146" t="s">
        <v>1544</v>
      </c>
      <c r="J253" s="146" t="s">
        <v>1544</v>
      </c>
      <c r="K253" s="146" t="s">
        <v>1544</v>
      </c>
      <c r="L253" s="146" t="s">
        <v>2040</v>
      </c>
      <c r="M253" s="150"/>
      <c r="N253" s="150">
        <f ca="1">COUNTIFS(汎用スキル所持リスト!$A:$A, $B253, 汎用スキル所持リスト!$D:$D, $D253) + COUNTIFS($B:$B, $B253, $D:$D, $D253) - COUNTIFS($C:$C, $C253, $I:$I, "不可", $D:$D, $D253)</f>
        <v>4</v>
      </c>
    </row>
    <row r="254" spans="1:14" ht="15">
      <c r="A254" s="139" t="s">
        <v>1540</v>
      </c>
      <c r="B254" s="140">
        <f ca="1">IF(C254 = "汎用", 0, IF(C254 = "", "", INDIRECT(ADDRESS(MATCH(C254,キャラデータ表!$C$1:$C1437, 0),1,2,TRUE,"キャラデータ表"),TRUE)))</f>
        <v>83</v>
      </c>
      <c r="C254" s="140" t="s">
        <v>596</v>
      </c>
      <c r="D254" s="140" t="s">
        <v>1541</v>
      </c>
      <c r="E254" s="141">
        <f t="shared" si="21"/>
        <v>1</v>
      </c>
      <c r="F254" s="140" t="s">
        <v>2041</v>
      </c>
      <c r="G254" s="142">
        <v>2</v>
      </c>
      <c r="H254" s="143" t="s">
        <v>1586</v>
      </c>
      <c r="I254" s="140" t="s">
        <v>1544</v>
      </c>
      <c r="J254" s="140" t="s">
        <v>1544</v>
      </c>
      <c r="K254" s="140" t="s">
        <v>1544</v>
      </c>
      <c r="L254" s="140" t="s">
        <v>2042</v>
      </c>
      <c r="M254" s="144"/>
      <c r="N254" s="144">
        <f ca="1">COUNTIFS(汎用スキル所持リスト!$A:$A, $B254, 汎用スキル所持リスト!$D:$D, $D254) + COUNTIFS($B:$B, $B254, $D:$D, $D254) - COUNTIFS($C:$C, $C254, $I:$I, "不可", $D:$D, $D254)</f>
        <v>4</v>
      </c>
    </row>
    <row r="255" spans="1:14" ht="15">
      <c r="A255" s="145" t="s">
        <v>1540</v>
      </c>
      <c r="B255" s="146">
        <f ca="1">IF(C255 = "汎用", 0, IF(C255 = "", "", INDIRECT(ADDRESS(MATCH(C255,キャラデータ表!$C$1:$C1437, 0),1,2,TRUE,"キャラデータ表"),TRUE)))</f>
        <v>83</v>
      </c>
      <c r="C255" s="146" t="s">
        <v>596</v>
      </c>
      <c r="D255" s="146" t="s">
        <v>1541</v>
      </c>
      <c r="E255" s="147">
        <f t="shared" si="21"/>
        <v>2</v>
      </c>
      <c r="F255" s="146" t="s">
        <v>2043</v>
      </c>
      <c r="G255" s="148">
        <v>3</v>
      </c>
      <c r="H255" s="149" t="s">
        <v>1553</v>
      </c>
      <c r="I255" s="146" t="s">
        <v>1544</v>
      </c>
      <c r="J255" s="146" t="s">
        <v>1544</v>
      </c>
      <c r="K255" s="146" t="s">
        <v>1544</v>
      </c>
      <c r="L255" s="146" t="s">
        <v>2044</v>
      </c>
      <c r="M255" s="150" t="s">
        <v>1787</v>
      </c>
      <c r="N255" s="150">
        <f ca="1">COUNTIFS(汎用スキル所持リスト!$A:$A, $B255, 汎用スキル所持リスト!$D:$D, $D255) + COUNTIFS($B:$B, $B255, $D:$D, $D255) - COUNTIFS($C:$C, $C255, $I:$I, "不可", $D:$D, $D255)</f>
        <v>4</v>
      </c>
    </row>
    <row r="256" spans="1:14" ht="15">
      <c r="A256" s="139" t="s">
        <v>1540</v>
      </c>
      <c r="B256" s="140">
        <f ca="1">IF(C256 = "汎用", 0, IF(C256 = "", "", INDIRECT(ADDRESS(MATCH(C256,キャラデータ表!$C$1:$C1437, 0),1,2,TRUE,"キャラデータ表"),TRUE)))</f>
        <v>84</v>
      </c>
      <c r="C256" s="140" t="s">
        <v>603</v>
      </c>
      <c r="D256" s="140" t="s">
        <v>1541</v>
      </c>
      <c r="E256" s="141">
        <f>COUNTIFS($C$1:$C254, $C256, $D$1:$D254, $D256)</f>
        <v>0</v>
      </c>
      <c r="F256" s="140" t="s">
        <v>2045</v>
      </c>
      <c r="G256" s="142">
        <v>2</v>
      </c>
      <c r="H256" s="143" t="s">
        <v>1553</v>
      </c>
      <c r="I256" s="140" t="s">
        <v>1544</v>
      </c>
      <c r="J256" s="140" t="s">
        <v>1544</v>
      </c>
      <c r="K256" s="140" t="s">
        <v>1544</v>
      </c>
      <c r="L256" s="140" t="s">
        <v>1566</v>
      </c>
      <c r="M256" s="144" t="s">
        <v>1847</v>
      </c>
      <c r="N256" s="144">
        <f ca="1">COUNTIFS(汎用スキル所持リスト!$A:$A, $B256, 汎用スキル所持リスト!$D:$D, $D256) + COUNTIFS($B:$B, $B256, $D:$D, $D256) - COUNTIFS($C:$C, $C256, $I:$I, "不可", $D:$D, $D256)</f>
        <v>3</v>
      </c>
    </row>
    <row r="257" spans="1:14" ht="15">
      <c r="A257" s="145" t="s">
        <v>1540</v>
      </c>
      <c r="B257" s="146">
        <f ca="1">IF(C257 = "汎用", 0, IF(C257 = "", "", INDIRECT(ADDRESS(MATCH(C257,キャラデータ表!$C$1:$C1437, 0),1,2,TRUE,"キャラデータ表"),TRUE)))</f>
        <v>84</v>
      </c>
      <c r="C257" s="146" t="s">
        <v>603</v>
      </c>
      <c r="D257" s="146" t="s">
        <v>1541</v>
      </c>
      <c r="E257" s="147">
        <f t="shared" ref="E257:E268" si="22">COUNTIFS($C$1:$C256, $C257, $D$1:$D256, $D257)</f>
        <v>1</v>
      </c>
      <c r="F257" s="146" t="s">
        <v>2046</v>
      </c>
      <c r="G257" s="148">
        <v>2</v>
      </c>
      <c r="H257" s="149" t="s">
        <v>1572</v>
      </c>
      <c r="I257" s="146" t="s">
        <v>1544</v>
      </c>
      <c r="J257" s="146" t="s">
        <v>1544</v>
      </c>
      <c r="K257" s="146" t="s">
        <v>1544</v>
      </c>
      <c r="L257" s="146" t="s">
        <v>1566</v>
      </c>
      <c r="M257" s="150" t="s">
        <v>1787</v>
      </c>
      <c r="N257" s="150">
        <f ca="1">COUNTIFS(汎用スキル所持リスト!$A:$A, $B257, 汎用スキル所持リスト!$D:$D, $D257) + COUNTIFS($B:$B, $B257, $D:$D, $D257) - COUNTIFS($C:$C, $C257, $I:$I, "不可", $D:$D, $D257)</f>
        <v>3</v>
      </c>
    </row>
    <row r="258" spans="1:14" ht="15">
      <c r="A258" s="139" t="s">
        <v>1540</v>
      </c>
      <c r="B258" s="140">
        <f ca="1">IF(C258 = "汎用", 0, IF(C258 = "", "", INDIRECT(ADDRESS(MATCH(C258,キャラデータ表!$C$1:$C1437, 0),1,2,TRUE,"キャラデータ表"),TRUE)))</f>
        <v>84</v>
      </c>
      <c r="C258" s="140" t="s">
        <v>603</v>
      </c>
      <c r="D258" s="140" t="s">
        <v>1551</v>
      </c>
      <c r="E258" s="141">
        <f t="shared" si="22"/>
        <v>0</v>
      </c>
      <c r="F258" s="140" t="s">
        <v>2047</v>
      </c>
      <c r="G258" s="142">
        <v>3</v>
      </c>
      <c r="H258" s="143" t="s">
        <v>1607</v>
      </c>
      <c r="I258" s="140" t="s">
        <v>1544</v>
      </c>
      <c r="J258" s="140" t="s">
        <v>1544</v>
      </c>
      <c r="K258" s="140" t="s">
        <v>1544</v>
      </c>
      <c r="L258" s="140" t="s">
        <v>2048</v>
      </c>
      <c r="M258" s="144" t="s">
        <v>1710</v>
      </c>
      <c r="N258" s="144">
        <f ca="1">COUNTIFS(汎用スキル所持リスト!$A:$A, $B258, 汎用スキル所持リスト!$D:$D, $D258) + COUNTIFS($B:$B, $B258, $D:$D, $D258) - COUNTIFS($C:$C, $C258, $I:$I, "不可", $D:$D, $D258)</f>
        <v>1</v>
      </c>
    </row>
    <row r="259" spans="1:14" ht="15">
      <c r="A259" s="145" t="s">
        <v>1540</v>
      </c>
      <c r="B259" s="146">
        <f ca="1">IF(C259 = "汎用", 0, IF(C259 = "", "", INDIRECT(ADDRESS(MATCH(C259,キャラデータ表!$C$1:$C1437, 0),1,2,TRUE,"キャラデータ表"),TRUE)))</f>
        <v>85</v>
      </c>
      <c r="C259" s="146" t="s">
        <v>609</v>
      </c>
      <c r="D259" s="146" t="s">
        <v>1541</v>
      </c>
      <c r="E259" s="147">
        <f t="shared" si="22"/>
        <v>0</v>
      </c>
      <c r="F259" s="146" t="s">
        <v>2049</v>
      </c>
      <c r="G259" s="148">
        <v>3</v>
      </c>
      <c r="H259" s="149" t="s">
        <v>1553</v>
      </c>
      <c r="I259" s="146" t="s">
        <v>1544</v>
      </c>
      <c r="J259" s="146" t="s">
        <v>1544</v>
      </c>
      <c r="K259" s="146" t="s">
        <v>1544</v>
      </c>
      <c r="L259" s="146" t="s">
        <v>1729</v>
      </c>
      <c r="M259" s="150" t="s">
        <v>2050</v>
      </c>
      <c r="N259" s="150">
        <f ca="1">COUNTIFS(汎用スキル所持リスト!$A:$A, $B259, 汎用スキル所持リスト!$D:$D, $D259) + COUNTIFS($B:$B, $B259, $D:$D, $D259) - COUNTIFS($C:$C, $C259, $I:$I, "不可", $D:$D, $D259)</f>
        <v>2</v>
      </c>
    </row>
    <row r="260" spans="1:14" ht="15">
      <c r="A260" s="139" t="s">
        <v>1540</v>
      </c>
      <c r="B260" s="140">
        <f ca="1">IF(C260 = "汎用", 0, IF(C260 = "", "", INDIRECT(ADDRESS(MATCH(C260,キャラデータ表!$C$1:$C1437, 0),1,2,TRUE,"キャラデータ表"),TRUE)))</f>
        <v>85</v>
      </c>
      <c r="C260" s="140" t="s">
        <v>609</v>
      </c>
      <c r="D260" s="140" t="s">
        <v>1551</v>
      </c>
      <c r="E260" s="141">
        <f t="shared" si="22"/>
        <v>0</v>
      </c>
      <c r="F260" s="140" t="s">
        <v>2051</v>
      </c>
      <c r="G260" s="142">
        <v>3</v>
      </c>
      <c r="H260" s="143" t="s">
        <v>1607</v>
      </c>
      <c r="I260" s="140" t="s">
        <v>1544</v>
      </c>
      <c r="J260" s="140" t="s">
        <v>1544</v>
      </c>
      <c r="K260" s="140" t="s">
        <v>1544</v>
      </c>
      <c r="L260" s="140" t="s">
        <v>2048</v>
      </c>
      <c r="M260" s="144" t="s">
        <v>1710</v>
      </c>
      <c r="N260" s="144">
        <f ca="1">COUNTIFS(汎用スキル所持リスト!$A:$A, $B260, 汎用スキル所持リスト!$D:$D, $D260) + COUNTIFS($B:$B, $B260, $D:$D, $D260) - COUNTIFS($C:$C, $C260, $I:$I, "不可", $D:$D, $D260)</f>
        <v>3</v>
      </c>
    </row>
    <row r="261" spans="1:14" ht="15">
      <c r="A261" s="145" t="s">
        <v>1540</v>
      </c>
      <c r="B261" s="146">
        <f ca="1">IF(C261 = "汎用", 0, IF(C261 = "", "", INDIRECT(ADDRESS(MATCH(C261,キャラデータ表!$C$1:$C1437, 0),1,2,TRUE,"キャラデータ表"),TRUE)))</f>
        <v>86</v>
      </c>
      <c r="C261" s="146" t="s">
        <v>615</v>
      </c>
      <c r="D261" s="146" t="s">
        <v>1541</v>
      </c>
      <c r="E261" s="147">
        <f t="shared" si="22"/>
        <v>0</v>
      </c>
      <c r="F261" s="146" t="s">
        <v>2052</v>
      </c>
      <c r="G261" s="148">
        <v>1</v>
      </c>
      <c r="H261" s="149" t="s">
        <v>1595</v>
      </c>
      <c r="I261" s="146" t="s">
        <v>1544</v>
      </c>
      <c r="J261" s="146" t="s">
        <v>1544</v>
      </c>
      <c r="K261" s="146" t="s">
        <v>1545</v>
      </c>
      <c r="L261" s="146" t="s">
        <v>2053</v>
      </c>
      <c r="M261" s="150" t="s">
        <v>1579</v>
      </c>
      <c r="N261" s="150">
        <f ca="1">COUNTIFS(汎用スキル所持リスト!$A:$A, $B261, 汎用スキル所持リスト!$D:$D, $D261) + COUNTIFS($B:$B, $B261, $D:$D, $D261) - COUNTIFS($C:$C, $C261, $I:$I, "不可", $D:$D, $D261)</f>
        <v>3</v>
      </c>
    </row>
    <row r="262" spans="1:14" ht="15">
      <c r="A262" s="139" t="s">
        <v>1540</v>
      </c>
      <c r="B262" s="140">
        <f ca="1">IF(C262 = "汎用", 0, IF(C262 = "", "", INDIRECT(ADDRESS(MATCH(C262,キャラデータ表!$C$1:$C1437, 0),1,2,TRUE,"キャラデータ表"),TRUE)))</f>
        <v>86</v>
      </c>
      <c r="C262" s="140" t="s">
        <v>615</v>
      </c>
      <c r="D262" s="140" t="s">
        <v>1541</v>
      </c>
      <c r="E262" s="141">
        <f t="shared" si="22"/>
        <v>1</v>
      </c>
      <c r="F262" s="140" t="s">
        <v>2054</v>
      </c>
      <c r="G262" s="142">
        <v>5</v>
      </c>
      <c r="H262" s="143" t="s">
        <v>1553</v>
      </c>
      <c r="I262" s="140" t="s">
        <v>1544</v>
      </c>
      <c r="J262" s="140" t="s">
        <v>1544</v>
      </c>
      <c r="K262" s="140" t="s">
        <v>1544</v>
      </c>
      <c r="L262" s="140" t="s">
        <v>1643</v>
      </c>
      <c r="M262" s="144" t="s">
        <v>1579</v>
      </c>
      <c r="N262" s="144">
        <f ca="1">COUNTIFS(汎用スキル所持リスト!$A:$A, $B262, 汎用スキル所持リスト!$D:$D, $D262) + COUNTIFS($B:$B, $B262, $D:$D, $D262) - COUNTIFS($C:$C, $C262, $I:$I, "不可", $D:$D, $D262)</f>
        <v>3</v>
      </c>
    </row>
    <row r="263" spans="1:14" ht="15">
      <c r="A263" s="145" t="s">
        <v>1540</v>
      </c>
      <c r="B263" s="146">
        <f ca="1">IF(C263 = "汎用", 0, IF(C263 = "", "", INDIRECT(ADDRESS(MATCH(C263,キャラデータ表!$C$1:$C1437, 0),1,2,TRUE,"キャラデータ表"),TRUE)))</f>
        <v>86</v>
      </c>
      <c r="C263" s="146" t="s">
        <v>615</v>
      </c>
      <c r="D263" s="146" t="s">
        <v>1541</v>
      </c>
      <c r="E263" s="147">
        <f t="shared" si="22"/>
        <v>2</v>
      </c>
      <c r="F263" s="146" t="s">
        <v>2055</v>
      </c>
      <c r="G263" s="148">
        <v>5</v>
      </c>
      <c r="H263" s="149" t="s">
        <v>1543</v>
      </c>
      <c r="I263" s="146" t="s">
        <v>1545</v>
      </c>
      <c r="J263" s="146" t="s">
        <v>1545</v>
      </c>
      <c r="K263" s="146" t="s">
        <v>1545</v>
      </c>
      <c r="L263" s="146" t="s">
        <v>2056</v>
      </c>
      <c r="M263" s="150" t="s">
        <v>2057</v>
      </c>
      <c r="N263" s="150">
        <f ca="1">COUNTIFS(汎用スキル所持リスト!$A:$A, $B263, 汎用スキル所持リスト!$D:$D, $D263) + COUNTIFS($B:$B, $B263, $D:$D, $D263) - COUNTIFS($C:$C, $C263, $I:$I, "不可", $D:$D, $D263)</f>
        <v>3</v>
      </c>
    </row>
    <row r="264" spans="1:14" ht="15">
      <c r="A264" s="139" t="s">
        <v>1540</v>
      </c>
      <c r="B264" s="140">
        <f ca="1">IF(C264 = "汎用", 0, IF(C264 = "", "", INDIRECT(ADDRESS(MATCH(C264,キャラデータ表!$C$1:$C1437, 0),1,2,TRUE,"キャラデータ表"),TRUE)))</f>
        <v>86</v>
      </c>
      <c r="C264" s="140" t="s">
        <v>615</v>
      </c>
      <c r="D264" s="140" t="s">
        <v>1551</v>
      </c>
      <c r="E264" s="141">
        <f t="shared" si="22"/>
        <v>0</v>
      </c>
      <c r="F264" s="140" t="s">
        <v>2058</v>
      </c>
      <c r="G264" s="142">
        <v>5</v>
      </c>
      <c r="H264" s="143" t="s">
        <v>1602</v>
      </c>
      <c r="I264" s="140" t="s">
        <v>1545</v>
      </c>
      <c r="J264" s="140" t="s">
        <v>1545</v>
      </c>
      <c r="K264" s="140" t="s">
        <v>1545</v>
      </c>
      <c r="L264" s="140" t="s">
        <v>2059</v>
      </c>
      <c r="M264" s="144" t="s">
        <v>1641</v>
      </c>
      <c r="N264" s="144">
        <f ca="1">COUNTIFS(汎用スキル所持リスト!$A:$A, $B264, 汎用スキル所持リスト!$D:$D, $D264) + COUNTIFS($B:$B, $B264, $D:$D, $D264) - COUNTIFS($C:$C, $C264, $I:$I, "不可", $D:$D, $D264)</f>
        <v>1</v>
      </c>
    </row>
    <row r="265" spans="1:14" ht="15">
      <c r="A265" s="145" t="s">
        <v>1540</v>
      </c>
      <c r="B265" s="146">
        <f ca="1">IF(C265 = "汎用", 0, IF(C265 = "", "", INDIRECT(ADDRESS(MATCH(C265,キャラデータ表!$C$1:$C1437, 0),1,2,TRUE,"キャラデータ表"),TRUE)))</f>
        <v>87</v>
      </c>
      <c r="C265" s="146" t="s">
        <v>621</v>
      </c>
      <c r="D265" s="146" t="s">
        <v>1541</v>
      </c>
      <c r="E265" s="147">
        <f t="shared" si="22"/>
        <v>0</v>
      </c>
      <c r="F265" s="146" t="s">
        <v>2060</v>
      </c>
      <c r="G265" s="148">
        <v>2</v>
      </c>
      <c r="H265" s="149" t="s">
        <v>1610</v>
      </c>
      <c r="I265" s="146" t="s">
        <v>1544</v>
      </c>
      <c r="J265" s="146" t="s">
        <v>1544</v>
      </c>
      <c r="K265" s="146" t="s">
        <v>1544</v>
      </c>
      <c r="L265" s="160" t="s">
        <v>2061</v>
      </c>
      <c r="M265" s="150"/>
      <c r="N265" s="150">
        <f ca="1">COUNTIFS(汎用スキル所持リスト!$A:$A, $B265, 汎用スキル所持リスト!$D:$D, $D265) + COUNTIFS($B:$B, $B265, $D:$D, $D265) - COUNTIFS($C:$C, $C265, $I:$I, "不可", $D:$D, $D265)</f>
        <v>5</v>
      </c>
    </row>
    <row r="266" spans="1:14" ht="15">
      <c r="A266" s="139" t="s">
        <v>1540</v>
      </c>
      <c r="B266" s="140">
        <f ca="1">IF(C266 = "汎用", 0, IF(C266 = "", "", INDIRECT(ADDRESS(MATCH(C266,キャラデータ表!$C$1:$C1437, 0),1,2,TRUE,"キャラデータ表"),TRUE)))</f>
        <v>87</v>
      </c>
      <c r="C266" s="140" t="s">
        <v>621</v>
      </c>
      <c r="D266" s="140" t="s">
        <v>1541</v>
      </c>
      <c r="E266" s="141">
        <f t="shared" si="22"/>
        <v>1</v>
      </c>
      <c r="F266" s="140" t="s">
        <v>2062</v>
      </c>
      <c r="G266" s="142">
        <v>3</v>
      </c>
      <c r="H266" s="143" t="s">
        <v>1610</v>
      </c>
      <c r="I266" s="140" t="s">
        <v>1544</v>
      </c>
      <c r="J266" s="140" t="s">
        <v>1544</v>
      </c>
      <c r="K266" s="140" t="s">
        <v>1544</v>
      </c>
      <c r="L266" s="161" t="s">
        <v>2063</v>
      </c>
      <c r="M266" s="144"/>
      <c r="N266" s="144">
        <f ca="1">COUNTIFS(汎用スキル所持リスト!$A:$A, $B266, 汎用スキル所持リスト!$D:$D, $D266) + COUNTIFS($B:$B, $B266, $D:$D, $D266) - COUNTIFS($C:$C, $C266, $I:$I, "不可", $D:$D, $D266)</f>
        <v>5</v>
      </c>
    </row>
    <row r="267" spans="1:14" ht="15">
      <c r="A267" s="145" t="s">
        <v>1540</v>
      </c>
      <c r="B267" s="146">
        <f ca="1">IF(C267 = "汎用", 0, IF(C267 = "", "", INDIRECT(ADDRESS(MATCH(C267,キャラデータ表!$C$1:$C1437, 0),1,2,TRUE,"キャラデータ表"),TRUE)))</f>
        <v>87</v>
      </c>
      <c r="C267" s="146" t="s">
        <v>621</v>
      </c>
      <c r="D267" s="146" t="s">
        <v>1541</v>
      </c>
      <c r="E267" s="147">
        <f t="shared" si="22"/>
        <v>2</v>
      </c>
      <c r="F267" s="146" t="s">
        <v>2064</v>
      </c>
      <c r="G267" s="148">
        <v>4</v>
      </c>
      <c r="H267" s="149" t="s">
        <v>1610</v>
      </c>
      <c r="I267" s="146" t="s">
        <v>1544</v>
      </c>
      <c r="J267" s="146" t="s">
        <v>1544</v>
      </c>
      <c r="K267" s="146" t="s">
        <v>1544</v>
      </c>
      <c r="L267" s="160" t="s">
        <v>2065</v>
      </c>
      <c r="M267" s="150"/>
      <c r="N267" s="150">
        <f ca="1">COUNTIFS(汎用スキル所持リスト!$A:$A, $B267, 汎用スキル所持リスト!$D:$D, $D267) + COUNTIFS($B:$B, $B267, $D:$D, $D267) - COUNTIFS($C:$C, $C267, $I:$I, "不可", $D:$D, $D267)</f>
        <v>5</v>
      </c>
    </row>
    <row r="268" spans="1:14" ht="15">
      <c r="A268" s="139" t="s">
        <v>1540</v>
      </c>
      <c r="B268" s="140">
        <f ca="1">IF(C268 = "汎用", 0, IF(C268 = "", "", INDIRECT(ADDRESS(MATCH(C268,キャラデータ表!$C$1:$C1437, 0),1,2,TRUE,"キャラデータ表"),TRUE)))</f>
        <v>87</v>
      </c>
      <c r="C268" s="140" t="s">
        <v>621</v>
      </c>
      <c r="D268" s="140" t="s">
        <v>1541</v>
      </c>
      <c r="E268" s="141">
        <f t="shared" si="22"/>
        <v>3</v>
      </c>
      <c r="F268" s="140" t="s">
        <v>2066</v>
      </c>
      <c r="G268" s="142">
        <v>5</v>
      </c>
      <c r="H268" s="143" t="s">
        <v>1607</v>
      </c>
      <c r="I268" s="140" t="s">
        <v>1544</v>
      </c>
      <c r="J268" s="140" t="s">
        <v>1544</v>
      </c>
      <c r="K268" s="140" t="s">
        <v>1545</v>
      </c>
      <c r="L268" s="161" t="s">
        <v>2067</v>
      </c>
      <c r="M268" s="144"/>
      <c r="N268" s="144">
        <f ca="1">COUNTIFS(汎用スキル所持リスト!$A:$A, $B268, 汎用スキル所持リスト!$D:$D, $D268) + COUNTIFS($B:$B, $B268, $D:$D, $D268) - COUNTIFS($C:$C, $C268, $I:$I, "不可", $D:$D, $D268)</f>
        <v>5</v>
      </c>
    </row>
    <row r="269" spans="1:14" ht="15">
      <c r="A269" s="145" t="s">
        <v>1540</v>
      </c>
      <c r="B269" s="146">
        <f ca="1">IF(C269 = "汎用", 0, IF(C269 = "", "", INDIRECT(ADDRESS(MATCH(C269,キャラデータ表!$C$1:$C1437, 0),1,2,TRUE,"キャラデータ表"),TRUE)))</f>
        <v>88</v>
      </c>
      <c r="C269" s="146" t="s">
        <v>626</v>
      </c>
      <c r="D269" s="146" t="s">
        <v>1541</v>
      </c>
      <c r="E269" s="147">
        <f>COUNTIFS($C$1:$C267, $C269, $D$1:$D267, $D269)</f>
        <v>0</v>
      </c>
      <c r="F269" s="146" t="s">
        <v>2068</v>
      </c>
      <c r="G269" s="148">
        <v>2</v>
      </c>
      <c r="H269" s="149" t="s">
        <v>1595</v>
      </c>
      <c r="I269" s="146" t="s">
        <v>1544</v>
      </c>
      <c r="J269" s="146" t="s">
        <v>1544</v>
      </c>
      <c r="K269" s="146" t="s">
        <v>1544</v>
      </c>
      <c r="L269" s="146" t="s">
        <v>1974</v>
      </c>
      <c r="M269" s="150"/>
      <c r="N269" s="150">
        <f ca="1">COUNTIFS(汎用スキル所持リスト!$A:$A, $B269, 汎用スキル所持リスト!$D:$D, $D269) + COUNTIFS($B:$B, $B269, $D:$D, $D269) - COUNTIFS($C:$C, $C269, $I:$I, "不可", $D:$D, $D269)</f>
        <v>2</v>
      </c>
    </row>
    <row r="270" spans="1:14" ht="15">
      <c r="A270" s="139" t="s">
        <v>1540</v>
      </c>
      <c r="B270" s="140">
        <f ca="1">IF(C270 = "汎用", 0, IF(C270 = "", "", INDIRECT(ADDRESS(MATCH(C270,キャラデータ表!$C$1:$C1437, 0),1,2,TRUE,"キャラデータ表"),TRUE)))</f>
        <v>89</v>
      </c>
      <c r="C270" s="140" t="s">
        <v>631</v>
      </c>
      <c r="D270" s="140" t="s">
        <v>1541</v>
      </c>
      <c r="E270" s="141">
        <f t="shared" ref="E270:E273" si="23">COUNTIFS($C$1:$C269, $C270, $D$1:$D269, $D270)</f>
        <v>0</v>
      </c>
      <c r="F270" s="140" t="s">
        <v>2069</v>
      </c>
      <c r="G270" s="142">
        <v>5</v>
      </c>
      <c r="H270" s="143" t="s">
        <v>1607</v>
      </c>
      <c r="I270" s="140" t="s">
        <v>1544</v>
      </c>
      <c r="J270" s="140" t="s">
        <v>1544</v>
      </c>
      <c r="K270" s="140" t="s">
        <v>1545</v>
      </c>
      <c r="L270" s="140" t="s">
        <v>2070</v>
      </c>
      <c r="M270" s="144" t="s">
        <v>1631</v>
      </c>
      <c r="N270" s="144">
        <f ca="1">COUNTIFS(汎用スキル所持リスト!$A:$A, $B270, 汎用スキル所持リスト!$D:$D, $D270) + COUNTIFS($B:$B, $B270, $D:$D, $D270) - COUNTIFS($C:$C, $C270, $I:$I, "不可", $D:$D, $D270)</f>
        <v>3</v>
      </c>
    </row>
    <row r="271" spans="1:14" ht="15">
      <c r="A271" s="145" t="s">
        <v>1540</v>
      </c>
      <c r="B271" s="146">
        <f ca="1">IF(C271 = "汎用", 0, IF(C271 = "", "", INDIRECT(ADDRESS(MATCH(C271,キャラデータ表!$C$1:$C1437, 0),1,2,TRUE,"キャラデータ表"),TRUE)))</f>
        <v>90</v>
      </c>
      <c r="C271" s="146" t="s">
        <v>636</v>
      </c>
      <c r="D271" s="146" t="s">
        <v>1541</v>
      </c>
      <c r="E271" s="147">
        <f t="shared" si="23"/>
        <v>0</v>
      </c>
      <c r="F271" s="146" t="s">
        <v>2071</v>
      </c>
      <c r="G271" s="148">
        <v>2</v>
      </c>
      <c r="H271" s="149" t="s">
        <v>1572</v>
      </c>
      <c r="I271" s="146" t="s">
        <v>1544</v>
      </c>
      <c r="J271" s="146" t="s">
        <v>1544</v>
      </c>
      <c r="K271" s="146" t="s">
        <v>1544</v>
      </c>
      <c r="L271" s="146" t="s">
        <v>1775</v>
      </c>
      <c r="M271" s="162">
        <v>0.2</v>
      </c>
      <c r="N271" s="150">
        <f ca="1">COUNTIFS(汎用スキル所持リスト!$A:$A, $B271, 汎用スキル所持リスト!$D:$D, $D271) + COUNTIFS($B:$B, $B271, $D:$D, $D271) - COUNTIFS($C:$C, $C271, $I:$I, "不可", $D:$D, $D271)</f>
        <v>1</v>
      </c>
    </row>
    <row r="272" spans="1:14" ht="15">
      <c r="A272" s="139" t="s">
        <v>1540</v>
      </c>
      <c r="B272" s="140">
        <f ca="1">IF(C272 = "汎用", 0, IF(C272 = "", "", INDIRECT(ADDRESS(MATCH(C272,キャラデータ表!$C$1:$C1437, 0),1,2,TRUE,"キャラデータ表"),TRUE)))</f>
        <v>90</v>
      </c>
      <c r="C272" s="140" t="s">
        <v>636</v>
      </c>
      <c r="D272" s="140" t="s">
        <v>1551</v>
      </c>
      <c r="E272" s="141">
        <f t="shared" si="23"/>
        <v>0</v>
      </c>
      <c r="F272" s="140" t="s">
        <v>2072</v>
      </c>
      <c r="G272" s="142">
        <v>5</v>
      </c>
      <c r="H272" s="143" t="s">
        <v>1607</v>
      </c>
      <c r="I272" s="140" t="s">
        <v>1544</v>
      </c>
      <c r="J272" s="140" t="s">
        <v>1544</v>
      </c>
      <c r="K272" s="140" t="s">
        <v>1545</v>
      </c>
      <c r="L272" s="140" t="s">
        <v>2073</v>
      </c>
      <c r="M272" s="144" t="s">
        <v>2074</v>
      </c>
      <c r="N272" s="144">
        <f ca="1">COUNTIFS(汎用スキル所持リスト!$A:$A, $B272, 汎用スキル所持リスト!$D:$D, $D272) + COUNTIFS($B:$B, $B272, $D:$D, $D272) - COUNTIFS($C:$C, $C272, $I:$I, "不可", $D:$D, $D272)</f>
        <v>5</v>
      </c>
    </row>
    <row r="273" spans="1:14" ht="15">
      <c r="A273" s="145" t="s">
        <v>1540</v>
      </c>
      <c r="B273" s="146">
        <f ca="1">IF(C273 = "汎用", 0, IF(C273 = "", "", INDIRECT(ADDRESS(MATCH(C273,キャラデータ表!$C$1:$C1437, 0),1,2,TRUE,"キャラデータ表"),TRUE)))</f>
        <v>90</v>
      </c>
      <c r="C273" s="146" t="s">
        <v>636</v>
      </c>
      <c r="D273" s="146" t="s">
        <v>1551</v>
      </c>
      <c r="E273" s="147">
        <f t="shared" si="23"/>
        <v>1</v>
      </c>
      <c r="F273" s="146" t="s">
        <v>2075</v>
      </c>
      <c r="G273" s="148">
        <v>5</v>
      </c>
      <c r="H273" s="149" t="s">
        <v>1607</v>
      </c>
      <c r="I273" s="146" t="s">
        <v>1544</v>
      </c>
      <c r="J273" s="146" t="s">
        <v>1544</v>
      </c>
      <c r="K273" s="146" t="s">
        <v>1545</v>
      </c>
      <c r="L273" s="146" t="s">
        <v>2076</v>
      </c>
      <c r="M273" s="150" t="s">
        <v>2077</v>
      </c>
      <c r="N273" s="150"/>
    </row>
    <row r="274" spans="1:14" ht="15">
      <c r="A274" s="139" t="s">
        <v>1540</v>
      </c>
      <c r="B274" s="140">
        <f ca="1">IF(C274 = "汎用", 0, IF(C274 = "", "", INDIRECT(ADDRESS(MATCH(C274,キャラデータ表!$C$1:$C1437, 0),1,2,TRUE,"キャラデータ表"),TRUE)))</f>
        <v>91</v>
      </c>
      <c r="C274" s="140" t="s">
        <v>643</v>
      </c>
      <c r="D274" s="140" t="s">
        <v>1551</v>
      </c>
      <c r="E274" s="141">
        <f>COUNTIFS($C$1:$C272, $C274, $D$1:$D272, $D274)</f>
        <v>0</v>
      </c>
      <c r="F274" s="140" t="s">
        <v>2078</v>
      </c>
      <c r="G274" s="142">
        <v>3</v>
      </c>
      <c r="H274" s="143" t="s">
        <v>1553</v>
      </c>
      <c r="I274" s="140" t="s">
        <v>1544</v>
      </c>
      <c r="J274" s="140" t="s">
        <v>1544</v>
      </c>
      <c r="K274" s="140" t="s">
        <v>1544</v>
      </c>
      <c r="L274" s="140" t="s">
        <v>1576</v>
      </c>
      <c r="M274" s="144" t="s">
        <v>1641</v>
      </c>
      <c r="N274" s="144">
        <f ca="1">COUNTIFS(汎用スキル所持リスト!$A:$A, $B274, 汎用スキル所持リスト!$D:$D, $D274) + COUNTIFS($B:$B, $B274, $D:$D, $D274) - COUNTIFS($C:$C, $C274, $I:$I, "不可", $D:$D, $D274)</f>
        <v>5</v>
      </c>
    </row>
    <row r="275" spans="1:14" ht="15">
      <c r="A275" s="145" t="s">
        <v>1540</v>
      </c>
      <c r="B275" s="146">
        <f ca="1">IF(C275 = "汎用", 0, IF(C275 = "", "", INDIRECT(ADDRESS(MATCH(C275,キャラデータ表!$C$1:$C1437, 0),1,2,TRUE,"キャラデータ表"),TRUE)))</f>
        <v>91</v>
      </c>
      <c r="C275" s="146" t="s">
        <v>643</v>
      </c>
      <c r="D275" s="146" t="s">
        <v>1551</v>
      </c>
      <c r="E275" s="147">
        <f t="shared" ref="E275:E278" si="24">COUNTIFS($C$1:$C274, $C275, $D$1:$D274, $D275)</f>
        <v>1</v>
      </c>
      <c r="F275" s="146" t="s">
        <v>2079</v>
      </c>
      <c r="G275" s="148">
        <v>3</v>
      </c>
      <c r="H275" s="149" t="s">
        <v>1553</v>
      </c>
      <c r="I275" s="146" t="s">
        <v>1544</v>
      </c>
      <c r="J275" s="146" t="s">
        <v>1544</v>
      </c>
      <c r="K275" s="146" t="s">
        <v>1544</v>
      </c>
      <c r="L275" s="146" t="s">
        <v>1581</v>
      </c>
      <c r="M275" s="150" t="s">
        <v>1641</v>
      </c>
      <c r="N275" s="150">
        <f ca="1">COUNTIFS(汎用スキル所持リスト!$A:$A, $B275, 汎用スキル所持リスト!$D:$D, $D275) + COUNTIFS($B:$B, $B275, $D:$D, $D275) - COUNTIFS($C:$C, $C275, $I:$I, "不可", $D:$D, $D275)</f>
        <v>5</v>
      </c>
    </row>
    <row r="276" spans="1:14" ht="15">
      <c r="A276" s="139" t="s">
        <v>1540</v>
      </c>
      <c r="B276" s="140">
        <f ca="1">IF(C276 = "汎用", 0, IF(C276 = "", "", INDIRECT(ADDRESS(MATCH(C276,キャラデータ表!$C$1:$C1437, 0),1,2,TRUE,"キャラデータ表"),TRUE)))</f>
        <v>91</v>
      </c>
      <c r="C276" s="140" t="s">
        <v>643</v>
      </c>
      <c r="D276" s="140" t="s">
        <v>1551</v>
      </c>
      <c r="E276" s="141">
        <f t="shared" si="24"/>
        <v>2</v>
      </c>
      <c r="F276" s="140" t="s">
        <v>2080</v>
      </c>
      <c r="G276" s="142">
        <v>3</v>
      </c>
      <c r="H276" s="143" t="s">
        <v>1553</v>
      </c>
      <c r="I276" s="140" t="s">
        <v>1544</v>
      </c>
      <c r="J276" s="140" t="s">
        <v>1544</v>
      </c>
      <c r="K276" s="140" t="s">
        <v>1544</v>
      </c>
      <c r="L276" s="140" t="s">
        <v>1712</v>
      </c>
      <c r="M276" s="144" t="s">
        <v>1641</v>
      </c>
      <c r="N276" s="144">
        <f ca="1">COUNTIFS(汎用スキル所持リスト!$A:$A, $B276, 汎用スキル所持リスト!$D:$D, $D276) + COUNTIFS($B:$B, $B276, $D:$D, $D276) - COUNTIFS($C:$C, $C276, $I:$I, "不可", $D:$D, $D276)</f>
        <v>5</v>
      </c>
    </row>
    <row r="277" spans="1:14" ht="15">
      <c r="A277" s="145" t="s">
        <v>1540</v>
      </c>
      <c r="B277" s="146">
        <f ca="1">IF(C277 = "汎用", 0, IF(C277 = "", "", INDIRECT(ADDRESS(MATCH(C277,キャラデータ表!$C$1:$C1437, 0),1,2,TRUE,"キャラデータ表"),TRUE)))</f>
        <v>91</v>
      </c>
      <c r="C277" s="146" t="s">
        <v>643</v>
      </c>
      <c r="D277" s="146" t="s">
        <v>1551</v>
      </c>
      <c r="E277" s="147">
        <f t="shared" si="24"/>
        <v>3</v>
      </c>
      <c r="F277" s="146" t="s">
        <v>2081</v>
      </c>
      <c r="G277" s="148">
        <v>3</v>
      </c>
      <c r="H277" s="149" t="s">
        <v>1586</v>
      </c>
      <c r="I277" s="146" t="s">
        <v>1544</v>
      </c>
      <c r="J277" s="146" t="s">
        <v>1544</v>
      </c>
      <c r="K277" s="146" t="s">
        <v>1544</v>
      </c>
      <c r="L277" s="146" t="s">
        <v>1617</v>
      </c>
      <c r="M277" s="150" t="s">
        <v>1618</v>
      </c>
      <c r="N277" s="150">
        <f ca="1">COUNTIFS(汎用スキル所持リスト!$A:$A, $B277, 汎用スキル所持リスト!$D:$D, $D277) + COUNTIFS($B:$B, $B277, $D:$D, $D277) - COUNTIFS($C:$C, $C277, $I:$I, "不可", $D:$D, $D277)</f>
        <v>5</v>
      </c>
    </row>
    <row r="278" spans="1:14" ht="15">
      <c r="A278" s="139" t="s">
        <v>1540</v>
      </c>
      <c r="B278" s="140">
        <f ca="1">IF(C278 = "汎用", 0, IF(C278 = "", "", INDIRECT(ADDRESS(MATCH(C278,キャラデータ表!$C$1:$C1437, 0),1,2,TRUE,"キャラデータ表"),TRUE)))</f>
        <v>91</v>
      </c>
      <c r="C278" s="140" t="s">
        <v>643</v>
      </c>
      <c r="D278" s="140" t="s">
        <v>1551</v>
      </c>
      <c r="E278" s="141">
        <f t="shared" si="24"/>
        <v>4</v>
      </c>
      <c r="F278" s="140" t="s">
        <v>2082</v>
      </c>
      <c r="G278" s="142">
        <v>3</v>
      </c>
      <c r="H278" s="143" t="s">
        <v>1553</v>
      </c>
      <c r="I278" s="140" t="s">
        <v>1544</v>
      </c>
      <c r="J278" s="140" t="s">
        <v>1544</v>
      </c>
      <c r="K278" s="140" t="s">
        <v>1544</v>
      </c>
      <c r="L278" s="140" t="s">
        <v>1679</v>
      </c>
      <c r="M278" s="144" t="s">
        <v>1618</v>
      </c>
      <c r="N278" s="144">
        <f ca="1">COUNTIFS(汎用スキル所持リスト!$A:$A, $B278, 汎用スキル所持リスト!$D:$D, $D278) + COUNTIFS($B:$B, $B278, $D:$D, $D278) - COUNTIFS($C:$C, $C278, $I:$I, "不可", $D:$D, $D278)</f>
        <v>5</v>
      </c>
    </row>
    <row r="279" spans="1:14" ht="15">
      <c r="A279" s="145" t="s">
        <v>1540</v>
      </c>
      <c r="B279" s="146">
        <f ca="1">IF(C279 = "汎用", 0, IF(C279 = "", "", INDIRECT(ADDRESS(MATCH(C279,キャラデータ表!$C$1:$C1437, 0),1,2,TRUE,"キャラデータ表"),TRUE)))</f>
        <v>92</v>
      </c>
      <c r="C279" s="146" t="s">
        <v>649</v>
      </c>
      <c r="D279" s="146" t="s">
        <v>1541</v>
      </c>
      <c r="E279" s="147">
        <f>COUNTIFS($C$1:$C276, $C279, $D$1:$D276, $D279)</f>
        <v>0</v>
      </c>
      <c r="F279" s="146" t="s">
        <v>2083</v>
      </c>
      <c r="G279" s="148">
        <v>2</v>
      </c>
      <c r="H279" s="149" t="s">
        <v>1553</v>
      </c>
      <c r="I279" s="146" t="s">
        <v>1544</v>
      </c>
      <c r="J279" s="146" t="s">
        <v>1544</v>
      </c>
      <c r="K279" s="146" t="s">
        <v>1544</v>
      </c>
      <c r="L279" s="146" t="s">
        <v>1578</v>
      </c>
      <c r="M279" s="150" t="s">
        <v>2084</v>
      </c>
      <c r="N279" s="150">
        <f ca="1">COUNTIFS(汎用スキル所持リスト!$A:$A, $B279, 汎用スキル所持リスト!$D:$D, $D279) + COUNTIFS($B:$B, $B279, $D:$D, $D279) - COUNTIFS($C:$C, $C279, $I:$I, "不可", $D:$D, $D279)</f>
        <v>2</v>
      </c>
    </row>
    <row r="280" spans="1:14" ht="15">
      <c r="A280" s="139" t="s">
        <v>1540</v>
      </c>
      <c r="B280" s="140">
        <f ca="1">IF(C280 = "汎用", 0, IF(C280 = "", "", INDIRECT(ADDRESS(MATCH(C280,キャラデータ表!$C$1:$C1437, 0),1,2,TRUE,"キャラデータ表"),TRUE)))</f>
        <v>92</v>
      </c>
      <c r="C280" s="140" t="s">
        <v>649</v>
      </c>
      <c r="D280" s="140" t="s">
        <v>1551</v>
      </c>
      <c r="E280" s="141">
        <f t="shared" ref="E280:E287" si="25">COUNTIFS($C$1:$C279, $C280, $D$1:$D279, $D280)</f>
        <v>0</v>
      </c>
      <c r="F280" s="140" t="s">
        <v>2085</v>
      </c>
      <c r="G280" s="142">
        <v>2</v>
      </c>
      <c r="H280" s="143" t="s">
        <v>1572</v>
      </c>
      <c r="I280" s="140" t="s">
        <v>1544</v>
      </c>
      <c r="J280" s="140" t="s">
        <v>1544</v>
      </c>
      <c r="K280" s="140" t="s">
        <v>1544</v>
      </c>
      <c r="L280" s="140" t="s">
        <v>1815</v>
      </c>
      <c r="M280" s="144" t="s">
        <v>2086</v>
      </c>
      <c r="N280" s="144">
        <f ca="1">COUNTIFS(汎用スキル所持リスト!$A:$A, $B280, 汎用スキル所持リスト!$D:$D, $D280) + COUNTIFS($B:$B, $B280, $D:$D, $D280) - COUNTIFS($C:$C, $C280, $I:$I, "不可", $D:$D, $D280)</f>
        <v>1</v>
      </c>
    </row>
    <row r="281" spans="1:14" ht="15">
      <c r="A281" s="145" t="s">
        <v>1540</v>
      </c>
      <c r="B281" s="146">
        <f ca="1">IF(C281 = "汎用", 0, IF(C281 = "", "", INDIRECT(ADDRESS(MATCH(C281,キャラデータ表!$C$1:$C1437, 0),1,2,TRUE,"キャラデータ表"),TRUE)))</f>
        <v>93</v>
      </c>
      <c r="C281" s="146" t="s">
        <v>653</v>
      </c>
      <c r="D281" s="146" t="s">
        <v>1541</v>
      </c>
      <c r="E281" s="147">
        <f t="shared" si="25"/>
        <v>0</v>
      </c>
      <c r="F281" s="146" t="s">
        <v>2087</v>
      </c>
      <c r="G281" s="148">
        <v>3</v>
      </c>
      <c r="H281" s="149" t="s">
        <v>1595</v>
      </c>
      <c r="I281" s="146" t="s">
        <v>1544</v>
      </c>
      <c r="J281" s="146" t="s">
        <v>1544</v>
      </c>
      <c r="K281" s="146" t="s">
        <v>1545</v>
      </c>
      <c r="L281" s="146" t="s">
        <v>2088</v>
      </c>
      <c r="M281" s="150" t="s">
        <v>2089</v>
      </c>
      <c r="N281" s="150">
        <f ca="1">COUNTIFS(汎用スキル所持リスト!$A:$A, $B281, 汎用スキル所持リスト!$D:$D, $D281) + COUNTIFS($B:$B, $B281, $D:$D, $D281) - COUNTIFS($C:$C, $C281, $I:$I, "不可", $D:$D, $D281)</f>
        <v>1</v>
      </c>
    </row>
    <row r="282" spans="1:14" ht="15">
      <c r="A282" s="139" t="s">
        <v>1540</v>
      </c>
      <c r="B282" s="140">
        <f ca="1">IF(C282 = "汎用", 0, IF(C282 = "", "", INDIRECT(ADDRESS(MATCH(C282,キャラデータ表!$C$1:$C1437, 0),1,2,TRUE,"キャラデータ表"),TRUE)))</f>
        <v>93</v>
      </c>
      <c r="C282" s="140" t="s">
        <v>653</v>
      </c>
      <c r="D282" s="140" t="s">
        <v>1551</v>
      </c>
      <c r="E282" s="141">
        <f t="shared" si="25"/>
        <v>0</v>
      </c>
      <c r="F282" s="140" t="s">
        <v>2090</v>
      </c>
      <c r="G282" s="142">
        <v>3</v>
      </c>
      <c r="H282" s="143" t="s">
        <v>1553</v>
      </c>
      <c r="I282" s="140" t="s">
        <v>1544</v>
      </c>
      <c r="J282" s="140" t="s">
        <v>1544</v>
      </c>
      <c r="K282" s="140" t="s">
        <v>1544</v>
      </c>
      <c r="L282" s="140" t="s">
        <v>2091</v>
      </c>
      <c r="M282" s="144" t="s">
        <v>1641</v>
      </c>
      <c r="N282" s="144">
        <f ca="1">COUNTIFS(汎用スキル所持リスト!$A:$A, $B282, 汎用スキル所持リスト!$D:$D, $D282) + COUNTIFS($B:$B, $B282, $D:$D, $D282) - COUNTIFS($C:$C, $C282, $I:$I, "不可", $D:$D, $D282)</f>
        <v>1</v>
      </c>
    </row>
    <row r="283" spans="1:14" ht="15">
      <c r="A283" s="145" t="s">
        <v>1540</v>
      </c>
      <c r="B283" s="146">
        <f ca="1">IF(C283 = "汎用", 0, IF(C283 = "", "", INDIRECT(ADDRESS(MATCH(C283,キャラデータ表!$C$1:$C1437, 0),1,2,TRUE,"キャラデータ表"),TRUE)))</f>
        <v>94</v>
      </c>
      <c r="C283" s="146" t="s">
        <v>658</v>
      </c>
      <c r="D283" s="146" t="s">
        <v>1561</v>
      </c>
      <c r="E283" s="147">
        <f t="shared" si="25"/>
        <v>0</v>
      </c>
      <c r="F283" s="146" t="s">
        <v>2092</v>
      </c>
      <c r="G283" s="148">
        <v>3</v>
      </c>
      <c r="H283" s="149" t="s">
        <v>2093</v>
      </c>
      <c r="I283" s="146" t="s">
        <v>1544</v>
      </c>
      <c r="J283" s="146" t="s">
        <v>1544</v>
      </c>
      <c r="K283" s="146" t="s">
        <v>1544</v>
      </c>
      <c r="L283" s="146" t="s">
        <v>1563</v>
      </c>
      <c r="M283" s="150" t="s">
        <v>1550</v>
      </c>
      <c r="N283" s="150">
        <f ca="1">COUNTIFS(汎用スキル所持リスト!$A:$A, $B283, 汎用スキル所持リスト!$D:$D, $D283) + COUNTIFS($B:$B, $B283, $D:$D, $D283) - COUNTIFS($C:$C, $C283, $I:$I, "不可", $D:$D, $D283)</f>
        <v>2</v>
      </c>
    </row>
    <row r="284" spans="1:14" ht="15">
      <c r="A284" s="139" t="s">
        <v>1540</v>
      </c>
      <c r="B284" s="140">
        <f ca="1">IF(C284 = "汎用", 0, IF(C284 = "", "", INDIRECT(ADDRESS(MATCH(C284,キャラデータ表!$C$1:$C1437, 0),1,2,TRUE,"キャラデータ表"),TRUE)))</f>
        <v>94</v>
      </c>
      <c r="C284" s="140" t="s">
        <v>658</v>
      </c>
      <c r="D284" s="140" t="s">
        <v>1557</v>
      </c>
      <c r="E284" s="141">
        <f t="shared" si="25"/>
        <v>0</v>
      </c>
      <c r="F284" s="140" t="s">
        <v>2094</v>
      </c>
      <c r="G284" s="142">
        <v>3</v>
      </c>
      <c r="H284" s="143" t="s">
        <v>1543</v>
      </c>
      <c r="I284" s="140" t="s">
        <v>1544</v>
      </c>
      <c r="J284" s="140" t="s">
        <v>1544</v>
      </c>
      <c r="K284" s="140" t="s">
        <v>1544</v>
      </c>
      <c r="L284" s="140" t="s">
        <v>1559</v>
      </c>
      <c r="M284" s="144" t="s">
        <v>1579</v>
      </c>
      <c r="N284" s="144">
        <f ca="1">COUNTIFS(汎用スキル所持リスト!$A:$A, $B284, 汎用スキル所持リスト!$D:$D, $D284) + COUNTIFS($B:$B, $B284, $D:$D, $D284) - COUNTIFS($C:$C, $C284, $I:$I, "不可", $D:$D, $D284)</f>
        <v>2</v>
      </c>
    </row>
    <row r="285" spans="1:14" ht="15">
      <c r="A285" s="145" t="s">
        <v>1540</v>
      </c>
      <c r="B285" s="146">
        <f ca="1">IF(C285 = "汎用", 0, IF(C285 = "", "", INDIRECT(ADDRESS(MATCH(C285,キャラデータ表!$C$1:$C1437, 0),1,2,TRUE,"キャラデータ表"),TRUE)))</f>
        <v>94</v>
      </c>
      <c r="C285" s="146" t="s">
        <v>658</v>
      </c>
      <c r="D285" s="146" t="s">
        <v>1541</v>
      </c>
      <c r="E285" s="147">
        <f t="shared" si="25"/>
        <v>0</v>
      </c>
      <c r="F285" s="146" t="s">
        <v>2095</v>
      </c>
      <c r="G285" s="148">
        <v>3</v>
      </c>
      <c r="H285" s="149" t="s">
        <v>1572</v>
      </c>
      <c r="I285" s="146" t="s">
        <v>1544</v>
      </c>
      <c r="J285" s="146" t="s">
        <v>1544</v>
      </c>
      <c r="K285" s="146" t="s">
        <v>1544</v>
      </c>
      <c r="L285" s="146" t="s">
        <v>1643</v>
      </c>
      <c r="M285" s="150" t="s">
        <v>1941</v>
      </c>
      <c r="N285" s="150">
        <f ca="1">COUNTIFS(汎用スキル所持リスト!$A:$A, $B285, 汎用スキル所持リスト!$D:$D, $D285) + COUNTIFS($B:$B, $B285, $D:$D, $D285) - COUNTIFS($C:$C, $C285, $I:$I, "不可", $D:$D, $D285)</f>
        <v>3</v>
      </c>
    </row>
    <row r="286" spans="1:14" ht="15">
      <c r="A286" s="139" t="s">
        <v>1540</v>
      </c>
      <c r="B286" s="140">
        <f ca="1">IF(C286 = "汎用", 0, IF(C286 = "", "", INDIRECT(ADDRESS(MATCH(C286,キャラデータ表!$C$1:$C1437, 0),1,2,TRUE,"キャラデータ表"),TRUE)))</f>
        <v>94</v>
      </c>
      <c r="C286" s="140" t="s">
        <v>658</v>
      </c>
      <c r="D286" s="140" t="s">
        <v>1541</v>
      </c>
      <c r="E286" s="141">
        <f t="shared" si="25"/>
        <v>1</v>
      </c>
      <c r="F286" s="140" t="s">
        <v>2096</v>
      </c>
      <c r="G286" s="142">
        <v>3</v>
      </c>
      <c r="H286" s="143" t="s">
        <v>1572</v>
      </c>
      <c r="I286" s="140" t="s">
        <v>1544</v>
      </c>
      <c r="J286" s="140" t="s">
        <v>1544</v>
      </c>
      <c r="K286" s="140" t="s">
        <v>1544</v>
      </c>
      <c r="L286" s="140" t="s">
        <v>1643</v>
      </c>
      <c r="M286" s="144" t="s">
        <v>1941</v>
      </c>
      <c r="N286" s="144">
        <f ca="1">COUNTIFS(汎用スキル所持リスト!$A:$A, $B286, 汎用スキル所持リスト!$D:$D, $D286) + COUNTIFS($B:$B, $B286, $D:$D, $D286) - COUNTIFS($C:$C, $C286, $I:$I, "不可", $D:$D, $D286)</f>
        <v>3</v>
      </c>
    </row>
    <row r="287" spans="1:14" ht="15">
      <c r="A287" s="145" t="s">
        <v>1540</v>
      </c>
      <c r="B287" s="146">
        <f ca="1">IF(C287 = "汎用", 0, IF(C287 = "", "", INDIRECT(ADDRESS(MATCH(C287,キャラデータ表!$C$1:$C1437, 0),1,2,TRUE,"キャラデータ表"),TRUE)))</f>
        <v>95</v>
      </c>
      <c r="C287" s="146" t="s">
        <v>666</v>
      </c>
      <c r="D287" s="146" t="s">
        <v>1551</v>
      </c>
      <c r="E287" s="147">
        <f t="shared" si="25"/>
        <v>0</v>
      </c>
      <c r="F287" s="146" t="s">
        <v>2097</v>
      </c>
      <c r="G287" s="148">
        <v>2</v>
      </c>
      <c r="H287" s="149" t="s">
        <v>1553</v>
      </c>
      <c r="I287" s="146" t="s">
        <v>1544</v>
      </c>
      <c r="J287" s="146" t="s">
        <v>1544</v>
      </c>
      <c r="K287" s="146" t="s">
        <v>1544</v>
      </c>
      <c r="L287" s="146" t="s">
        <v>2098</v>
      </c>
      <c r="M287" s="150" t="s">
        <v>1668</v>
      </c>
      <c r="N287" s="150">
        <f ca="1">COUNTIFS(汎用スキル所持リスト!$A:$A, $B287, 汎用スキル所持リスト!$D:$D, $D287) + COUNTIFS($B:$B, $B287, $D:$D, $D287) - COUNTIFS($C:$C, $C287, $I:$I, "不可", $D:$D, $D287)</f>
        <v>3</v>
      </c>
    </row>
    <row r="288" spans="1:14" ht="15">
      <c r="A288" s="139" t="s">
        <v>1540</v>
      </c>
      <c r="B288" s="140">
        <f ca="1">IF(C288 = "汎用", 0, IF(C288 = "", "", INDIRECT(ADDRESS(MATCH(C288,キャラデータ表!$C$1:$C1437, 0),1,2,TRUE,"キャラデータ表"),TRUE)))</f>
        <v>95</v>
      </c>
      <c r="C288" s="140" t="s">
        <v>666</v>
      </c>
      <c r="D288" s="140" t="s">
        <v>1551</v>
      </c>
      <c r="E288" s="141">
        <f>COUNTIFS($C$1:$C285, $C288, $D$1:$D285, $D288)</f>
        <v>0</v>
      </c>
      <c r="F288" s="140" t="s">
        <v>2099</v>
      </c>
      <c r="G288" s="142">
        <v>4</v>
      </c>
      <c r="H288" s="143" t="s">
        <v>1553</v>
      </c>
      <c r="I288" s="140" t="s">
        <v>1544</v>
      </c>
      <c r="J288" s="140" t="s">
        <v>1544</v>
      </c>
      <c r="K288" s="140" t="s">
        <v>1544</v>
      </c>
      <c r="L288" s="140" t="s">
        <v>1679</v>
      </c>
      <c r="M288" s="144" t="s">
        <v>2100</v>
      </c>
      <c r="N288" s="144">
        <f ca="1">COUNTIFS(汎用スキル所持リスト!$A:$A, $B288, 汎用スキル所持リスト!$D:$D, $D288) + COUNTIFS($B:$B, $B288, $D:$D, $D288) - COUNTIFS($C:$C, $C288, $I:$I, "不可", $D:$D, $D288)</f>
        <v>3</v>
      </c>
    </row>
    <row r="289" spans="1:14" ht="15">
      <c r="A289" s="145" t="s">
        <v>1540</v>
      </c>
      <c r="B289" s="146">
        <f ca="1">IF(C289 = "汎用", 0, IF(C289 = "", "", INDIRECT(ADDRESS(MATCH(C289,キャラデータ表!$C$1:$C1437, 0),1,2,TRUE,"キャラデータ表"),TRUE)))</f>
        <v>95</v>
      </c>
      <c r="C289" s="146" t="s">
        <v>666</v>
      </c>
      <c r="D289" s="146" t="s">
        <v>1551</v>
      </c>
      <c r="E289" s="147">
        <f>COUNTIFS($C$1:$C288, $C289, $D$1:$D288, $D289)</f>
        <v>2</v>
      </c>
      <c r="F289" s="146" t="s">
        <v>2097</v>
      </c>
      <c r="G289" s="148">
        <v>2</v>
      </c>
      <c r="H289" s="149" t="s">
        <v>1553</v>
      </c>
      <c r="I289" s="146" t="s">
        <v>1544</v>
      </c>
      <c r="J289" s="146" t="s">
        <v>1544</v>
      </c>
      <c r="K289" s="146" t="s">
        <v>1544</v>
      </c>
      <c r="L289" s="146" t="s">
        <v>1584</v>
      </c>
      <c r="M289" s="150" t="s">
        <v>2101</v>
      </c>
      <c r="N289" s="150">
        <f ca="1">COUNTIFS(汎用スキル所持リスト!$A:$A, $B289, 汎用スキル所持リスト!$D:$D, $D289) + COUNTIFS($B:$B, $B289, $D:$D, $D289) - COUNTIFS($C:$C, $C289, $I:$I, "不可", $D:$D, $D289)</f>
        <v>3</v>
      </c>
    </row>
    <row r="290" spans="1:14" ht="15">
      <c r="A290" s="139" t="s">
        <v>1540</v>
      </c>
      <c r="B290" s="140">
        <f ca="1">IF(C290 = "汎用", 0, IF(C290 = "", "", INDIRECT(ADDRESS(MATCH(C290,キャラデータ表!$C$1:$C1437, 0),1,2,TRUE,"キャラデータ表"),TRUE)))</f>
        <v>96</v>
      </c>
      <c r="C290" s="140" t="s">
        <v>671</v>
      </c>
      <c r="D290" s="140" t="s">
        <v>1551</v>
      </c>
      <c r="E290" s="141">
        <f t="shared" ref="E290:E291" si="26">COUNTIFS($C$1:$C287, $C290, $D$1:$D287, $D290)</f>
        <v>0</v>
      </c>
      <c r="F290" s="140" t="s">
        <v>2102</v>
      </c>
      <c r="G290" s="142">
        <v>2</v>
      </c>
      <c r="H290" s="143" t="s">
        <v>1553</v>
      </c>
      <c r="I290" s="140" t="s">
        <v>1544</v>
      </c>
      <c r="J290" s="140" t="s">
        <v>1544</v>
      </c>
      <c r="K290" s="140" t="s">
        <v>1544</v>
      </c>
      <c r="L290" s="140" t="s">
        <v>1965</v>
      </c>
      <c r="M290" s="144" t="s">
        <v>1634</v>
      </c>
      <c r="N290" s="144">
        <f ca="1">COUNTIFS(汎用スキル所持リスト!$A:$A, $B290, 汎用スキル所持リスト!$D:$D, $D290) + COUNTIFS($B:$B, $B290, $D:$D, $D290) - COUNTIFS($C:$C, $C290, $I:$I, "不可", $D:$D, $D290)</f>
        <v>3</v>
      </c>
    </row>
    <row r="291" spans="1:14" ht="15">
      <c r="A291" s="145" t="s">
        <v>1540</v>
      </c>
      <c r="B291" s="146">
        <f ca="1">IF(C291 = "汎用", 0, IF(C291 = "", "", INDIRECT(ADDRESS(MATCH(C291,キャラデータ表!$C$1:$C1437, 0),1,2,TRUE,"キャラデータ表"),TRUE)))</f>
        <v>96</v>
      </c>
      <c r="C291" s="146" t="s">
        <v>671</v>
      </c>
      <c r="D291" s="146" t="s">
        <v>1551</v>
      </c>
      <c r="E291" s="147">
        <f t="shared" si="26"/>
        <v>0</v>
      </c>
      <c r="F291" s="146" t="s">
        <v>2103</v>
      </c>
      <c r="G291" s="148">
        <v>5</v>
      </c>
      <c r="H291" s="149" t="s">
        <v>1586</v>
      </c>
      <c r="I291" s="146" t="s">
        <v>1544</v>
      </c>
      <c r="J291" s="146" t="s">
        <v>1544</v>
      </c>
      <c r="K291" s="146" t="s">
        <v>1544</v>
      </c>
      <c r="L291" s="146" t="s">
        <v>1576</v>
      </c>
      <c r="M291" s="150" t="s">
        <v>1605</v>
      </c>
      <c r="N291" s="150">
        <f ca="1">COUNTIFS(汎用スキル所持リスト!$A:$A, $B291, 汎用スキル所持リスト!$D:$D, $D291) + COUNTIFS($B:$B, $B291, $D:$D, $D291) - COUNTIFS($C:$C, $C291, $I:$I, "不可", $D:$D, $D291)</f>
        <v>3</v>
      </c>
    </row>
    <row r="292" spans="1:14" ht="15">
      <c r="A292" s="139" t="s">
        <v>1540</v>
      </c>
      <c r="B292" s="140">
        <f ca="1">IF(C292 = "汎用", 0, IF(C292 = "", "", INDIRECT(ADDRESS(MATCH(C292,キャラデータ表!$C$1:$C1437, 0),1,2,TRUE,"キャラデータ表"),TRUE)))</f>
        <v>96</v>
      </c>
      <c r="C292" s="140" t="s">
        <v>671</v>
      </c>
      <c r="D292" s="140" t="s">
        <v>1551</v>
      </c>
      <c r="E292" s="141">
        <f>COUNTIFS($C$1:$C294, $C292, $D$1:$D294, $D292)</f>
        <v>3</v>
      </c>
      <c r="F292" s="140" t="s">
        <v>2102</v>
      </c>
      <c r="G292" s="142">
        <v>2</v>
      </c>
      <c r="H292" s="143" t="s">
        <v>1553</v>
      </c>
      <c r="I292" s="140" t="s">
        <v>1544</v>
      </c>
      <c r="J292" s="140" t="s">
        <v>1544</v>
      </c>
      <c r="K292" s="140" t="s">
        <v>1544</v>
      </c>
      <c r="L292" s="140" t="s">
        <v>2104</v>
      </c>
      <c r="M292" s="144" t="s">
        <v>2105</v>
      </c>
      <c r="N292" s="144">
        <f ca="1">COUNTIFS(汎用スキル所持リスト!$A:$A, $B292, 汎用スキル所持リスト!$D:$D, $D292) + COUNTIFS($B:$B, $B292, $D:$D, $D292) - COUNTIFS($C:$C, $C292, $I:$I, "不可", $D:$D, $D292)</f>
        <v>3</v>
      </c>
    </row>
    <row r="293" spans="1:14" ht="15">
      <c r="A293" s="145" t="s">
        <v>1540</v>
      </c>
      <c r="B293" s="145">
        <f ca="1">IF(C293 = "汎用", 0, IF(C293 = "", "", INDIRECT(ADDRESS(MATCH(C293,キャラデータ表!$C$1:$C1437, 0),1,2,TRUE,"キャラデータ表"),TRUE)))</f>
        <v>97</v>
      </c>
      <c r="C293" s="146" t="s">
        <v>677</v>
      </c>
      <c r="D293" s="146" t="s">
        <v>1557</v>
      </c>
      <c r="E293" s="148">
        <f t="shared" ref="E293:E295" si="27">COUNTIFS($C$1:$C292, $C293, $D$1:$D292, $D293)</f>
        <v>0</v>
      </c>
      <c r="F293" s="146" t="s">
        <v>2106</v>
      </c>
      <c r="G293" s="148">
        <v>4</v>
      </c>
      <c r="H293" s="149" t="s">
        <v>1543</v>
      </c>
      <c r="I293" s="146" t="s">
        <v>1544</v>
      </c>
      <c r="J293" s="146" t="s">
        <v>1544</v>
      </c>
      <c r="K293" s="146" t="s">
        <v>1544</v>
      </c>
      <c r="L293" s="146" t="s">
        <v>1559</v>
      </c>
      <c r="M293" s="151" t="s">
        <v>1590</v>
      </c>
      <c r="N293" s="150">
        <f ca="1">COUNTIFS(汎用スキル所持リスト!$A:$A, $B293, 汎用スキル所持リスト!$D:$D, $D293) + COUNTIFS($B:$B, $B293, $D:$D, $D293) - COUNTIFS($C:$C, $C293, $I:$I, "不可", $D:$D, $D293)</f>
        <v>4</v>
      </c>
    </row>
    <row r="294" spans="1:14" ht="15">
      <c r="A294" s="139" t="s">
        <v>1540</v>
      </c>
      <c r="B294" s="139">
        <f ca="1">IF(C294 = "汎用", 0, IF(C294 = "", "", INDIRECT(ADDRESS(MATCH(C294,キャラデータ表!$C$1:$C1437, 0),1,2,TRUE,"キャラデータ表"),TRUE)))</f>
        <v>97</v>
      </c>
      <c r="C294" s="140" t="s">
        <v>677</v>
      </c>
      <c r="D294" s="140" t="s">
        <v>1557</v>
      </c>
      <c r="E294" s="142">
        <f t="shared" si="27"/>
        <v>1</v>
      </c>
      <c r="F294" s="140" t="s">
        <v>2107</v>
      </c>
      <c r="G294" s="142">
        <v>4</v>
      </c>
      <c r="H294" s="143" t="s">
        <v>1543</v>
      </c>
      <c r="I294" s="140" t="s">
        <v>1544</v>
      </c>
      <c r="J294" s="140" t="s">
        <v>1544</v>
      </c>
      <c r="K294" s="140" t="s">
        <v>1544</v>
      </c>
      <c r="L294" s="140" t="s">
        <v>1559</v>
      </c>
      <c r="M294" s="152" t="s">
        <v>1590</v>
      </c>
      <c r="N294" s="144">
        <f ca="1">COUNTIFS(汎用スキル所持リスト!$A:$A, $B294, 汎用スキル所持リスト!$D:$D, $D294) + COUNTIFS($B:$B, $B294, $D:$D, $D294) - COUNTIFS($C:$C, $C294, $I:$I, "不可", $D:$D, $D294)</f>
        <v>4</v>
      </c>
    </row>
    <row r="295" spans="1:14" ht="15">
      <c r="A295" s="145" t="s">
        <v>1540</v>
      </c>
      <c r="B295" s="145">
        <f ca="1">IF(C295 = "汎用", 0, IF(C295 = "", "", INDIRECT(ADDRESS(MATCH(C295,キャラデータ表!$C$1:$C1437, 0),1,2,TRUE,"キャラデータ表"),TRUE)))</f>
        <v>97</v>
      </c>
      <c r="C295" s="146" t="s">
        <v>677</v>
      </c>
      <c r="D295" s="146" t="s">
        <v>1557</v>
      </c>
      <c r="E295" s="148">
        <f t="shared" si="27"/>
        <v>2</v>
      </c>
      <c r="F295" s="146" t="s">
        <v>2108</v>
      </c>
      <c r="G295" s="148">
        <v>4</v>
      </c>
      <c r="H295" s="149" t="s">
        <v>1543</v>
      </c>
      <c r="I295" s="146" t="s">
        <v>1544</v>
      </c>
      <c r="J295" s="146" t="s">
        <v>1544</v>
      </c>
      <c r="K295" s="146" t="s">
        <v>1544</v>
      </c>
      <c r="L295" s="146" t="s">
        <v>1559</v>
      </c>
      <c r="M295" s="151" t="s">
        <v>1590</v>
      </c>
      <c r="N295" s="150">
        <f ca="1">COUNTIFS(汎用スキル所持リスト!$A:$A, $B295, 汎用スキル所持リスト!$D:$D, $D295) + COUNTIFS($B:$B, $B295, $D:$D, $D295) - COUNTIFS($C:$C, $C295, $I:$I, "不可", $D:$D, $D295)</f>
        <v>4</v>
      </c>
    </row>
    <row r="296" spans="1:14" ht="15">
      <c r="A296" s="139" t="s">
        <v>1540</v>
      </c>
      <c r="B296" s="140">
        <f ca="1">IF(C296 = "汎用", 0, IF(C296 = "", "", INDIRECT(ADDRESS(MATCH(C296,キャラデータ表!$C$1:$C1437, 0),1,2,TRUE,"キャラデータ表"),TRUE)))</f>
        <v>97</v>
      </c>
      <c r="C296" s="140" t="s">
        <v>677</v>
      </c>
      <c r="D296" s="140" t="s">
        <v>1541</v>
      </c>
      <c r="E296" s="141">
        <f>COUNTIFS($C$1:$C293, $C296, $D$1:$D293, $D296)</f>
        <v>0</v>
      </c>
      <c r="F296" s="140" t="s">
        <v>2109</v>
      </c>
      <c r="G296" s="142">
        <v>2</v>
      </c>
      <c r="H296" s="143" t="s">
        <v>1602</v>
      </c>
      <c r="I296" s="140" t="s">
        <v>1544</v>
      </c>
      <c r="J296" s="140" t="s">
        <v>1544</v>
      </c>
      <c r="K296" s="140" t="s">
        <v>1544</v>
      </c>
      <c r="L296" s="140" t="s">
        <v>2110</v>
      </c>
      <c r="M296" s="144"/>
      <c r="N296" s="144">
        <f ca="1">COUNTIFS(汎用スキル所持リスト!$A:$A, $B296, 汎用スキル所持リスト!$D:$D, $D296) + COUNTIFS($B:$B, $B296, $D:$D, $D296) - COUNTIFS($C:$C, $C296, $I:$I, "不可", $D:$D, $D296)</f>
        <v>2</v>
      </c>
    </row>
    <row r="297" spans="1:14" ht="15">
      <c r="A297" s="145" t="s">
        <v>1540</v>
      </c>
      <c r="B297" s="146">
        <f ca="1">IF(C297 = "汎用", 0, IF(C297 = "", "", INDIRECT(ADDRESS(MATCH(C297,キャラデータ表!$C$1:$C1437, 0),1,2,TRUE,"キャラデータ表"),TRUE)))</f>
        <v>97</v>
      </c>
      <c r="C297" s="146" t="s">
        <v>677</v>
      </c>
      <c r="D297" s="146" t="s">
        <v>1541</v>
      </c>
      <c r="E297" s="147">
        <f t="shared" ref="E297:E299" si="28">COUNTIFS($C$1:$C296, $C297, $D$1:$D296, $D297)</f>
        <v>1</v>
      </c>
      <c r="F297" s="146" t="s">
        <v>2111</v>
      </c>
      <c r="G297" s="148">
        <v>3</v>
      </c>
      <c r="H297" s="149" t="s">
        <v>1553</v>
      </c>
      <c r="I297" s="146" t="s">
        <v>1544</v>
      </c>
      <c r="J297" s="146" t="s">
        <v>1544</v>
      </c>
      <c r="K297" s="146" t="s">
        <v>1545</v>
      </c>
      <c r="L297" s="146" t="s">
        <v>2112</v>
      </c>
      <c r="M297" s="150" t="s">
        <v>2113</v>
      </c>
      <c r="N297" s="150">
        <f ca="1">COUNTIFS(汎用スキル所持リスト!$A:$A, $B297, 汎用スキル所持リスト!$D:$D, $D297) + COUNTIFS($B:$B, $B297, $D:$D, $D297) - COUNTIFS($C:$C, $C297, $I:$I, "不可", $D:$D, $D297)</f>
        <v>2</v>
      </c>
    </row>
    <row r="298" spans="1:14" ht="15">
      <c r="A298" s="139" t="s">
        <v>1540</v>
      </c>
      <c r="B298" s="140">
        <f ca="1">IF(C298 = "汎用", 0, IF(C298 = "", "", INDIRECT(ADDRESS(MATCH(C298,キャラデータ表!$C$1:$C1437, 0),1,2,TRUE,"キャラデータ表"),TRUE)))</f>
        <v>97</v>
      </c>
      <c r="C298" s="140" t="s">
        <v>677</v>
      </c>
      <c r="D298" s="140" t="s">
        <v>1551</v>
      </c>
      <c r="E298" s="141">
        <f t="shared" si="28"/>
        <v>0</v>
      </c>
      <c r="F298" s="140" t="s">
        <v>2114</v>
      </c>
      <c r="G298" s="142">
        <v>5</v>
      </c>
      <c r="H298" s="143" t="s">
        <v>1553</v>
      </c>
      <c r="I298" s="140" t="s">
        <v>1544</v>
      </c>
      <c r="J298" s="140" t="s">
        <v>1544</v>
      </c>
      <c r="K298" s="140" t="s">
        <v>1545</v>
      </c>
      <c r="L298" s="140" t="s">
        <v>2115</v>
      </c>
      <c r="M298" s="144" t="s">
        <v>2116</v>
      </c>
      <c r="N298" s="144">
        <f ca="1">COUNTIFS(汎用スキル所持リスト!$A:$A, $B298, 汎用スキル所持リスト!$D:$D, $D298) + COUNTIFS($B:$B, $B298, $D:$D, $D298) - COUNTIFS($C:$C, $C298, $I:$I, "不可", $D:$D, $D298)</f>
        <v>3</v>
      </c>
    </row>
    <row r="299" spans="1:14" ht="15">
      <c r="A299" s="145" t="s">
        <v>1540</v>
      </c>
      <c r="B299" s="145">
        <f ca="1">IF(C299 = "汎用", 0, IF(C299 = "", "", INDIRECT(ADDRESS(MATCH(C299,キャラデータ表!$C$1:$C1437, 0),1,2,TRUE,"キャラデータ表"),TRUE)))</f>
        <v>97</v>
      </c>
      <c r="C299" s="146" t="s">
        <v>677</v>
      </c>
      <c r="D299" s="146" t="s">
        <v>1551</v>
      </c>
      <c r="E299" s="148">
        <f t="shared" si="28"/>
        <v>1</v>
      </c>
      <c r="F299" s="146" t="s">
        <v>2117</v>
      </c>
      <c r="G299" s="148">
        <v>5</v>
      </c>
      <c r="H299" s="149" t="s">
        <v>1586</v>
      </c>
      <c r="I299" s="146" t="s">
        <v>1544</v>
      </c>
      <c r="J299" s="146" t="s">
        <v>1544</v>
      </c>
      <c r="K299" s="146" t="s">
        <v>1545</v>
      </c>
      <c r="L299" s="146" t="s">
        <v>1629</v>
      </c>
      <c r="M299" s="151" t="s">
        <v>1560</v>
      </c>
      <c r="N299" s="150">
        <f ca="1">COUNTIFS(汎用スキル所持リスト!$A:$A, $B299, 汎用スキル所持リスト!$D:$D, $D299) + COUNTIFS($B:$B, $B299, $D:$D, $D299) - COUNTIFS($C:$C, $C299, $I:$I, "不可", $D:$D, $D299)</f>
        <v>3</v>
      </c>
    </row>
    <row r="300" spans="1:14" ht="15">
      <c r="A300" s="139" t="s">
        <v>1540</v>
      </c>
      <c r="B300" s="140">
        <f ca="1">IF(C300 = "汎用", 0, IF(C300 = "", "", INDIRECT(ADDRESS(MATCH(C300,キャラデータ表!$C$1:$C1437, 0),1,2,TRUE,"キャラデータ表"),TRUE)))</f>
        <v>98</v>
      </c>
      <c r="C300" s="140" t="s">
        <v>684</v>
      </c>
      <c r="D300" s="140" t="s">
        <v>1541</v>
      </c>
      <c r="E300" s="141">
        <f>COUNTIFS($C$1:$C295, $C300, $D$1:$D295, $D300)</f>
        <v>0</v>
      </c>
      <c r="F300" s="140" t="s">
        <v>2118</v>
      </c>
      <c r="G300" s="142">
        <v>2</v>
      </c>
      <c r="H300" s="143" t="s">
        <v>1553</v>
      </c>
      <c r="I300" s="140" t="s">
        <v>1544</v>
      </c>
      <c r="J300" s="140" t="s">
        <v>1544</v>
      </c>
      <c r="K300" s="140" t="s">
        <v>1544</v>
      </c>
      <c r="L300" s="140" t="s">
        <v>2119</v>
      </c>
      <c r="M300" s="144" t="s">
        <v>1579</v>
      </c>
      <c r="N300" s="144">
        <f ca="1">COUNTIFS(汎用スキル所持リスト!$A:$A, $B300, 汎用スキル所持リスト!$D:$D, $D300) + COUNTIFS($B:$B, $B300, $D:$D, $D300) - COUNTIFS($C:$C, $C300, $I:$I, "不可", $D:$D, $D300)</f>
        <v>4</v>
      </c>
    </row>
    <row r="301" spans="1:14" ht="15">
      <c r="A301" s="145" t="s">
        <v>1540</v>
      </c>
      <c r="B301" s="146">
        <f ca="1">IF(C301 = "汎用", 0, IF(C301 = "", "", INDIRECT(ADDRESS(MATCH(C301,キャラデータ表!$C$1:$C1437, 0),1,2,TRUE,"キャラデータ表"),TRUE)))</f>
        <v>98</v>
      </c>
      <c r="C301" s="146" t="s">
        <v>684</v>
      </c>
      <c r="D301" s="146" t="s">
        <v>1541</v>
      </c>
      <c r="E301" s="147">
        <f t="shared" ref="E301:E305" si="29">COUNTIFS($C$1:$C300, $C301, $D$1:$D300, $D301)</f>
        <v>1</v>
      </c>
      <c r="F301" s="146" t="s">
        <v>2120</v>
      </c>
      <c r="G301" s="148">
        <v>1</v>
      </c>
      <c r="H301" s="149" t="s">
        <v>1553</v>
      </c>
      <c r="I301" s="146" t="s">
        <v>1544</v>
      </c>
      <c r="J301" s="146" t="s">
        <v>1544</v>
      </c>
      <c r="K301" s="146" t="s">
        <v>1545</v>
      </c>
      <c r="L301" s="146" t="s">
        <v>2121</v>
      </c>
      <c r="M301" s="150" t="s">
        <v>1550</v>
      </c>
      <c r="N301" s="150">
        <f ca="1">COUNTIFS(汎用スキル所持リスト!$A:$A, $B301, 汎用スキル所持リスト!$D:$D, $D301) + COUNTIFS($B:$B, $B301, $D:$D, $D301) - COUNTIFS($C:$C, $C301, $I:$I, "不可", $D:$D, $D301)</f>
        <v>4</v>
      </c>
    </row>
    <row r="302" spans="1:14" ht="15">
      <c r="A302" s="139" t="s">
        <v>1540</v>
      </c>
      <c r="B302" s="140">
        <f ca="1">IF(C302 = "汎用", 0, IF(C302 = "", "", INDIRECT(ADDRESS(MATCH(C302,キャラデータ表!$C$1:$C1437, 0),1,2,TRUE,"キャラデータ表"),TRUE)))</f>
        <v>98</v>
      </c>
      <c r="C302" s="140" t="s">
        <v>684</v>
      </c>
      <c r="D302" s="140" t="s">
        <v>1541</v>
      </c>
      <c r="E302" s="141">
        <f t="shared" si="29"/>
        <v>2</v>
      </c>
      <c r="F302" s="140" t="s">
        <v>2122</v>
      </c>
      <c r="G302" s="142">
        <v>2</v>
      </c>
      <c r="H302" s="143" t="s">
        <v>1553</v>
      </c>
      <c r="I302" s="140" t="s">
        <v>1544</v>
      </c>
      <c r="J302" s="140" t="s">
        <v>1544</v>
      </c>
      <c r="K302" s="140" t="s">
        <v>1545</v>
      </c>
      <c r="L302" s="140" t="s">
        <v>2123</v>
      </c>
      <c r="M302" s="144"/>
      <c r="N302" s="144">
        <f ca="1">COUNTIFS(汎用スキル所持リスト!$A:$A, $B302, 汎用スキル所持リスト!$D:$D, $D302) + COUNTIFS($B:$B, $B302, $D:$D, $D302) - COUNTIFS($C:$C, $C302, $I:$I, "不可", $D:$D, $D302)</f>
        <v>4</v>
      </c>
    </row>
    <row r="303" spans="1:14" ht="15">
      <c r="A303" s="145" t="s">
        <v>1540</v>
      </c>
      <c r="B303" s="146">
        <f ca="1">IF(C303 = "汎用", 0, IF(C303 = "", "", INDIRECT(ADDRESS(MATCH(C303,キャラデータ表!$C$1:$C1437, 0),1,2,TRUE,"キャラデータ表"),TRUE)))</f>
        <v>98</v>
      </c>
      <c r="C303" s="146" t="s">
        <v>684</v>
      </c>
      <c r="D303" s="146" t="s">
        <v>1541</v>
      </c>
      <c r="E303" s="147">
        <f t="shared" si="29"/>
        <v>3</v>
      </c>
      <c r="F303" s="146" t="s">
        <v>2124</v>
      </c>
      <c r="G303" s="148">
        <v>5</v>
      </c>
      <c r="H303" s="149" t="s">
        <v>1607</v>
      </c>
      <c r="I303" s="146" t="s">
        <v>1544</v>
      </c>
      <c r="J303" s="146" t="s">
        <v>1544</v>
      </c>
      <c r="K303" s="146" t="s">
        <v>1545</v>
      </c>
      <c r="L303" s="146" t="s">
        <v>2125</v>
      </c>
      <c r="M303" s="150"/>
      <c r="N303" s="150">
        <f ca="1">COUNTIFS(汎用スキル所持リスト!$A:$A, $B303, 汎用スキル所持リスト!$D:$D, $D303) + COUNTIFS($B:$B, $B303, $D:$D, $D303) - COUNTIFS($C:$C, $C303, $I:$I, "不可", $D:$D, $D303)</f>
        <v>4</v>
      </c>
    </row>
    <row r="304" spans="1:14" ht="15">
      <c r="A304" s="139" t="s">
        <v>1540</v>
      </c>
      <c r="B304" s="140">
        <f ca="1">IF(C304 = "汎用", 0, IF(C304 = "", "", INDIRECT(ADDRESS(MATCH(C304,キャラデータ表!$C$1:$C1437, 0),1,2,TRUE,"キャラデータ表"),TRUE)))</f>
        <v>98</v>
      </c>
      <c r="C304" s="140" t="s">
        <v>684</v>
      </c>
      <c r="D304" s="140" t="s">
        <v>1551</v>
      </c>
      <c r="E304" s="141">
        <f t="shared" si="29"/>
        <v>0</v>
      </c>
      <c r="F304" s="140" t="s">
        <v>2126</v>
      </c>
      <c r="G304" s="142">
        <v>4</v>
      </c>
      <c r="H304" s="143" t="s">
        <v>1543</v>
      </c>
      <c r="I304" s="140" t="s">
        <v>1544</v>
      </c>
      <c r="J304" s="140" t="s">
        <v>1544</v>
      </c>
      <c r="K304" s="140" t="s">
        <v>1544</v>
      </c>
      <c r="L304" s="140" t="s">
        <v>1554</v>
      </c>
      <c r="M304" s="144" t="s">
        <v>1641</v>
      </c>
      <c r="N304" s="144">
        <f ca="1">COUNTIFS(汎用スキル所持リスト!$A:$A, $B304, 汎用スキル所持リスト!$D:$D, $D304) + COUNTIFS($B:$B, $B304, $D:$D, $D304) - COUNTIFS($C:$C, $C304, $I:$I, "不可", $D:$D, $D304)</f>
        <v>3</v>
      </c>
    </row>
    <row r="305" spans="1:14" ht="15">
      <c r="A305" s="145" t="s">
        <v>1540</v>
      </c>
      <c r="B305" s="145">
        <f ca="1">IF(C305 = "汎用", 0, IF(C305 = "", "", INDIRECT(ADDRESS(MATCH(C305,キャラデータ表!$C$1:$C1437, 0),1,2,TRUE,"キャラデータ表"),TRUE)))</f>
        <v>98</v>
      </c>
      <c r="C305" s="146" t="s">
        <v>684</v>
      </c>
      <c r="D305" s="146" t="s">
        <v>1551</v>
      </c>
      <c r="E305" s="148">
        <f t="shared" si="29"/>
        <v>1</v>
      </c>
      <c r="F305" s="146" t="s">
        <v>2127</v>
      </c>
      <c r="G305" s="148">
        <v>4</v>
      </c>
      <c r="H305" s="149" t="s">
        <v>1602</v>
      </c>
      <c r="I305" s="146" t="s">
        <v>1544</v>
      </c>
      <c r="J305" s="146" t="s">
        <v>1544</v>
      </c>
      <c r="K305" s="146" t="s">
        <v>1544</v>
      </c>
      <c r="L305" s="146" t="s">
        <v>2128</v>
      </c>
      <c r="M305" s="151" t="s">
        <v>1710</v>
      </c>
      <c r="N305" s="150">
        <f ca="1">COUNTIFS(汎用スキル所持リスト!$A:$A, $B305, 汎用スキル所持リスト!$D:$D, $D305) + COUNTIFS($B:$B, $B305, $D:$D, $D305) - COUNTIFS($C:$C, $C305, $I:$I, "不可", $D:$D, $D305)</f>
        <v>3</v>
      </c>
    </row>
    <row r="306" spans="1:14" ht="15">
      <c r="A306" s="139" t="s">
        <v>1540</v>
      </c>
      <c r="B306" s="140">
        <f ca="1">IF(C306 = "汎用", 0, IF(C306 = "", "", INDIRECT(ADDRESS(MATCH(C306,キャラデータ表!$C$1:$C1437, 0),1,2,TRUE,"キャラデータ表"),TRUE)))</f>
        <v>99</v>
      </c>
      <c r="C306" s="140" t="s">
        <v>692</v>
      </c>
      <c r="D306" s="140" t="s">
        <v>1551</v>
      </c>
      <c r="E306" s="141">
        <f>COUNTIFS($C$1:$C304, $C306, $D$1:$D304, $D306)</f>
        <v>0</v>
      </c>
      <c r="F306" s="140" t="s">
        <v>2129</v>
      </c>
      <c r="G306" s="142">
        <v>3</v>
      </c>
      <c r="H306" s="143" t="s">
        <v>1572</v>
      </c>
      <c r="I306" s="140" t="s">
        <v>1544</v>
      </c>
      <c r="J306" s="140" t="s">
        <v>1544</v>
      </c>
      <c r="K306" s="140" t="s">
        <v>1544</v>
      </c>
      <c r="L306" s="140" t="s">
        <v>1576</v>
      </c>
      <c r="M306" s="144" t="s">
        <v>1832</v>
      </c>
      <c r="N306" s="144">
        <f ca="1">COUNTIFS(汎用スキル所持リスト!$A:$A, $B306, 汎用スキル所持リスト!$D:$D, $D306) + COUNTIFS($B:$B, $B306, $D:$D, $D306) - COUNTIFS($C:$C, $C306, $I:$I, "不可", $D:$D, $D306)</f>
        <v>5</v>
      </c>
    </row>
    <row r="307" spans="1:14" ht="15">
      <c r="A307" s="145" t="s">
        <v>1540</v>
      </c>
      <c r="B307" s="146">
        <f ca="1">IF(C307 = "汎用", 0, IF(C307 = "", "", INDIRECT(ADDRESS(MATCH(C307,キャラデータ表!$C$1:$C1437, 0),1,2,TRUE,"キャラデータ表"),TRUE)))</f>
        <v>99</v>
      </c>
      <c r="C307" s="146" t="s">
        <v>692</v>
      </c>
      <c r="D307" s="146" t="s">
        <v>1551</v>
      </c>
      <c r="E307" s="147">
        <f t="shared" ref="E307:E310" si="30">COUNTIFS($C$1:$C306, $C307, $D$1:$D306, $D307)</f>
        <v>1</v>
      </c>
      <c r="F307" s="146" t="s">
        <v>2130</v>
      </c>
      <c r="G307" s="148">
        <v>3</v>
      </c>
      <c r="H307" s="149" t="s">
        <v>1572</v>
      </c>
      <c r="I307" s="146" t="s">
        <v>1544</v>
      </c>
      <c r="J307" s="146" t="s">
        <v>1544</v>
      </c>
      <c r="K307" s="146" t="s">
        <v>1544</v>
      </c>
      <c r="L307" s="146" t="s">
        <v>1576</v>
      </c>
      <c r="M307" s="150" t="s">
        <v>1832</v>
      </c>
      <c r="N307" s="150">
        <f ca="1">COUNTIFS(汎用スキル所持リスト!$A:$A, $B307, 汎用スキル所持リスト!$D:$D, $D307) + COUNTIFS($B:$B, $B307, $D:$D, $D307) - COUNTIFS($C:$C, $C307, $I:$I, "不可", $D:$D, $D307)</f>
        <v>5</v>
      </c>
    </row>
    <row r="308" spans="1:14" ht="15">
      <c r="A308" s="139" t="s">
        <v>1540</v>
      </c>
      <c r="B308" s="140">
        <f ca="1">IF(C308 = "汎用", 0, IF(C308 = "", "", INDIRECT(ADDRESS(MATCH(C308,キャラデータ表!$C$1:$C1437, 0),1,2,TRUE,"キャラデータ表"),TRUE)))</f>
        <v>99</v>
      </c>
      <c r="C308" s="140" t="s">
        <v>692</v>
      </c>
      <c r="D308" s="140" t="s">
        <v>1551</v>
      </c>
      <c r="E308" s="141">
        <f t="shared" si="30"/>
        <v>2</v>
      </c>
      <c r="F308" s="140" t="s">
        <v>2131</v>
      </c>
      <c r="G308" s="142">
        <v>3</v>
      </c>
      <c r="H308" s="143" t="s">
        <v>1572</v>
      </c>
      <c r="I308" s="140" t="s">
        <v>1544</v>
      </c>
      <c r="J308" s="140" t="s">
        <v>1544</v>
      </c>
      <c r="K308" s="140" t="s">
        <v>1544</v>
      </c>
      <c r="L308" s="140" t="s">
        <v>1576</v>
      </c>
      <c r="M308" s="144" t="s">
        <v>1832</v>
      </c>
      <c r="N308" s="144">
        <f ca="1">COUNTIFS(汎用スキル所持リスト!$A:$A, $B308, 汎用スキル所持リスト!$D:$D, $D308) + COUNTIFS($B:$B, $B308, $D:$D, $D308) - COUNTIFS($C:$C, $C308, $I:$I, "不可", $D:$D, $D308)</f>
        <v>5</v>
      </c>
    </row>
    <row r="309" spans="1:14" ht="15">
      <c r="A309" s="145" t="s">
        <v>1540</v>
      </c>
      <c r="B309" s="145">
        <f ca="1">IF(C309 = "汎用", 0, IF(C309 = "", "", INDIRECT(ADDRESS(MATCH(C309,キャラデータ表!$C$1:$C1437, 0),1,2,TRUE,"キャラデータ表"),TRUE)))</f>
        <v>99</v>
      </c>
      <c r="C309" s="146" t="s">
        <v>692</v>
      </c>
      <c r="D309" s="146" t="s">
        <v>1551</v>
      </c>
      <c r="E309" s="148">
        <f t="shared" si="30"/>
        <v>3</v>
      </c>
      <c r="F309" s="146" t="s">
        <v>2132</v>
      </c>
      <c r="G309" s="148">
        <v>3</v>
      </c>
      <c r="H309" s="149" t="s">
        <v>1572</v>
      </c>
      <c r="I309" s="146" t="s">
        <v>1544</v>
      </c>
      <c r="J309" s="146" t="s">
        <v>1544</v>
      </c>
      <c r="K309" s="146" t="s">
        <v>1544</v>
      </c>
      <c r="L309" s="146" t="s">
        <v>1576</v>
      </c>
      <c r="M309" s="150" t="s">
        <v>1832</v>
      </c>
      <c r="N309" s="150">
        <f ca="1">COUNTIFS(汎用スキル所持リスト!$A:$A, $B309, 汎用スキル所持リスト!$D:$D, $D309) + COUNTIFS($B:$B, $B309, $D:$D, $D309) - COUNTIFS($C:$C, $C309, $I:$I, "不可", $D:$D, $D309)</f>
        <v>5</v>
      </c>
    </row>
    <row r="310" spans="1:14" ht="15">
      <c r="A310" s="139" t="s">
        <v>1540</v>
      </c>
      <c r="B310" s="139">
        <f ca="1">IF(C310 = "汎用", 0, IF(C310 = "", "", INDIRECT(ADDRESS(MATCH(C310,キャラデータ表!$C$1:$C1437, 0),1,2,TRUE,"キャラデータ表"),TRUE)))</f>
        <v>99</v>
      </c>
      <c r="C310" s="140" t="s">
        <v>692</v>
      </c>
      <c r="D310" s="140" t="s">
        <v>1551</v>
      </c>
      <c r="E310" s="142">
        <f t="shared" si="30"/>
        <v>4</v>
      </c>
      <c r="F310" s="140" t="s">
        <v>2133</v>
      </c>
      <c r="G310" s="142">
        <v>3</v>
      </c>
      <c r="H310" s="143" t="s">
        <v>1572</v>
      </c>
      <c r="I310" s="140" t="s">
        <v>1544</v>
      </c>
      <c r="J310" s="140" t="s">
        <v>1544</v>
      </c>
      <c r="K310" s="140" t="s">
        <v>1544</v>
      </c>
      <c r="L310" s="140" t="s">
        <v>1576</v>
      </c>
      <c r="M310" s="144" t="s">
        <v>1832</v>
      </c>
      <c r="N310" s="144">
        <f ca="1">COUNTIFS(汎用スキル所持リスト!$A:$A, $B310, 汎用スキル所持リスト!$D:$D, $D310) + COUNTIFS($B:$B, $B310, $D:$D, $D310) - COUNTIFS($C:$C, $C310, $I:$I, "不可", $D:$D, $D310)</f>
        <v>5</v>
      </c>
    </row>
    <row r="311" spans="1:14" ht="15">
      <c r="A311" s="145" t="s">
        <v>1540</v>
      </c>
      <c r="B311" s="146">
        <f ca="1">IF(C311 = "汎用", 0, IF(C311 = "", "", INDIRECT(ADDRESS(MATCH(C311,キャラデータ表!$C$1:$C1437, 0),1,2,TRUE,"キャラデータ表"),TRUE)))</f>
        <v>100</v>
      </c>
      <c r="C311" s="146" t="s">
        <v>697</v>
      </c>
      <c r="D311" s="146" t="s">
        <v>1541</v>
      </c>
      <c r="E311" s="147">
        <f t="shared" ref="E311:E312" si="31">COUNTIFS($C$1:$C308, $C311, $D$1:$D308, $D311)</f>
        <v>0</v>
      </c>
      <c r="F311" s="146" t="s">
        <v>2134</v>
      </c>
      <c r="G311" s="148">
        <v>4</v>
      </c>
      <c r="H311" s="149" t="s">
        <v>1553</v>
      </c>
      <c r="I311" s="146" t="s">
        <v>1544</v>
      </c>
      <c r="J311" s="146" t="s">
        <v>1544</v>
      </c>
      <c r="K311" s="146" t="s">
        <v>1544</v>
      </c>
      <c r="L311" s="146" t="s">
        <v>2005</v>
      </c>
      <c r="M311" s="150" t="s">
        <v>1579</v>
      </c>
      <c r="N311" s="150">
        <f ca="1">COUNTIFS(汎用スキル所持リスト!$A:$A, $B311, 汎用スキル所持リスト!$D:$D, $D311) + COUNTIFS($B:$B, $B311, $D:$D, $D311) - COUNTIFS($C:$C, $C311, $I:$I, "不可", $D:$D, $D311)</f>
        <v>2</v>
      </c>
    </row>
    <row r="312" spans="1:14" ht="15">
      <c r="A312" s="139" t="s">
        <v>1540</v>
      </c>
      <c r="B312" s="140">
        <f ca="1">IF(C312 = "汎用", 0, IF(C312 = "", "", INDIRECT(ADDRESS(MATCH(C312,キャラデータ表!$C$1:$C1437, 0),1,2,TRUE,"キャラデータ表"),TRUE)))</f>
        <v>100</v>
      </c>
      <c r="C312" s="140" t="s">
        <v>697</v>
      </c>
      <c r="D312" s="140" t="s">
        <v>1541</v>
      </c>
      <c r="E312" s="141">
        <f t="shared" si="31"/>
        <v>0</v>
      </c>
      <c r="F312" s="140" t="s">
        <v>2135</v>
      </c>
      <c r="G312" s="142">
        <v>5</v>
      </c>
      <c r="H312" s="143" t="s">
        <v>1553</v>
      </c>
      <c r="I312" s="140" t="s">
        <v>1545</v>
      </c>
      <c r="J312" s="140" t="s">
        <v>1544</v>
      </c>
      <c r="K312" s="140" t="s">
        <v>1545</v>
      </c>
      <c r="L312" s="140" t="s">
        <v>1890</v>
      </c>
      <c r="M312" s="144" t="s">
        <v>2136</v>
      </c>
      <c r="N312" s="144">
        <f ca="1">COUNTIFS(汎用スキル所持リスト!$A:$A, $B312, 汎用スキル所持リスト!$D:$D, $D312) + COUNTIFS($B:$B, $B312, $D:$D, $D312) - COUNTIFS($C:$C, $C312, $I:$I, "不可", $D:$D, $D312)</f>
        <v>2</v>
      </c>
    </row>
    <row r="313" spans="1:14" ht="15">
      <c r="A313" s="145" t="s">
        <v>1540</v>
      </c>
      <c r="B313" s="146">
        <f ca="1">IF(C313 = "汎用", 0, IF(C313 = "", "", INDIRECT(ADDRESS(MATCH(C313,キャラデータ表!$C$1:$C1437, 0),1,2,TRUE,"キャラデータ表"),TRUE)))</f>
        <v>100</v>
      </c>
      <c r="C313" s="146" t="s">
        <v>697</v>
      </c>
      <c r="D313" s="146" t="s">
        <v>1551</v>
      </c>
      <c r="E313" s="147">
        <f t="shared" ref="E313:E314" si="32">COUNTIFS($C$1:$C311, $C313, $D$1:$D311, $D313)</f>
        <v>0</v>
      </c>
      <c r="F313" s="146" t="s">
        <v>2137</v>
      </c>
      <c r="G313" s="148">
        <v>4</v>
      </c>
      <c r="H313" s="149" t="s">
        <v>1586</v>
      </c>
      <c r="I313" s="146" t="s">
        <v>1544</v>
      </c>
      <c r="J313" s="146" t="s">
        <v>1544</v>
      </c>
      <c r="K313" s="146" t="s">
        <v>1544</v>
      </c>
      <c r="L313" s="146" t="s">
        <v>2138</v>
      </c>
      <c r="M313" s="150" t="s">
        <v>2139</v>
      </c>
      <c r="N313" s="150">
        <f ca="1">COUNTIFS(汎用スキル所持リスト!$A:$A, $B313, 汎用スキル所持リスト!$D:$D, $D313) + COUNTIFS($B:$B, $B313, $D:$D, $D313) - COUNTIFS($C:$C, $C313, $I:$I, "不可", $D:$D, $D313)</f>
        <v>2</v>
      </c>
    </row>
    <row r="314" spans="1:14" ht="15">
      <c r="A314" s="139" t="s">
        <v>1540</v>
      </c>
      <c r="B314" s="140">
        <f ca="1">IF(C314 = "汎用", 0, IF(C314 = "", "", INDIRECT(ADDRESS(MATCH(C314,キャラデータ表!$C$1:$C1437, 0),1,2,TRUE,"キャラデータ表"),TRUE)))</f>
        <v>101</v>
      </c>
      <c r="C314" s="140" t="s">
        <v>702</v>
      </c>
      <c r="D314" s="140" t="s">
        <v>1541</v>
      </c>
      <c r="E314" s="141">
        <f t="shared" si="32"/>
        <v>0</v>
      </c>
      <c r="F314" s="140" t="s">
        <v>2140</v>
      </c>
      <c r="G314" s="142">
        <v>3</v>
      </c>
      <c r="H314" s="143" t="s">
        <v>1553</v>
      </c>
      <c r="I314" s="140" t="s">
        <v>1544</v>
      </c>
      <c r="J314" s="140" t="s">
        <v>1544</v>
      </c>
      <c r="K314" s="140" t="s">
        <v>1544</v>
      </c>
      <c r="L314" s="140" t="s">
        <v>2141</v>
      </c>
      <c r="M314" s="144" t="s">
        <v>2142</v>
      </c>
      <c r="N314" s="144">
        <f ca="1">COUNTIFS(汎用スキル所持リスト!$A:$A, $B314, 汎用スキル所持リスト!$D:$D, $D314) + COUNTIFS($B:$B, $B314, $D:$D, $D314) - COUNTIFS($C:$C, $C314, $I:$I, "不可", $D:$D, $D314)</f>
        <v>3</v>
      </c>
    </row>
    <row r="315" spans="1:14" ht="15">
      <c r="A315" s="145" t="s">
        <v>1540</v>
      </c>
      <c r="B315" s="146">
        <f ca="1">IF(C315 = "汎用", 0, IF(C315 = "", "", INDIRECT(ADDRESS(MATCH(C315,キャラデータ表!$C$1:$C1437, 0),1,2,TRUE,"キャラデータ表"),TRUE)))</f>
        <v>101</v>
      </c>
      <c r="C315" s="146" t="s">
        <v>702</v>
      </c>
      <c r="D315" s="146" t="s">
        <v>1541</v>
      </c>
      <c r="E315" s="147">
        <f t="shared" ref="E315:E329" si="33">COUNTIFS($C$1:$C314, $C315, $D$1:$D314, $D315)</f>
        <v>1</v>
      </c>
      <c r="F315" s="146" t="s">
        <v>2143</v>
      </c>
      <c r="G315" s="148">
        <v>4</v>
      </c>
      <c r="H315" s="149" t="s">
        <v>1862</v>
      </c>
      <c r="I315" s="146" t="s">
        <v>1544</v>
      </c>
      <c r="J315" s="146" t="s">
        <v>1544</v>
      </c>
      <c r="K315" s="146" t="s">
        <v>1544</v>
      </c>
      <c r="L315" s="146" t="s">
        <v>2144</v>
      </c>
      <c r="M315" s="150"/>
      <c r="N315" s="150">
        <f ca="1">COUNTIFS(汎用スキル所持リスト!$A:$A, $B315, 汎用スキル所持リスト!$D:$D, $D315) + COUNTIFS($B:$B, $B315, $D:$D, $D315) - COUNTIFS($C:$C, $C315, $I:$I, "不可", $D:$D, $D315)</f>
        <v>3</v>
      </c>
    </row>
    <row r="316" spans="1:14" ht="15">
      <c r="A316" s="139" t="s">
        <v>1540</v>
      </c>
      <c r="B316" s="140">
        <f ca="1">IF(C316 = "汎用", 0, IF(C316 = "", "", INDIRECT(ADDRESS(MATCH(C316,キャラデータ表!$C$1:$C1437, 0),1,2,TRUE,"キャラデータ表"),TRUE)))</f>
        <v>101</v>
      </c>
      <c r="C316" s="140" t="s">
        <v>702</v>
      </c>
      <c r="D316" s="140" t="s">
        <v>1551</v>
      </c>
      <c r="E316" s="141">
        <f t="shared" si="33"/>
        <v>0</v>
      </c>
      <c r="F316" s="140" t="s">
        <v>2145</v>
      </c>
      <c r="G316" s="142">
        <v>2</v>
      </c>
      <c r="H316" s="143" t="s">
        <v>1553</v>
      </c>
      <c r="I316" s="140" t="s">
        <v>1544</v>
      </c>
      <c r="J316" s="140" t="s">
        <v>1544</v>
      </c>
      <c r="K316" s="140" t="s">
        <v>1544</v>
      </c>
      <c r="L316" s="140" t="s">
        <v>1581</v>
      </c>
      <c r="M316" s="144" t="s">
        <v>1710</v>
      </c>
      <c r="N316" s="144">
        <f ca="1">COUNTIFS(汎用スキル所持リスト!$A:$A, $B316, 汎用スキル所持リスト!$D:$D, $D316) + COUNTIFS($B:$B, $B316, $D:$D, $D316) - COUNTIFS($C:$C, $C316, $I:$I, "不可", $D:$D, $D316)</f>
        <v>1</v>
      </c>
    </row>
    <row r="317" spans="1:14" ht="15">
      <c r="A317" s="145" t="s">
        <v>1540</v>
      </c>
      <c r="B317" s="146">
        <f ca="1">IF(C317 = "汎用", 0, IF(C317 = "", "", INDIRECT(ADDRESS(MATCH(C317,キャラデータ表!$C$1:$C1437, 0),1,2,TRUE,"キャラデータ表"),TRUE)))</f>
        <v>102</v>
      </c>
      <c r="C317" s="146" t="s">
        <v>708</v>
      </c>
      <c r="D317" s="146" t="s">
        <v>1541</v>
      </c>
      <c r="E317" s="147">
        <f t="shared" si="33"/>
        <v>0</v>
      </c>
      <c r="F317" s="146" t="s">
        <v>2146</v>
      </c>
      <c r="G317" s="148">
        <v>3</v>
      </c>
      <c r="H317" s="149" t="s">
        <v>1572</v>
      </c>
      <c r="I317" s="146" t="s">
        <v>1544</v>
      </c>
      <c r="J317" s="146" t="s">
        <v>1544</v>
      </c>
      <c r="K317" s="146" t="s">
        <v>1544</v>
      </c>
      <c r="L317" s="146" t="s">
        <v>1566</v>
      </c>
      <c r="M317" s="150" t="s">
        <v>2147</v>
      </c>
      <c r="N317" s="150">
        <f ca="1">COUNTIFS(汎用スキル所持リスト!$A:$A, $B317, 汎用スキル所持リスト!$D:$D, $D317) + COUNTIFS($B:$B, $B317, $D:$D, $D317) - COUNTIFS($C:$C, $C317, $I:$I, "不可", $D:$D, $D317)</f>
        <v>3</v>
      </c>
    </row>
    <row r="318" spans="1:14" ht="15">
      <c r="A318" s="139" t="s">
        <v>1540</v>
      </c>
      <c r="B318" s="139">
        <f ca="1">IF(C318 = "汎用", 0, IF(C318 = "", "", INDIRECT(ADDRESS(MATCH(C318,キャラデータ表!$C$1:$C1437, 0),1,2,TRUE,"キャラデータ表"),TRUE)))</f>
        <v>102</v>
      </c>
      <c r="C318" s="140" t="s">
        <v>708</v>
      </c>
      <c r="D318" s="140" t="s">
        <v>1541</v>
      </c>
      <c r="E318" s="141">
        <f t="shared" si="33"/>
        <v>1</v>
      </c>
      <c r="F318" s="140" t="s">
        <v>2148</v>
      </c>
      <c r="G318" s="142">
        <v>3</v>
      </c>
      <c r="H318" s="143" t="s">
        <v>1586</v>
      </c>
      <c r="I318" s="140" t="s">
        <v>1544</v>
      </c>
      <c r="J318" s="140" t="s">
        <v>1544</v>
      </c>
      <c r="K318" s="140" t="s">
        <v>1544</v>
      </c>
      <c r="L318" s="140" t="s">
        <v>1566</v>
      </c>
      <c r="M318" s="144" t="s">
        <v>1670</v>
      </c>
      <c r="N318" s="144">
        <f ca="1">COUNTIFS(汎用スキル所持リスト!$A:$A, $B318, 汎用スキル所持リスト!$D:$D, $D318) + COUNTIFS($B:$B, $B318, $D:$D, $D318) - COUNTIFS($C:$C, $C318, $I:$I, "不可", $D:$D, $D318)</f>
        <v>3</v>
      </c>
    </row>
    <row r="319" spans="1:14" ht="15">
      <c r="A319" s="145" t="s">
        <v>1540</v>
      </c>
      <c r="B319" s="145">
        <f ca="1">IF(C319 = "汎用", 0, IF(C319 = "", "", INDIRECT(ADDRESS(MATCH(C319,キャラデータ表!$C$1:$C1437, 0),1,2,TRUE,"キャラデータ表"),TRUE)))</f>
        <v>102</v>
      </c>
      <c r="C319" s="146" t="s">
        <v>708</v>
      </c>
      <c r="D319" s="146" t="s">
        <v>1551</v>
      </c>
      <c r="E319" s="147">
        <f t="shared" si="33"/>
        <v>0</v>
      </c>
      <c r="F319" s="146" t="s">
        <v>2149</v>
      </c>
      <c r="G319" s="148">
        <v>4</v>
      </c>
      <c r="H319" s="149" t="s">
        <v>1586</v>
      </c>
      <c r="I319" s="146" t="s">
        <v>1544</v>
      </c>
      <c r="J319" s="146" t="s">
        <v>1544</v>
      </c>
      <c r="K319" s="146" t="s">
        <v>1544</v>
      </c>
      <c r="L319" s="146" t="s">
        <v>2150</v>
      </c>
      <c r="M319" s="150" t="s">
        <v>1710</v>
      </c>
      <c r="N319" s="150">
        <f ca="1">COUNTIFS(汎用スキル所持リスト!$A:$A, $B319, 汎用スキル所持リスト!$D:$D, $D319) + COUNTIFS($B:$B, $B319, $D:$D, $D319) - COUNTIFS($C:$C, $C319, $I:$I, "不可", $D:$D, $D319)</f>
        <v>1</v>
      </c>
    </row>
    <row r="320" spans="1:14" ht="15">
      <c r="A320" s="139" t="s">
        <v>1540</v>
      </c>
      <c r="B320" s="140">
        <f ca="1">IF(C320 = "汎用", 0, IF(C320 = "", "", INDIRECT(ADDRESS(MATCH(C320,キャラデータ表!$C$1:$C1437, 0),1,2,TRUE,"キャラデータ表"),TRUE)))</f>
        <v>103</v>
      </c>
      <c r="C320" s="140" t="s">
        <v>713</v>
      </c>
      <c r="D320" s="140" t="s">
        <v>1541</v>
      </c>
      <c r="E320" s="141">
        <f t="shared" si="33"/>
        <v>0</v>
      </c>
      <c r="F320" s="140" t="s">
        <v>2151</v>
      </c>
      <c r="G320" s="142">
        <v>4</v>
      </c>
      <c r="H320" s="143" t="s">
        <v>1553</v>
      </c>
      <c r="I320" s="140" t="s">
        <v>1544</v>
      </c>
      <c r="J320" s="140" t="s">
        <v>1544</v>
      </c>
      <c r="K320" s="140" t="s">
        <v>1544</v>
      </c>
      <c r="L320" s="140" t="s">
        <v>1566</v>
      </c>
      <c r="M320" s="144" t="s">
        <v>1567</v>
      </c>
      <c r="N320" s="144">
        <f ca="1">COUNTIFS(汎用スキル所持リスト!$A:$A, $B320, 汎用スキル所持リスト!$D:$D, $D320) + COUNTIFS($B:$B, $B320, $D:$D, $D320) - COUNTIFS($C:$C, $C320, $I:$I, "不可", $D:$D, $D320)</f>
        <v>3</v>
      </c>
    </row>
    <row r="321" spans="1:14" ht="15">
      <c r="A321" s="145" t="s">
        <v>1540</v>
      </c>
      <c r="B321" s="145">
        <f ca="1">IF(C321 = "汎用", 0, IF(C321 = "", "", INDIRECT(ADDRESS(MATCH(C321,キャラデータ表!$C$1:$C1437, 0),1,2,TRUE,"キャラデータ表"),TRUE)))</f>
        <v>103</v>
      </c>
      <c r="C321" s="146" t="s">
        <v>713</v>
      </c>
      <c r="D321" s="146" t="s">
        <v>1541</v>
      </c>
      <c r="E321" s="147">
        <f t="shared" si="33"/>
        <v>1</v>
      </c>
      <c r="F321" s="146" t="s">
        <v>2152</v>
      </c>
      <c r="G321" s="148">
        <v>4</v>
      </c>
      <c r="H321" s="149" t="s">
        <v>1572</v>
      </c>
      <c r="I321" s="146" t="s">
        <v>1544</v>
      </c>
      <c r="J321" s="146" t="s">
        <v>1544</v>
      </c>
      <c r="K321" s="146" t="s">
        <v>1544</v>
      </c>
      <c r="L321" s="146" t="s">
        <v>1983</v>
      </c>
      <c r="M321" s="150"/>
      <c r="N321" s="150">
        <f ca="1">COUNTIFS(汎用スキル所持リスト!$A:$A, $B321, 汎用スキル所持リスト!$D:$D, $D321) + COUNTIFS($B:$B, $B321, $D:$D, $D321) - COUNTIFS($C:$C, $C321, $I:$I, "不可", $D:$D, $D321)</f>
        <v>3</v>
      </c>
    </row>
    <row r="322" spans="1:14" ht="15">
      <c r="A322" s="139" t="s">
        <v>1540</v>
      </c>
      <c r="B322" s="140">
        <f ca="1">IF(C322 = "汎用", 0, IF(C322 = "", "", INDIRECT(ADDRESS(MATCH(C322,キャラデータ表!$C$1:$C1437, 0),1,2,TRUE,"キャラデータ表"),TRUE)))</f>
        <v>103</v>
      </c>
      <c r="C322" s="140" t="s">
        <v>713</v>
      </c>
      <c r="D322" s="140" t="s">
        <v>1551</v>
      </c>
      <c r="E322" s="141">
        <f t="shared" si="33"/>
        <v>0</v>
      </c>
      <c r="F322" s="140" t="s">
        <v>2153</v>
      </c>
      <c r="G322" s="142">
        <v>2</v>
      </c>
      <c r="H322" s="143" t="s">
        <v>1553</v>
      </c>
      <c r="I322" s="140" t="s">
        <v>1544</v>
      </c>
      <c r="J322" s="140" t="s">
        <v>1544</v>
      </c>
      <c r="K322" s="140" t="s">
        <v>1544</v>
      </c>
      <c r="L322" s="140" t="s">
        <v>1599</v>
      </c>
      <c r="M322" s="144" t="s">
        <v>1660</v>
      </c>
      <c r="N322" s="144">
        <f ca="1">COUNTIFS(汎用スキル所持リスト!$A:$A, $B322, 汎用スキル所持リスト!$D:$D, $D322) + COUNTIFS($B:$B, $B322, $D:$D, $D322) - COUNTIFS($C:$C, $C322, $I:$I, "不可", $D:$D, $D322)</f>
        <v>1</v>
      </c>
    </row>
    <row r="323" spans="1:14" ht="15">
      <c r="A323" s="145" t="s">
        <v>1540</v>
      </c>
      <c r="B323" s="146">
        <f ca="1">IF(C323 = "汎用", 0, IF(C323 = "", "", INDIRECT(ADDRESS(MATCH(C323,キャラデータ表!$C$1:$C1437, 0),1,2,TRUE,"キャラデータ表"),TRUE)))</f>
        <v>104</v>
      </c>
      <c r="C323" s="146" t="s">
        <v>719</v>
      </c>
      <c r="D323" s="146" t="s">
        <v>1551</v>
      </c>
      <c r="E323" s="147">
        <f t="shared" si="33"/>
        <v>0</v>
      </c>
      <c r="F323" s="146" t="s">
        <v>2154</v>
      </c>
      <c r="G323" s="148">
        <v>2</v>
      </c>
      <c r="H323" s="149" t="s">
        <v>1572</v>
      </c>
      <c r="I323" s="146" t="s">
        <v>1544</v>
      </c>
      <c r="J323" s="146" t="s">
        <v>1544</v>
      </c>
      <c r="K323" s="146" t="s">
        <v>1544</v>
      </c>
      <c r="L323" s="146" t="s">
        <v>1756</v>
      </c>
      <c r="M323" s="150" t="s">
        <v>1772</v>
      </c>
      <c r="N323" s="150">
        <f ca="1">COUNTIFS(汎用スキル所持リスト!$A:$A, $B323, 汎用スキル所持リスト!$D:$D, $D323) + COUNTIFS($B:$B, $B323, $D:$D, $D323) - COUNTIFS($C:$C, $C323, $I:$I, "不可", $D:$D, $D323)</f>
        <v>4</v>
      </c>
    </row>
    <row r="324" spans="1:14" ht="15">
      <c r="A324" s="139" t="s">
        <v>1540</v>
      </c>
      <c r="B324" s="140">
        <f ca="1">IF(C324 = "汎用", 0, IF(C324 = "", "", INDIRECT(ADDRESS(MATCH(C324,キャラデータ表!$C$1:$C1437, 0),1,2,TRUE,"キャラデータ表"),TRUE)))</f>
        <v>105</v>
      </c>
      <c r="C324" s="140" t="s">
        <v>723</v>
      </c>
      <c r="D324" s="140" t="s">
        <v>1541</v>
      </c>
      <c r="E324" s="141">
        <f t="shared" si="33"/>
        <v>0</v>
      </c>
      <c r="F324" s="140" t="s">
        <v>2155</v>
      </c>
      <c r="G324" s="142">
        <v>2</v>
      </c>
      <c r="H324" s="143" t="s">
        <v>1595</v>
      </c>
      <c r="I324" s="140" t="s">
        <v>1544</v>
      </c>
      <c r="J324" s="140" t="s">
        <v>1544</v>
      </c>
      <c r="K324" s="140" t="s">
        <v>1544</v>
      </c>
      <c r="L324" s="140" t="s">
        <v>1566</v>
      </c>
      <c r="M324" s="144" t="s">
        <v>2156</v>
      </c>
      <c r="N324" s="144">
        <f ca="1">COUNTIFS(汎用スキル所持リスト!$A:$A, $B324, 汎用スキル所持リスト!$D:$D, $D324) + COUNTIFS($B:$B, $B324, $D:$D, $D324) - COUNTIFS($C:$C, $C324, $I:$I, "不可", $D:$D, $D324)</f>
        <v>2</v>
      </c>
    </row>
    <row r="325" spans="1:14" ht="15">
      <c r="A325" s="145" t="s">
        <v>1540</v>
      </c>
      <c r="B325" s="146">
        <f ca="1">IF(C325 = "汎用", 0, IF(C325 = "", "", INDIRECT(ADDRESS(MATCH(C325,キャラデータ表!$C$1:$C1437, 0),1,2,TRUE,"キャラデータ表"),TRUE)))</f>
        <v>106</v>
      </c>
      <c r="C325" s="146" t="s">
        <v>726</v>
      </c>
      <c r="D325" s="146" t="s">
        <v>1551</v>
      </c>
      <c r="E325" s="147">
        <f t="shared" si="33"/>
        <v>0</v>
      </c>
      <c r="F325" s="146" t="s">
        <v>2157</v>
      </c>
      <c r="G325" s="148">
        <v>3</v>
      </c>
      <c r="H325" s="149" t="s">
        <v>1572</v>
      </c>
      <c r="I325" s="146" t="s">
        <v>1544</v>
      </c>
      <c r="J325" s="146" t="s">
        <v>1544</v>
      </c>
      <c r="K325" s="146" t="s">
        <v>1544</v>
      </c>
      <c r="L325" s="146" t="s">
        <v>1576</v>
      </c>
      <c r="M325" s="150" t="s">
        <v>1641</v>
      </c>
      <c r="N325" s="150">
        <f ca="1">COUNTIFS(汎用スキル所持リスト!$A:$A, $B325, 汎用スキル所持リスト!$D:$D, $D325) + COUNTIFS($B:$B, $B325, $D:$D, $D325) - COUNTIFS($C:$C, $C325, $I:$I, "不可", $D:$D, $D325)</f>
        <v>2</v>
      </c>
    </row>
    <row r="326" spans="1:14" ht="15">
      <c r="A326" s="139" t="s">
        <v>1540</v>
      </c>
      <c r="B326" s="140">
        <f ca="1">IF(C326 = "汎用", 0, IF(C326 = "", "", INDIRECT(ADDRESS(MATCH(C326,キャラデータ表!$C$1:$C1437, 0),1,2,TRUE,"キャラデータ表"),TRUE)))</f>
        <v>107</v>
      </c>
      <c r="C326" s="140" t="s">
        <v>728</v>
      </c>
      <c r="D326" s="140" t="s">
        <v>1551</v>
      </c>
      <c r="E326" s="141">
        <f t="shared" si="33"/>
        <v>0</v>
      </c>
      <c r="F326" s="140" t="s">
        <v>2158</v>
      </c>
      <c r="G326" s="142">
        <v>3</v>
      </c>
      <c r="H326" s="143" t="s">
        <v>1572</v>
      </c>
      <c r="I326" s="140" t="s">
        <v>1544</v>
      </c>
      <c r="J326" s="140" t="s">
        <v>1544</v>
      </c>
      <c r="K326" s="140" t="s">
        <v>1544</v>
      </c>
      <c r="L326" s="140" t="s">
        <v>1581</v>
      </c>
      <c r="M326" s="144" t="s">
        <v>1641</v>
      </c>
      <c r="N326" s="144">
        <f ca="1">COUNTIFS(汎用スキル所持リスト!$A:$A, $B326, 汎用スキル所持リスト!$D:$D, $D326) + COUNTIFS($B:$B, $B326, $D:$D, $D326) - COUNTIFS($C:$C, $C326, $I:$I, "不可", $D:$D, $D326)</f>
        <v>2</v>
      </c>
    </row>
    <row r="327" spans="1:14" ht="15">
      <c r="A327" s="145" t="s">
        <v>1540</v>
      </c>
      <c r="B327" s="146">
        <f ca="1">IF(C327 = "汎用", 0, IF(C327 = "", "", INDIRECT(ADDRESS(MATCH(C327,キャラデータ表!$C$1:$C1437, 0),1,2,TRUE,"キャラデータ表"),TRUE)))</f>
        <v>108</v>
      </c>
      <c r="C327" s="146" t="s">
        <v>730</v>
      </c>
      <c r="D327" s="146" t="s">
        <v>1551</v>
      </c>
      <c r="E327" s="147">
        <f t="shared" si="33"/>
        <v>0</v>
      </c>
      <c r="F327" s="146" t="s">
        <v>2159</v>
      </c>
      <c r="G327" s="148">
        <v>4</v>
      </c>
      <c r="H327" s="149" t="s">
        <v>1770</v>
      </c>
      <c r="I327" s="146" t="s">
        <v>1544</v>
      </c>
      <c r="J327" s="146" t="s">
        <v>1544</v>
      </c>
      <c r="K327" s="146" t="s">
        <v>1544</v>
      </c>
      <c r="L327" s="146" t="s">
        <v>1576</v>
      </c>
      <c r="M327" s="150" t="s">
        <v>1641</v>
      </c>
      <c r="N327" s="150">
        <f ca="1">COUNTIFS(汎用スキル所持リスト!$A:$A, $B327, 汎用スキル所持リスト!$D:$D, $D327) + COUNTIFS($B:$B, $B327, $D:$D, $D327) - COUNTIFS($C:$C, $C327, $I:$I, "不可", $D:$D, $D327)</f>
        <v>1</v>
      </c>
    </row>
    <row r="328" spans="1:14" ht="15">
      <c r="A328" s="139" t="s">
        <v>1540</v>
      </c>
      <c r="B328" s="140">
        <f ca="1">IF(C328 = "汎用", 0, IF(C328 = "", "", INDIRECT(ADDRESS(MATCH(C328,キャラデータ表!$C$1:$C1437, 0),1,2,TRUE,"キャラデータ表"),TRUE)))</f>
        <v>109</v>
      </c>
      <c r="C328" s="140" t="s">
        <v>734</v>
      </c>
      <c r="D328" s="140" t="s">
        <v>1541</v>
      </c>
      <c r="E328" s="141">
        <f t="shared" si="33"/>
        <v>0</v>
      </c>
      <c r="F328" s="140" t="s">
        <v>2160</v>
      </c>
      <c r="G328" s="142">
        <v>4</v>
      </c>
      <c r="H328" s="143" t="s">
        <v>1553</v>
      </c>
      <c r="I328" s="140" t="s">
        <v>1544</v>
      </c>
      <c r="J328" s="140" t="s">
        <v>1544</v>
      </c>
      <c r="K328" s="140" t="s">
        <v>1544</v>
      </c>
      <c r="L328" s="140" t="s">
        <v>1684</v>
      </c>
      <c r="M328" s="144" t="s">
        <v>1567</v>
      </c>
      <c r="N328" s="144">
        <f ca="1">COUNTIFS(汎用スキル所持リスト!$A:$A, $B328, 汎用スキル所持リスト!$D:$D, $D328) + COUNTIFS($B:$B, $B328, $D:$D, $D328) - COUNTIFS($C:$C, $C328, $I:$I, "不可", $D:$D, $D328)</f>
        <v>3</v>
      </c>
    </row>
    <row r="329" spans="1:14" ht="15">
      <c r="A329" s="145" t="s">
        <v>1540</v>
      </c>
      <c r="B329" s="145">
        <f ca="1">IF(C329 = "汎用", 0, IF(C329 = "", "", INDIRECT(ADDRESS(MATCH(C329,キャラデータ表!$C$1:$C1437, 0),1,2,TRUE,"キャラデータ表"),TRUE)))</f>
        <v>109</v>
      </c>
      <c r="C329" s="146" t="s">
        <v>734</v>
      </c>
      <c r="D329" s="146" t="s">
        <v>1541</v>
      </c>
      <c r="E329" s="148">
        <f t="shared" si="33"/>
        <v>1</v>
      </c>
      <c r="F329" s="146" t="s">
        <v>2161</v>
      </c>
      <c r="G329" s="148">
        <v>4</v>
      </c>
      <c r="H329" s="149" t="s">
        <v>1649</v>
      </c>
      <c r="I329" s="146" t="s">
        <v>1544</v>
      </c>
      <c r="J329" s="146" t="s">
        <v>1544</v>
      </c>
      <c r="K329" s="146" t="s">
        <v>1544</v>
      </c>
      <c r="L329" s="146" t="s">
        <v>1870</v>
      </c>
      <c r="M329" s="151" t="s">
        <v>1560</v>
      </c>
      <c r="N329" s="150">
        <f ca="1">COUNTIFS(汎用スキル所持リスト!$A:$A, $B329, 汎用スキル所持リスト!$D:$D, $D329) + COUNTIFS($B:$B, $B329, $D:$D, $D329) - COUNTIFS($C:$C, $C329, $I:$I, "不可", $D:$D, $D329)</f>
        <v>3</v>
      </c>
    </row>
    <row r="330" spans="1:14" ht="15">
      <c r="A330" s="139" t="s">
        <v>1540</v>
      </c>
      <c r="B330" s="139">
        <f ca="1">IF(C330 = "汎用", 0, IF(C330 = "", "", INDIRECT(ADDRESS(MATCH(C330,キャラデータ表!$C$1:$C1437, 0),1,2,TRUE,"キャラデータ表"),TRUE)))</f>
        <v>109</v>
      </c>
      <c r="C330" s="140" t="s">
        <v>734</v>
      </c>
      <c r="D330" s="140" t="s">
        <v>1551</v>
      </c>
      <c r="E330" s="141">
        <f t="shared" ref="E330:E332" si="34">COUNTIFS($C$1:$C328, $C330, $D$1:$D328, $D330)</f>
        <v>0</v>
      </c>
      <c r="F330" s="140" t="s">
        <v>2162</v>
      </c>
      <c r="G330" s="142">
        <v>3</v>
      </c>
      <c r="H330" s="143" t="s">
        <v>1543</v>
      </c>
      <c r="I330" s="140" t="s">
        <v>1544</v>
      </c>
      <c r="J330" s="140" t="s">
        <v>1544</v>
      </c>
      <c r="K330" s="140" t="s">
        <v>1544</v>
      </c>
      <c r="L330" s="140" t="s">
        <v>1581</v>
      </c>
      <c r="M330" s="144" t="s">
        <v>1796</v>
      </c>
      <c r="N330" s="144">
        <f ca="1">COUNTIFS(汎用スキル所持リスト!$A:$A, $B330, 汎用スキル所持リスト!$D:$D, $D330) + COUNTIFS($B:$B, $B330, $D:$D, $D330) - COUNTIFS($C:$C, $C330, $I:$I, "不可", $D:$D, $D330)</f>
        <v>3</v>
      </c>
    </row>
    <row r="331" spans="1:14" ht="15">
      <c r="A331" s="145" t="s">
        <v>1540</v>
      </c>
      <c r="B331" s="145">
        <f ca="1">IF(C331 = "汎用", 0, IF(C331 = "", "", INDIRECT(ADDRESS(MATCH(C331,キャラデータ表!$C$1:$C1437, 0),1,2,TRUE,"キャラデータ表"),TRUE)))</f>
        <v>109</v>
      </c>
      <c r="C331" s="146" t="s">
        <v>734</v>
      </c>
      <c r="D331" s="146" t="s">
        <v>1551</v>
      </c>
      <c r="E331" s="147">
        <f t="shared" si="34"/>
        <v>0</v>
      </c>
      <c r="F331" s="146" t="s">
        <v>2163</v>
      </c>
      <c r="G331" s="148">
        <v>3</v>
      </c>
      <c r="H331" s="149" t="s">
        <v>1543</v>
      </c>
      <c r="I331" s="146" t="s">
        <v>1544</v>
      </c>
      <c r="J331" s="146" t="s">
        <v>1544</v>
      </c>
      <c r="K331" s="146" t="s">
        <v>1544</v>
      </c>
      <c r="L331" s="146" t="s">
        <v>1581</v>
      </c>
      <c r="M331" s="150" t="s">
        <v>1796</v>
      </c>
      <c r="N331" s="150">
        <f ca="1">COUNTIFS(汎用スキル所持リスト!$A:$A, $B331, 汎用スキル所持リスト!$D:$D, $D331) + COUNTIFS($B:$B, $B331, $D:$D, $D331) - COUNTIFS($C:$C, $C331, $I:$I, "不可", $D:$D, $D331)</f>
        <v>3</v>
      </c>
    </row>
    <row r="332" spans="1:14" ht="15">
      <c r="A332" s="139" t="s">
        <v>1540</v>
      </c>
      <c r="B332" s="139">
        <f ca="1">IF(C332 = "汎用", 0, IF(C332 = "", "", INDIRECT(ADDRESS(MATCH(C332,キャラデータ表!$C$1:$C1437, 0),1,2,TRUE,"キャラデータ表"),TRUE)))</f>
        <v>109</v>
      </c>
      <c r="C332" s="140" t="s">
        <v>734</v>
      </c>
      <c r="D332" s="140" t="s">
        <v>1551</v>
      </c>
      <c r="E332" s="142">
        <f t="shared" si="34"/>
        <v>1</v>
      </c>
      <c r="F332" s="140" t="s">
        <v>2164</v>
      </c>
      <c r="G332" s="142">
        <v>3</v>
      </c>
      <c r="H332" s="143" t="s">
        <v>1543</v>
      </c>
      <c r="I332" s="140" t="s">
        <v>1544</v>
      </c>
      <c r="J332" s="140" t="s">
        <v>1544</v>
      </c>
      <c r="K332" s="140" t="s">
        <v>1544</v>
      </c>
      <c r="L332" s="140" t="s">
        <v>1581</v>
      </c>
      <c r="M332" s="144" t="s">
        <v>1796</v>
      </c>
      <c r="N332" s="144">
        <f ca="1">COUNTIFS(汎用スキル所持リスト!$A:$A, $B332, 汎用スキル所持リスト!$D:$D, $D332) + COUNTIFS($B:$B, $B332, $D:$D, $D332) - COUNTIFS($C:$C, $C332, $I:$I, "不可", $D:$D, $D332)</f>
        <v>3</v>
      </c>
    </row>
    <row r="333" spans="1:14" ht="15">
      <c r="A333" s="145" t="s">
        <v>1540</v>
      </c>
      <c r="B333" s="146">
        <f ca="1">IF(C333 = "汎用", 0, IF(C333 = "", "", INDIRECT(ADDRESS(MATCH(C333,キャラデータ表!$C$1:$C1437, 0),1,2,TRUE,"キャラデータ表"),TRUE)))</f>
        <v>110</v>
      </c>
      <c r="C333" s="146" t="s">
        <v>738</v>
      </c>
      <c r="D333" s="146" t="s">
        <v>1551</v>
      </c>
      <c r="E333" s="147">
        <f>COUNTIFS($C$1:$C330, $C333, $D$1:$D330, $D333)</f>
        <v>0</v>
      </c>
      <c r="F333" s="146" t="s">
        <v>2165</v>
      </c>
      <c r="G333" s="148">
        <v>2</v>
      </c>
      <c r="H333" s="149" t="s">
        <v>1553</v>
      </c>
      <c r="I333" s="146" t="s">
        <v>1544</v>
      </c>
      <c r="J333" s="146" t="s">
        <v>1544</v>
      </c>
      <c r="K333" s="146" t="s">
        <v>1544</v>
      </c>
      <c r="L333" s="146" t="s">
        <v>1617</v>
      </c>
      <c r="M333" s="150" t="s">
        <v>2166</v>
      </c>
      <c r="N333" s="150">
        <f ca="1">COUNTIFS(汎用スキル所持リスト!$A:$A, $B333, 汎用スキル所持リスト!$D:$D, $D333) + COUNTIFS($B:$B, $B333, $D:$D, $D333) - COUNTIFS($C:$C, $C333, $I:$I, "不可", $D:$D, $D333)</f>
        <v>1</v>
      </c>
    </row>
    <row r="334" spans="1:14" ht="15">
      <c r="A334" s="139" t="s">
        <v>1540</v>
      </c>
      <c r="B334" s="140">
        <f ca="1">IF(C334 = "汎用", 0, IF(C334 = "", "", INDIRECT(ADDRESS(MATCH(C334,キャラデータ表!$C$1:$C1437, 0),1,2,TRUE,"キャラデータ表"),TRUE)))</f>
        <v>110</v>
      </c>
      <c r="C334" s="140" t="s">
        <v>738</v>
      </c>
      <c r="D334" s="140" t="s">
        <v>1541</v>
      </c>
      <c r="E334" s="141">
        <f t="shared" ref="E334:E339" si="35">COUNTIFS($C$1:$C333, $C334, $D$1:$D333, $D334)</f>
        <v>0</v>
      </c>
      <c r="F334" s="140" t="s">
        <v>2167</v>
      </c>
      <c r="G334" s="142">
        <v>4</v>
      </c>
      <c r="H334" s="143" t="s">
        <v>1572</v>
      </c>
      <c r="I334" s="140" t="s">
        <v>1544</v>
      </c>
      <c r="J334" s="140" t="s">
        <v>1544</v>
      </c>
      <c r="K334" s="140" t="s">
        <v>1545</v>
      </c>
      <c r="L334" s="140" t="s">
        <v>2168</v>
      </c>
      <c r="M334" s="144" t="s">
        <v>2169</v>
      </c>
      <c r="N334" s="144">
        <f ca="1">COUNTIFS(汎用スキル所持リスト!$A:$A, $B334, 汎用スキル所持リスト!$D:$D, $D334) + COUNTIFS($B:$B, $B334, $D:$D, $D334) - COUNTIFS($C:$C, $C334, $I:$I, "不可", $D:$D, $D334)</f>
        <v>3</v>
      </c>
    </row>
    <row r="335" spans="1:14" ht="15">
      <c r="A335" s="145" t="s">
        <v>1540</v>
      </c>
      <c r="B335" s="146">
        <f ca="1">IF(C335 = "汎用", 0, IF(C335 = "", "", INDIRECT(ADDRESS(MATCH(C335,キャラデータ表!$C$1:$C1437, 0),1,2,TRUE,"キャラデータ表"),TRUE)))</f>
        <v>111</v>
      </c>
      <c r="C335" s="146" t="s">
        <v>741</v>
      </c>
      <c r="D335" s="146" t="s">
        <v>1541</v>
      </c>
      <c r="E335" s="147">
        <f t="shared" si="35"/>
        <v>0</v>
      </c>
      <c r="F335" s="146" t="s">
        <v>2170</v>
      </c>
      <c r="G335" s="148">
        <v>4</v>
      </c>
      <c r="H335" s="149" t="s">
        <v>1572</v>
      </c>
      <c r="I335" s="146" t="s">
        <v>1544</v>
      </c>
      <c r="J335" s="146" t="s">
        <v>1544</v>
      </c>
      <c r="K335" s="146" t="s">
        <v>1544</v>
      </c>
      <c r="L335" s="146" t="s">
        <v>1566</v>
      </c>
      <c r="M335" s="150" t="s">
        <v>2171</v>
      </c>
      <c r="N335" s="150">
        <f ca="1">COUNTIFS(汎用スキル所持リスト!$A:$A, $B335, 汎用スキル所持リスト!$D:$D, $D335) + COUNTIFS($B:$B, $B335, $D:$D, $D335) - COUNTIFS($C:$C, $C335, $I:$I, "不可", $D:$D, $D335)</f>
        <v>4</v>
      </c>
    </row>
    <row r="336" spans="1:14" ht="15">
      <c r="A336" s="139" t="s">
        <v>1540</v>
      </c>
      <c r="B336" s="140">
        <f ca="1">IF(C336 = "汎用", 0, IF(C336 = "", "", INDIRECT(ADDRESS(MATCH(C336,キャラデータ表!$C$1:$C1437, 0),1,2,TRUE,"キャラデータ表"),TRUE)))</f>
        <v>111</v>
      </c>
      <c r="C336" s="140" t="s">
        <v>741</v>
      </c>
      <c r="D336" s="140" t="s">
        <v>1541</v>
      </c>
      <c r="E336" s="141">
        <f t="shared" si="35"/>
        <v>1</v>
      </c>
      <c r="F336" s="140" t="s">
        <v>2172</v>
      </c>
      <c r="G336" s="142">
        <v>1</v>
      </c>
      <c r="H336" s="143" t="s">
        <v>1586</v>
      </c>
      <c r="I336" s="140" t="s">
        <v>1544</v>
      </c>
      <c r="J336" s="140" t="s">
        <v>1544</v>
      </c>
      <c r="K336" s="140" t="s">
        <v>1544</v>
      </c>
      <c r="L336" s="140" t="s">
        <v>2173</v>
      </c>
      <c r="M336" s="144"/>
      <c r="N336" s="144">
        <f ca="1">COUNTIFS(汎用スキル所持リスト!$A:$A, $B336, 汎用スキル所持リスト!$D:$D, $D336) + COUNTIFS($B:$B, $B336, $D:$D, $D336) - COUNTIFS($C:$C, $C336, $I:$I, "不可", $D:$D, $D336)</f>
        <v>4</v>
      </c>
    </row>
    <row r="337" spans="1:14" ht="15">
      <c r="A337" s="145" t="s">
        <v>1540</v>
      </c>
      <c r="B337" s="146">
        <f ca="1">IF(C337 = "汎用", 0, IF(C337 = "", "", INDIRECT(ADDRESS(MATCH(C337,キャラデータ表!$C$1:$C1437, 0),1,2,TRUE,"キャラデータ表"),TRUE)))</f>
        <v>112</v>
      </c>
      <c r="C337" s="146" t="s">
        <v>744</v>
      </c>
      <c r="D337" s="146" t="s">
        <v>1541</v>
      </c>
      <c r="E337" s="147">
        <f t="shared" si="35"/>
        <v>0</v>
      </c>
      <c r="F337" s="146" t="s">
        <v>2174</v>
      </c>
      <c r="G337" s="148">
        <v>3</v>
      </c>
      <c r="H337" s="149" t="s">
        <v>1572</v>
      </c>
      <c r="I337" s="146" t="s">
        <v>1544</v>
      </c>
      <c r="J337" s="146" t="s">
        <v>1544</v>
      </c>
      <c r="K337" s="146" t="s">
        <v>1544</v>
      </c>
      <c r="L337" s="146" t="s">
        <v>1566</v>
      </c>
      <c r="M337" s="150" t="s">
        <v>1567</v>
      </c>
      <c r="N337" s="150">
        <f ca="1">COUNTIFS(汎用スキル所持リスト!$A:$A, $B337, 汎用スキル所持リスト!$D:$D, $D337) + COUNTIFS($B:$B, $B337, $D:$D, $D337) - COUNTIFS($C:$C, $C337, $I:$I, "不可", $D:$D, $D337)</f>
        <v>1</v>
      </c>
    </row>
    <row r="338" spans="1:14" ht="15">
      <c r="A338" s="139" t="s">
        <v>1540</v>
      </c>
      <c r="B338" s="140">
        <f ca="1">IF(C338 = "汎用", 0, IF(C338 = "", "", INDIRECT(ADDRESS(MATCH(C338,キャラデータ表!$C$1:$C1437, 0),1,2,TRUE,"キャラデータ表"),TRUE)))</f>
        <v>112</v>
      </c>
      <c r="C338" s="140" t="s">
        <v>744</v>
      </c>
      <c r="D338" s="140" t="s">
        <v>1551</v>
      </c>
      <c r="E338" s="141">
        <f t="shared" si="35"/>
        <v>0</v>
      </c>
      <c r="F338" s="140" t="s">
        <v>2175</v>
      </c>
      <c r="G338" s="142">
        <v>1</v>
      </c>
      <c r="H338" s="143" t="s">
        <v>1553</v>
      </c>
      <c r="I338" s="140" t="s">
        <v>1544</v>
      </c>
      <c r="J338" s="140" t="s">
        <v>1544</v>
      </c>
      <c r="K338" s="140" t="s">
        <v>1544</v>
      </c>
      <c r="L338" s="140" t="s">
        <v>1617</v>
      </c>
      <c r="M338" s="144" t="s">
        <v>1763</v>
      </c>
      <c r="N338" s="144">
        <f ca="1">COUNTIFS(汎用スキル所持リスト!$A:$A, $B338, 汎用スキル所持リスト!$D:$D, $D338) + COUNTIFS($B:$B, $B338, $D:$D, $D338) - COUNTIFS($C:$C, $C338, $I:$I, "不可", $D:$D, $D338)</f>
        <v>2</v>
      </c>
    </row>
    <row r="339" spans="1:14" ht="15">
      <c r="A339" s="145" t="s">
        <v>1540</v>
      </c>
      <c r="B339" s="145">
        <f ca="1">IF(C339 = "汎用", 0, IF(C339 = "", "", INDIRECT(ADDRESS(MATCH(C339,キャラデータ表!$C$1:$C1437, 0),1,2,TRUE,"キャラデータ表"),TRUE)))</f>
        <v>113</v>
      </c>
      <c r="C339" s="146" t="s">
        <v>750</v>
      </c>
      <c r="D339" s="146" t="s">
        <v>1557</v>
      </c>
      <c r="E339" s="148">
        <f t="shared" si="35"/>
        <v>0</v>
      </c>
      <c r="F339" s="146" t="s">
        <v>2176</v>
      </c>
      <c r="G339" s="148">
        <v>2</v>
      </c>
      <c r="H339" s="149" t="s">
        <v>1553</v>
      </c>
      <c r="I339" s="146" t="s">
        <v>1544</v>
      </c>
      <c r="J339" s="146" t="s">
        <v>1544</v>
      </c>
      <c r="K339" s="146" t="s">
        <v>1544</v>
      </c>
      <c r="L339" s="146" t="s">
        <v>1559</v>
      </c>
      <c r="M339" s="151" t="s">
        <v>1560</v>
      </c>
      <c r="N339" s="150">
        <f ca="1">COUNTIFS(汎用スキル所持リスト!$A:$A, $B339, 汎用スキル所持リスト!$D:$D, $D339) + COUNTIFS($B:$B, $B339, $D:$D, $D339) - COUNTIFS($C:$C, $C339, $I:$I, "不可", $D:$D, $D339)</f>
        <v>1</v>
      </c>
    </row>
    <row r="340" spans="1:14" ht="15">
      <c r="A340" s="139" t="s">
        <v>1540</v>
      </c>
      <c r="B340" s="140">
        <f ca="1">IF(C340 = "汎用", 0, IF(C340 = "", "", INDIRECT(ADDRESS(MATCH(C340,キャラデータ表!$C$1:$C1437, 0),1,2,TRUE,"キャラデータ表"),TRUE)))</f>
        <v>114</v>
      </c>
      <c r="C340" s="163" t="s">
        <v>756</v>
      </c>
      <c r="D340" s="140" t="s">
        <v>1551</v>
      </c>
      <c r="E340" s="141">
        <f>COUNTIFS($C$1:$C338, $C340, $D$1:$D338, $D340)</f>
        <v>0</v>
      </c>
      <c r="F340" s="140" t="s">
        <v>2177</v>
      </c>
      <c r="G340" s="142">
        <v>2</v>
      </c>
      <c r="H340" s="143" t="s">
        <v>1553</v>
      </c>
      <c r="I340" s="140" t="s">
        <v>1544</v>
      </c>
      <c r="J340" s="140" t="s">
        <v>1544</v>
      </c>
      <c r="K340" s="140" t="s">
        <v>1544</v>
      </c>
      <c r="L340" s="140" t="s">
        <v>1576</v>
      </c>
      <c r="M340" s="144" t="s">
        <v>1796</v>
      </c>
      <c r="N340" s="144">
        <f ca="1">COUNTIFS(汎用スキル所持リスト!$A:$A, $B340, 汎用スキル所持リスト!$D:$D, $D340) + COUNTIFS($B:$B, $B340, $D:$D, $D340) - COUNTIFS($C:$C, $C340, $I:$I, "不可", $D:$D, $D340)</f>
        <v>4</v>
      </c>
    </row>
    <row r="341" spans="1:14" ht="15">
      <c r="A341" s="145" t="s">
        <v>1540</v>
      </c>
      <c r="B341" s="146">
        <f ca="1">IF(C341 = "汎用", 0, IF(C341 = "", "", INDIRECT(ADDRESS(MATCH(C341,キャラデータ表!$C$1:$C1437, 0),1,2,TRUE,"キャラデータ表"),TRUE)))</f>
        <v>114</v>
      </c>
      <c r="C341" s="164" t="s">
        <v>756</v>
      </c>
      <c r="D341" s="146" t="s">
        <v>1551</v>
      </c>
      <c r="E341" s="147">
        <f>COUNTIFS($C$1:$C340, $C341, $D$1:$D340, $D341)</f>
        <v>1</v>
      </c>
      <c r="F341" s="146" t="s">
        <v>2178</v>
      </c>
      <c r="G341" s="148">
        <v>2</v>
      </c>
      <c r="H341" s="149" t="s">
        <v>1553</v>
      </c>
      <c r="I341" s="146" t="s">
        <v>1544</v>
      </c>
      <c r="J341" s="146" t="s">
        <v>1544</v>
      </c>
      <c r="K341" s="146" t="s">
        <v>1544</v>
      </c>
      <c r="L341" s="146" t="s">
        <v>1581</v>
      </c>
      <c r="M341" s="150" t="s">
        <v>1796</v>
      </c>
      <c r="N341" s="150">
        <f ca="1">COUNTIFS(汎用スキル所持リスト!$A:$A, $B341, 汎用スキル所持リスト!$D:$D, $D341) + COUNTIFS($B:$B, $B341, $D:$D, $D341) - COUNTIFS($C:$C, $C341, $I:$I, "不可", $D:$D, $D341)</f>
        <v>4</v>
      </c>
    </row>
    <row r="342" spans="1:14" ht="15">
      <c r="A342" s="139" t="s">
        <v>1540</v>
      </c>
      <c r="B342" s="140">
        <f ca="1">IF(C342 = "汎用", 0, IF(C342 = "", "", INDIRECT(ADDRESS(MATCH(C342,キャラデータ表!$C$1:$C1437, 0),1,2,TRUE,"キャラデータ表"),TRUE)))</f>
        <v>114</v>
      </c>
      <c r="C342" s="163" t="s">
        <v>756</v>
      </c>
      <c r="D342" s="140" t="s">
        <v>1551</v>
      </c>
      <c r="E342" s="141">
        <f t="shared" ref="E342:E343" si="36">COUNTIFS($C$1:$C343, $C342, $D$1:$D343, $D342)</f>
        <v>3</v>
      </c>
      <c r="F342" s="140" t="s">
        <v>2179</v>
      </c>
      <c r="G342" s="142">
        <v>3</v>
      </c>
      <c r="H342" s="143" t="s">
        <v>1572</v>
      </c>
      <c r="I342" s="140" t="s">
        <v>1544</v>
      </c>
      <c r="J342" s="140" t="s">
        <v>1544</v>
      </c>
      <c r="K342" s="140" t="s">
        <v>1544</v>
      </c>
      <c r="L342" s="140" t="s">
        <v>1756</v>
      </c>
      <c r="M342" s="144" t="s">
        <v>1895</v>
      </c>
      <c r="N342" s="144">
        <f ca="1">COUNTIFS(汎用スキル所持リスト!$A:$A, $B342, 汎用スキル所持リスト!$D:$D, $D342) + COUNTIFS($B:$B, $B342, $D:$D, $D342) - COUNTIFS($C:$C, $C342, $I:$I, "不可", $D:$D, $D342)</f>
        <v>4</v>
      </c>
    </row>
    <row r="343" spans="1:14" ht="15">
      <c r="A343" s="145" t="s">
        <v>1540</v>
      </c>
      <c r="B343" s="146">
        <f ca="1">IF(C343 = "汎用", 0, IF(C343 = "", "", INDIRECT(ADDRESS(MATCH(C343,キャラデータ表!$C$1:$C1437, 0),1,2,TRUE,"キャラデータ表"),TRUE)))</f>
        <v>115</v>
      </c>
      <c r="C343" s="146" t="s">
        <v>760</v>
      </c>
      <c r="D343" s="146" t="s">
        <v>1541</v>
      </c>
      <c r="E343" s="147">
        <f t="shared" si="36"/>
        <v>1</v>
      </c>
      <c r="F343" s="146" t="s">
        <v>2180</v>
      </c>
      <c r="G343" s="148">
        <v>2</v>
      </c>
      <c r="H343" s="149" t="s">
        <v>1553</v>
      </c>
      <c r="I343" s="146" t="s">
        <v>1544</v>
      </c>
      <c r="J343" s="146" t="s">
        <v>1544</v>
      </c>
      <c r="K343" s="146" t="s">
        <v>1544</v>
      </c>
      <c r="L343" s="146" t="s">
        <v>2181</v>
      </c>
      <c r="M343" s="150" t="s">
        <v>2182</v>
      </c>
      <c r="N343" s="150">
        <f ca="1">COUNTIFS(汎用スキル所持リスト!$A:$A, $B343, 汎用スキル所持リスト!$D:$D, $D343) + COUNTIFS($B:$B, $B343, $D:$D, $D343) - COUNTIFS($C:$C, $C343, $I:$I, "不可", $D:$D, $D343)</f>
        <v>1</v>
      </c>
    </row>
    <row r="344" spans="1:14" ht="15">
      <c r="A344" s="139" t="s">
        <v>1540</v>
      </c>
      <c r="B344" s="140">
        <f ca="1">IF(C344 = "汎用", 0, IF(C344 = "", "", INDIRECT(ADDRESS(MATCH(C344,キャラデータ表!$C$1:$C1437, 0),1,2,TRUE,"キャラデータ表"),TRUE)))</f>
        <v>115</v>
      </c>
      <c r="C344" s="140" t="s">
        <v>760</v>
      </c>
      <c r="D344" s="140" t="s">
        <v>1551</v>
      </c>
      <c r="E344" s="141">
        <f>COUNTIFS($C$1:$C340, $C344, $D$1:$D340, $D344)</f>
        <v>0</v>
      </c>
      <c r="F344" s="140" t="s">
        <v>2183</v>
      </c>
      <c r="G344" s="142">
        <v>2</v>
      </c>
      <c r="H344" s="143" t="s">
        <v>1586</v>
      </c>
      <c r="I344" s="140" t="s">
        <v>1544</v>
      </c>
      <c r="J344" s="140" t="s">
        <v>1544</v>
      </c>
      <c r="K344" s="140" t="s">
        <v>1544</v>
      </c>
      <c r="L344" s="140" t="s">
        <v>1573</v>
      </c>
      <c r="M344" s="144" t="s">
        <v>1710</v>
      </c>
      <c r="N344" s="144">
        <f ca="1">COUNTIFS(汎用スキル所持リスト!$A:$A, $B344, 汎用スキル所持リスト!$D:$D, $D344) + COUNTIFS($B:$B, $B344, $D:$D, $D344) - COUNTIFS($C:$C, $C344, $I:$I, "不可", $D:$D, $D344)</f>
        <v>2</v>
      </c>
    </row>
    <row r="345" spans="1:14" ht="15">
      <c r="A345" s="145" t="s">
        <v>1540</v>
      </c>
      <c r="B345" s="146">
        <f ca="1">IF(C345 = "汎用", 0, IF(C345 = "", "", INDIRECT(ADDRESS(MATCH(C345,キャラデータ表!$C$1:$C1437, 0),1,2,TRUE,"キャラデータ表"),TRUE)))</f>
        <v>116</v>
      </c>
      <c r="C345" s="165" t="s">
        <v>765</v>
      </c>
      <c r="D345" s="146" t="s">
        <v>1541</v>
      </c>
      <c r="E345" s="147">
        <f t="shared" ref="E345:E360" si="37">COUNTIFS($C$1:$C344, $C345, $D$1:$D344, $D345)</f>
        <v>0</v>
      </c>
      <c r="F345" s="146" t="s">
        <v>2184</v>
      </c>
      <c r="G345" s="148">
        <v>3</v>
      </c>
      <c r="H345" s="149" t="s">
        <v>1595</v>
      </c>
      <c r="I345" s="146" t="s">
        <v>1544</v>
      </c>
      <c r="J345" s="146" t="s">
        <v>1544</v>
      </c>
      <c r="K345" s="146" t="s">
        <v>1544</v>
      </c>
      <c r="L345" s="146" t="s">
        <v>1721</v>
      </c>
      <c r="M345" s="150" t="s">
        <v>1605</v>
      </c>
      <c r="N345" s="150">
        <f ca="1">COUNTIFS(汎用スキル所持リスト!$A:$A, $B345, 汎用スキル所持リスト!$D:$D, $D345) + COUNTIFS($B:$B, $B345, $D:$D, $D345) - COUNTIFS($C:$C, $C345, $I:$I, "不可", $D:$D, $D345)</f>
        <v>3</v>
      </c>
    </row>
    <row r="346" spans="1:14" ht="15">
      <c r="A346" s="139" t="s">
        <v>1540</v>
      </c>
      <c r="B346" s="140">
        <f ca="1">IF(C346 = "汎用", 0, IF(C346 = "", "", INDIRECT(ADDRESS(MATCH(C346,キャラデータ表!$C$1:$C1437, 0),1,2,TRUE,"キャラデータ表"),TRUE)))</f>
        <v>116</v>
      </c>
      <c r="C346" s="166" t="s">
        <v>765</v>
      </c>
      <c r="D346" s="140" t="s">
        <v>1541</v>
      </c>
      <c r="E346" s="141">
        <f t="shared" si="37"/>
        <v>1</v>
      </c>
      <c r="F346" s="140" t="s">
        <v>2185</v>
      </c>
      <c r="G346" s="142">
        <v>3</v>
      </c>
      <c r="H346" s="143" t="s">
        <v>1595</v>
      </c>
      <c r="I346" s="140" t="s">
        <v>1544</v>
      </c>
      <c r="J346" s="140" t="s">
        <v>1544</v>
      </c>
      <c r="K346" s="140" t="s">
        <v>1544</v>
      </c>
      <c r="L346" s="140" t="s">
        <v>1870</v>
      </c>
      <c r="M346" s="144" t="s">
        <v>1605</v>
      </c>
      <c r="N346" s="144">
        <f ca="1">COUNTIFS(汎用スキル所持リスト!$A:$A, $B346, 汎用スキル所持リスト!$D:$D, $D346) + COUNTIFS($B:$B, $B346, $D:$D, $D346) - COUNTIFS($C:$C, $C346, $I:$I, "不可", $D:$D, $D346)</f>
        <v>3</v>
      </c>
    </row>
    <row r="347" spans="1:14" ht="15">
      <c r="A347" s="145" t="s">
        <v>1540</v>
      </c>
      <c r="B347" s="146">
        <f ca="1">IF(C347 = "汎用", 0, IF(C347 = "", "", INDIRECT(ADDRESS(MATCH(C347,キャラデータ表!$C$1:$C1437, 0),1,2,TRUE,"キャラデータ表"),TRUE)))</f>
        <v>117</v>
      </c>
      <c r="C347" s="146" t="s">
        <v>770</v>
      </c>
      <c r="D347" s="146" t="s">
        <v>1551</v>
      </c>
      <c r="E347" s="147">
        <f t="shared" si="37"/>
        <v>0</v>
      </c>
      <c r="F347" s="146" t="s">
        <v>2186</v>
      </c>
      <c r="G347" s="148">
        <v>2</v>
      </c>
      <c r="H347" s="149" t="s">
        <v>1586</v>
      </c>
      <c r="I347" s="146" t="s">
        <v>1544</v>
      </c>
      <c r="J347" s="146" t="s">
        <v>1544</v>
      </c>
      <c r="K347" s="146" t="s">
        <v>1544</v>
      </c>
      <c r="L347" s="146" t="s">
        <v>2023</v>
      </c>
      <c r="M347" s="150" t="s">
        <v>2187</v>
      </c>
      <c r="N347" s="150">
        <f ca="1">COUNTIFS(汎用スキル所持リスト!$A:$A, $B347, 汎用スキル所持リスト!$D:$D, $D347) + COUNTIFS($B:$B, $B347, $D:$D, $D347) - COUNTIFS($C:$C, $C347, $I:$I, "不可", $D:$D, $D347)</f>
        <v>4</v>
      </c>
    </row>
    <row r="348" spans="1:14" ht="15">
      <c r="A348" s="139" t="s">
        <v>1540</v>
      </c>
      <c r="B348" s="139">
        <f ca="1">IF(C348 = "汎用", 0, IF(C348 = "", "", INDIRECT(ADDRESS(MATCH(C348,キャラデータ表!$C$1:$C1437, 0),1,2,TRUE,"キャラデータ表"),TRUE)))</f>
        <v>118</v>
      </c>
      <c r="C348" s="140" t="s">
        <v>775</v>
      </c>
      <c r="D348" s="140" t="s">
        <v>1557</v>
      </c>
      <c r="E348" s="141">
        <f t="shared" si="37"/>
        <v>0</v>
      </c>
      <c r="F348" s="140" t="s">
        <v>2188</v>
      </c>
      <c r="G348" s="142">
        <v>3</v>
      </c>
      <c r="H348" s="143" t="s">
        <v>1553</v>
      </c>
      <c r="I348" s="140" t="s">
        <v>1544</v>
      </c>
      <c r="J348" s="140" t="s">
        <v>1544</v>
      </c>
      <c r="K348" s="140" t="s">
        <v>1544</v>
      </c>
      <c r="L348" s="140" t="s">
        <v>1559</v>
      </c>
      <c r="M348" s="144" t="s">
        <v>1631</v>
      </c>
      <c r="N348" s="144">
        <f ca="1">COUNTIFS(汎用スキル所持リスト!$A:$A, $B348, 汎用スキル所持リスト!$D:$D, $D348) + COUNTIFS($B:$B, $B348, $D:$D, $D348) - COUNTIFS($C:$C, $C348, $I:$I, "不可", $D:$D, $D348)</f>
        <v>2</v>
      </c>
    </row>
    <row r="349" spans="1:14" ht="15">
      <c r="A349" s="145" t="s">
        <v>1540</v>
      </c>
      <c r="B349" s="146">
        <f ca="1">IF(C349 = "汎用", 0, IF(C349 = "", "", INDIRECT(ADDRESS(MATCH(C349,キャラデータ表!$C$1:$C1437, 0),1,2,TRUE,"キャラデータ表"),TRUE)))</f>
        <v>118</v>
      </c>
      <c r="C349" s="146" t="s">
        <v>775</v>
      </c>
      <c r="D349" s="146" t="s">
        <v>1541</v>
      </c>
      <c r="E349" s="147">
        <f t="shared" si="37"/>
        <v>0</v>
      </c>
      <c r="F349" s="146" t="s">
        <v>2189</v>
      </c>
      <c r="G349" s="148">
        <v>4</v>
      </c>
      <c r="H349" s="149" t="s">
        <v>1586</v>
      </c>
      <c r="I349" s="146" t="s">
        <v>1544</v>
      </c>
      <c r="J349" s="146" t="s">
        <v>1544</v>
      </c>
      <c r="K349" s="146" t="s">
        <v>1544</v>
      </c>
      <c r="L349" s="146" t="s">
        <v>2190</v>
      </c>
      <c r="M349" s="150" t="s">
        <v>2191</v>
      </c>
      <c r="N349" s="150">
        <f ca="1">COUNTIFS(汎用スキル所持リスト!$A:$A, $B349, 汎用スキル所持リスト!$D:$D, $D349) + COUNTIFS($B:$B, $B349, $D:$D, $D349) - COUNTIFS($C:$C, $C349, $I:$I, "不可", $D:$D, $D349)</f>
        <v>1</v>
      </c>
    </row>
    <row r="350" spans="1:14" ht="15">
      <c r="A350" s="139" t="s">
        <v>1540</v>
      </c>
      <c r="B350" s="140">
        <f ca="1">IF(C350 = "汎用", 0, IF(C350 = "", "", INDIRECT(ADDRESS(MATCH(C350,キャラデータ表!$C$1:$C1437, 0),1,2,TRUE,"キャラデータ表"),TRUE)))</f>
        <v>119</v>
      </c>
      <c r="C350" s="140" t="s">
        <v>777</v>
      </c>
      <c r="D350" s="140" t="s">
        <v>1541</v>
      </c>
      <c r="E350" s="141">
        <f t="shared" si="37"/>
        <v>0</v>
      </c>
      <c r="F350" s="140" t="s">
        <v>2192</v>
      </c>
      <c r="G350" s="142">
        <v>4</v>
      </c>
      <c r="H350" s="143" t="s">
        <v>1602</v>
      </c>
      <c r="I350" s="140" t="s">
        <v>1544</v>
      </c>
      <c r="J350" s="140" t="s">
        <v>1544</v>
      </c>
      <c r="K350" s="140" t="s">
        <v>1544</v>
      </c>
      <c r="L350" s="140" t="s">
        <v>1928</v>
      </c>
      <c r="M350" s="144"/>
      <c r="N350" s="144">
        <f ca="1">COUNTIFS(汎用スキル所持リスト!$A:$A, $B350, 汎用スキル所持リスト!$D:$D, $D350) + COUNTIFS($B:$B, $B350, $D:$D, $D350) - COUNTIFS($C:$C, $C350, $I:$I, "不可", $D:$D, $D350)</f>
        <v>4</v>
      </c>
    </row>
    <row r="351" spans="1:14" ht="15">
      <c r="A351" s="145" t="s">
        <v>1540</v>
      </c>
      <c r="B351" s="146">
        <f ca="1">IF(C351 = "汎用", 0, IF(C351 = "", "", INDIRECT(ADDRESS(MATCH(C351,キャラデータ表!$C$1:$C1437, 0),1,2,TRUE,"キャラデータ表"),TRUE)))</f>
        <v>119</v>
      </c>
      <c r="C351" s="146" t="s">
        <v>777</v>
      </c>
      <c r="D351" s="146" t="s">
        <v>1541</v>
      </c>
      <c r="E351" s="147">
        <f t="shared" si="37"/>
        <v>1</v>
      </c>
      <c r="F351" s="146" t="s">
        <v>2193</v>
      </c>
      <c r="G351" s="148">
        <v>4</v>
      </c>
      <c r="H351" s="149" t="s">
        <v>1607</v>
      </c>
      <c r="I351" s="146" t="s">
        <v>1544</v>
      </c>
      <c r="J351" s="146" t="s">
        <v>1544</v>
      </c>
      <c r="K351" s="146" t="s">
        <v>1545</v>
      </c>
      <c r="L351" s="146" t="s">
        <v>2194</v>
      </c>
      <c r="M351" s="150" t="s">
        <v>1841</v>
      </c>
      <c r="N351" s="150">
        <f ca="1">COUNTIFS(汎用スキル所持リスト!$A:$A, $B351, 汎用スキル所持リスト!$D:$D, $D351) + COUNTIFS($B:$B, $B351, $D:$D, $D351) - COUNTIFS($C:$C, $C351, $I:$I, "不可", $D:$D, $D351)</f>
        <v>4</v>
      </c>
    </row>
    <row r="352" spans="1:14" ht="15">
      <c r="A352" s="139" t="s">
        <v>1540</v>
      </c>
      <c r="B352" s="140">
        <f ca="1">IF(C352 = "汎用", 0, IF(C352 = "", "", INDIRECT(ADDRESS(MATCH(C352,キャラデータ表!$C$1:$C1437, 0),1,2,TRUE,"キャラデータ表"),TRUE)))</f>
        <v>120</v>
      </c>
      <c r="C352" s="140" t="s">
        <v>781</v>
      </c>
      <c r="D352" s="140" t="s">
        <v>1541</v>
      </c>
      <c r="E352" s="141">
        <f t="shared" si="37"/>
        <v>0</v>
      </c>
      <c r="F352" s="140" t="s">
        <v>2195</v>
      </c>
      <c r="G352" s="142">
        <v>2</v>
      </c>
      <c r="H352" s="143" t="s">
        <v>1586</v>
      </c>
      <c r="I352" s="140" t="s">
        <v>1544</v>
      </c>
      <c r="J352" s="140" t="s">
        <v>1544</v>
      </c>
      <c r="K352" s="140" t="s">
        <v>1544</v>
      </c>
      <c r="L352" s="140" t="s">
        <v>1566</v>
      </c>
      <c r="M352" s="144" t="s">
        <v>2196</v>
      </c>
      <c r="N352" s="144">
        <f ca="1">COUNTIFS(汎用スキル所持リスト!$A:$A, $B352, 汎用スキル所持リスト!$D:$D, $D352) + COUNTIFS($B:$B, $B352, $D:$D, $D352) - COUNTIFS($C:$C, $C352, $I:$I, "不可", $D:$D, $D352)</f>
        <v>4</v>
      </c>
    </row>
    <row r="353" spans="1:14" ht="15">
      <c r="A353" s="145" t="s">
        <v>1540</v>
      </c>
      <c r="B353" s="146">
        <f ca="1">IF(C353 = "汎用", 0, IF(C353 = "", "", INDIRECT(ADDRESS(MATCH(C353,キャラデータ表!$C$1:$C1437, 0),1,2,TRUE,"キャラデータ表"),TRUE)))</f>
        <v>120</v>
      </c>
      <c r="C353" s="146" t="s">
        <v>781</v>
      </c>
      <c r="D353" s="146" t="s">
        <v>1541</v>
      </c>
      <c r="E353" s="147">
        <f t="shared" si="37"/>
        <v>1</v>
      </c>
      <c r="F353" s="146" t="s">
        <v>2197</v>
      </c>
      <c r="G353" s="148">
        <v>1</v>
      </c>
      <c r="H353" s="149" t="s">
        <v>1834</v>
      </c>
      <c r="I353" s="146" t="s">
        <v>1544</v>
      </c>
      <c r="J353" s="146" t="s">
        <v>1544</v>
      </c>
      <c r="K353" s="146" t="s">
        <v>1544</v>
      </c>
      <c r="L353" s="146" t="s">
        <v>1566</v>
      </c>
      <c r="M353" s="150" t="s">
        <v>2171</v>
      </c>
      <c r="N353" s="150">
        <f ca="1">COUNTIFS(汎用スキル所持リスト!$A:$A, $B353, 汎用スキル所持リスト!$D:$D, $D353) + COUNTIFS($B:$B, $B353, $D:$D, $D353) - COUNTIFS($C:$C, $C353, $I:$I, "不可", $D:$D, $D353)</f>
        <v>4</v>
      </c>
    </row>
    <row r="354" spans="1:14" ht="15">
      <c r="A354" s="139" t="s">
        <v>1540</v>
      </c>
      <c r="B354" s="140">
        <f ca="1">IF(C354 = "汎用", 0, IF(C354 = "", "", INDIRECT(ADDRESS(MATCH(C354,キャラデータ表!$C$1:$C1437, 0),1,2,TRUE,"キャラデータ表"),TRUE)))</f>
        <v>120</v>
      </c>
      <c r="C354" s="140" t="s">
        <v>781</v>
      </c>
      <c r="D354" s="140" t="s">
        <v>1541</v>
      </c>
      <c r="E354" s="141">
        <f t="shared" si="37"/>
        <v>2</v>
      </c>
      <c r="F354" s="140" t="s">
        <v>2198</v>
      </c>
      <c r="G354" s="142">
        <v>3</v>
      </c>
      <c r="H354" s="143" t="s">
        <v>1607</v>
      </c>
      <c r="I354" s="140" t="s">
        <v>1544</v>
      </c>
      <c r="J354" s="140" t="s">
        <v>1544</v>
      </c>
      <c r="K354" s="140" t="s">
        <v>1545</v>
      </c>
      <c r="L354" s="140" t="s">
        <v>1684</v>
      </c>
      <c r="M354" s="144" t="s">
        <v>2199</v>
      </c>
      <c r="N354" s="144">
        <f ca="1">COUNTIFS(汎用スキル所持リスト!$A:$A, $B354, 汎用スキル所持リスト!$D:$D, $D354) + COUNTIFS($B:$B, $B354, $D:$D, $D354) - COUNTIFS($C:$C, $C354, $I:$I, "不可", $D:$D, $D354)</f>
        <v>4</v>
      </c>
    </row>
    <row r="355" spans="1:14" ht="15">
      <c r="A355" s="145" t="s">
        <v>1540</v>
      </c>
      <c r="B355" s="146">
        <f ca="1">IF(C355 = "汎用", 0, IF(C355 = "", "", INDIRECT(ADDRESS(MATCH(C355,キャラデータ表!$C$1:$C1437, 0),1,2,TRUE,"キャラデータ表"),TRUE)))</f>
        <v>121</v>
      </c>
      <c r="C355" s="146" t="s">
        <v>786</v>
      </c>
      <c r="D355" s="146" t="s">
        <v>1541</v>
      </c>
      <c r="E355" s="147">
        <f t="shared" si="37"/>
        <v>0</v>
      </c>
      <c r="F355" s="146" t="s">
        <v>2200</v>
      </c>
      <c r="G355" s="148">
        <v>3</v>
      </c>
      <c r="H355" s="149" t="s">
        <v>1586</v>
      </c>
      <c r="I355" s="146" t="s">
        <v>1544</v>
      </c>
      <c r="J355" s="146" t="s">
        <v>1544</v>
      </c>
      <c r="K355" s="146" t="s">
        <v>1544</v>
      </c>
      <c r="L355" s="146" t="s">
        <v>1721</v>
      </c>
      <c r="M355" s="150" t="s">
        <v>2201</v>
      </c>
      <c r="N355" s="150">
        <f ca="1">COUNTIFS(汎用スキル所持リスト!$A:$A, $B355, 汎用スキル所持リスト!$D:$D, $D355) + COUNTIFS($B:$B, $B355, $D:$D, $D355) - COUNTIFS($C:$C, $C355, $I:$I, "不可", $D:$D, $D355)</f>
        <v>1</v>
      </c>
    </row>
    <row r="356" spans="1:14" ht="15">
      <c r="A356" s="139" t="s">
        <v>1540</v>
      </c>
      <c r="B356" s="140">
        <f ca="1">IF(C356 = "汎用", 0, IF(C356 = "", "", INDIRECT(ADDRESS(MATCH(C356,キャラデータ表!$C$1:$C1437, 0),1,2,TRUE,"キャラデータ表"),TRUE)))</f>
        <v>121</v>
      </c>
      <c r="C356" s="140" t="s">
        <v>786</v>
      </c>
      <c r="D356" s="140" t="s">
        <v>1551</v>
      </c>
      <c r="E356" s="141">
        <f t="shared" si="37"/>
        <v>0</v>
      </c>
      <c r="F356" s="140" t="s">
        <v>2202</v>
      </c>
      <c r="G356" s="142">
        <v>2</v>
      </c>
      <c r="H356" s="143" t="s">
        <v>1553</v>
      </c>
      <c r="I356" s="140" t="s">
        <v>1544</v>
      </c>
      <c r="J356" s="140" t="s">
        <v>1544</v>
      </c>
      <c r="K356" s="140" t="s">
        <v>1544</v>
      </c>
      <c r="L356" s="140" t="s">
        <v>1820</v>
      </c>
      <c r="M356" s="144" t="s">
        <v>1605</v>
      </c>
      <c r="N356" s="144">
        <f ca="1">COUNTIFS(汎用スキル所持リスト!$A:$A, $B356, 汎用スキル所持リスト!$D:$D, $D356) + COUNTIFS($B:$B, $B356, $D:$D, $D356) - COUNTIFS($C:$C, $C356, $I:$I, "不可", $D:$D, $D356)</f>
        <v>3</v>
      </c>
    </row>
    <row r="357" spans="1:14" ht="15">
      <c r="A357" s="145" t="s">
        <v>1540</v>
      </c>
      <c r="B357" s="146">
        <f ca="1">IF(C357 = "汎用", 0, IF(C357 = "", "", INDIRECT(ADDRESS(MATCH(C357,キャラデータ表!$C$1:$C1437, 0),1,2,TRUE,"キャラデータ表"),TRUE)))</f>
        <v>122</v>
      </c>
      <c r="C357" s="146" t="s">
        <v>790</v>
      </c>
      <c r="D357" s="146" t="s">
        <v>1541</v>
      </c>
      <c r="E357" s="147">
        <f t="shared" si="37"/>
        <v>0</v>
      </c>
      <c r="F357" s="146" t="s">
        <v>2203</v>
      </c>
      <c r="G357" s="148">
        <v>1</v>
      </c>
      <c r="H357" s="149" t="s">
        <v>1602</v>
      </c>
      <c r="I357" s="146" t="s">
        <v>1544</v>
      </c>
      <c r="J357" s="146" t="s">
        <v>1544</v>
      </c>
      <c r="K357" s="146" t="s">
        <v>1544</v>
      </c>
      <c r="L357" s="146" t="s">
        <v>2204</v>
      </c>
      <c r="M357" s="150"/>
      <c r="N357" s="150">
        <f ca="1">COUNTIFS(汎用スキル所持リスト!$A:$A, $B357, 汎用スキル所持リスト!$D:$D, $D357) + COUNTIFS($B:$B, $B357, $D:$D, $D357) - COUNTIFS($C:$C, $C357, $I:$I, "不可", $D:$D, $D357)</f>
        <v>3</v>
      </c>
    </row>
    <row r="358" spans="1:14" ht="15">
      <c r="A358" s="139" t="s">
        <v>1540</v>
      </c>
      <c r="B358" s="140">
        <f ca="1">IF(C358 = "汎用", 0, IF(C358 = "", "", INDIRECT(ADDRESS(MATCH(C358,キャラデータ表!$C$1:$C1437, 0),1,2,TRUE,"キャラデータ表"),TRUE)))</f>
        <v>122</v>
      </c>
      <c r="C358" s="140" t="s">
        <v>790</v>
      </c>
      <c r="D358" s="140" t="s">
        <v>1541</v>
      </c>
      <c r="E358" s="141">
        <f t="shared" si="37"/>
        <v>1</v>
      </c>
      <c r="F358" s="140" t="s">
        <v>2205</v>
      </c>
      <c r="G358" s="142" t="s">
        <v>1592</v>
      </c>
      <c r="H358" s="143" t="s">
        <v>1592</v>
      </c>
      <c r="I358" s="140" t="s">
        <v>1544</v>
      </c>
      <c r="J358" s="140" t="s">
        <v>1544</v>
      </c>
      <c r="K358" s="140" t="s">
        <v>1545</v>
      </c>
      <c r="L358" s="140" t="s">
        <v>2206</v>
      </c>
      <c r="M358" s="144" t="s">
        <v>2207</v>
      </c>
      <c r="N358" s="144">
        <f ca="1">COUNTIFS(汎用スキル所持リスト!$A:$A, $B358, 汎用スキル所持リスト!$D:$D, $D358) + COUNTIFS($B:$B, $B358, $D:$D, $D358) - COUNTIFS($C:$C, $C358, $I:$I, "不可", $D:$D, $D358)</f>
        <v>3</v>
      </c>
    </row>
    <row r="359" spans="1:14" ht="15">
      <c r="A359" s="145" t="s">
        <v>1540</v>
      </c>
      <c r="B359" s="146">
        <f ca="1">IF(C359 = "汎用", 0, IF(C359 = "", "", INDIRECT(ADDRESS(MATCH(C359,キャラデータ表!$C$1:$C1437, 0),1,2,TRUE,"キャラデータ表"),TRUE)))</f>
        <v>122</v>
      </c>
      <c r="C359" s="146" t="s">
        <v>790</v>
      </c>
      <c r="D359" s="146" t="s">
        <v>1551</v>
      </c>
      <c r="E359" s="147">
        <f t="shared" si="37"/>
        <v>0</v>
      </c>
      <c r="F359" s="146" t="s">
        <v>2208</v>
      </c>
      <c r="G359" s="148">
        <v>3</v>
      </c>
      <c r="H359" s="149" t="s">
        <v>1553</v>
      </c>
      <c r="I359" s="146" t="s">
        <v>1544</v>
      </c>
      <c r="J359" s="146" t="s">
        <v>1544</v>
      </c>
      <c r="K359" s="146" t="s">
        <v>1544</v>
      </c>
      <c r="L359" s="146" t="s">
        <v>1599</v>
      </c>
      <c r="M359" s="150" t="s">
        <v>1605</v>
      </c>
      <c r="N359" s="150">
        <f ca="1">COUNTIFS(汎用スキル所持リスト!$A:$A, $B359, 汎用スキル所持リスト!$D:$D, $D359) + COUNTIFS($B:$B, $B359, $D:$D, $D359) - COUNTIFS($C:$C, $C359, $I:$I, "不可", $D:$D, $D359)</f>
        <v>2</v>
      </c>
    </row>
    <row r="360" spans="1:14" ht="15">
      <c r="A360" s="139" t="s">
        <v>1540</v>
      </c>
      <c r="B360" s="140">
        <f ca="1">IF(C360 = "汎用", 0, IF(C360 = "", "", INDIRECT(ADDRESS(MATCH(C360,キャラデータ表!$C$1:$C1437, 0),1,2,TRUE,"キャラデータ表"),TRUE)))</f>
        <v>122</v>
      </c>
      <c r="C360" s="140" t="s">
        <v>790</v>
      </c>
      <c r="D360" s="140" t="s">
        <v>1551</v>
      </c>
      <c r="E360" s="141">
        <f t="shared" si="37"/>
        <v>1</v>
      </c>
      <c r="F360" s="140" t="s">
        <v>2209</v>
      </c>
      <c r="G360" s="142" t="s">
        <v>1592</v>
      </c>
      <c r="H360" s="143" t="s">
        <v>1592</v>
      </c>
      <c r="I360" s="140" t="s">
        <v>1544</v>
      </c>
      <c r="J360" s="140" t="s">
        <v>1544</v>
      </c>
      <c r="K360" s="140" t="s">
        <v>1545</v>
      </c>
      <c r="L360" s="140" t="s">
        <v>2210</v>
      </c>
      <c r="M360" s="144"/>
      <c r="N360" s="144">
        <f ca="1">COUNTIFS(汎用スキル所持リスト!$A:$A, $B360, 汎用スキル所持リスト!$D:$D, $D360) + COUNTIFS($B:$B, $B360, $D:$D, $D360) - COUNTIFS($C:$C, $C360, $I:$I, "不可", $D:$D, $D360)</f>
        <v>2</v>
      </c>
    </row>
    <row r="361" spans="1:14" ht="15">
      <c r="A361" s="145" t="s">
        <v>1540</v>
      </c>
      <c r="B361" s="146">
        <f ca="1">IF(C361 = "汎用", 0, IF(C361 = "", "", INDIRECT(ADDRESS(MATCH(C361,キャラデータ表!$C$1:$C1437, 0),1,2,TRUE,"キャラデータ表"),TRUE)))</f>
        <v>123</v>
      </c>
      <c r="C361" s="146" t="s">
        <v>793</v>
      </c>
      <c r="D361" s="146" t="s">
        <v>1561</v>
      </c>
      <c r="E361" s="147">
        <f>COUNTIFS($C$1:$C358, $C361, $D$1:$D358, $D361)</f>
        <v>0</v>
      </c>
      <c r="F361" s="146" t="s">
        <v>2211</v>
      </c>
      <c r="G361" s="148">
        <v>3</v>
      </c>
      <c r="H361" s="149" t="s">
        <v>1553</v>
      </c>
      <c r="I361" s="146" t="s">
        <v>1544</v>
      </c>
      <c r="J361" s="146" t="s">
        <v>1544</v>
      </c>
      <c r="K361" s="146" t="s">
        <v>1544</v>
      </c>
      <c r="L361" s="146" t="s">
        <v>1563</v>
      </c>
      <c r="M361" s="150" t="s">
        <v>1590</v>
      </c>
      <c r="N361" s="150">
        <f ca="1">COUNTIFS(汎用スキル所持リスト!$A:$A, $B361, 汎用スキル所持リスト!$D:$D, $D361) + COUNTIFS($B:$B, $B361, $D:$D, $D361) - COUNTIFS($C:$C, $C361, $I:$I, "不可", $D:$D, $D361)</f>
        <v>2</v>
      </c>
    </row>
    <row r="362" spans="1:14" ht="15">
      <c r="A362" s="139" t="s">
        <v>1540</v>
      </c>
      <c r="B362" s="140">
        <f ca="1">IF(C362 = "汎用", 0, IF(C362 = "", "", INDIRECT(ADDRESS(MATCH(C362,キャラデータ表!$C$1:$C1437, 0),1,2,TRUE,"キャラデータ表"),TRUE)))</f>
        <v>123</v>
      </c>
      <c r="C362" s="140" t="s">
        <v>793</v>
      </c>
      <c r="D362" s="140" t="s">
        <v>1551</v>
      </c>
      <c r="E362" s="141">
        <f t="shared" ref="E362:E389" si="38">COUNTIFS($C$1:$C361, $C362, $D$1:$D361, $D362)</f>
        <v>0</v>
      </c>
      <c r="F362" s="140" t="s">
        <v>2212</v>
      </c>
      <c r="G362" s="142">
        <v>1</v>
      </c>
      <c r="H362" s="143" t="s">
        <v>1572</v>
      </c>
      <c r="I362" s="140" t="s">
        <v>1544</v>
      </c>
      <c r="J362" s="140" t="s">
        <v>1544</v>
      </c>
      <c r="K362" s="140" t="s">
        <v>1545</v>
      </c>
      <c r="L362" s="140" t="s">
        <v>2213</v>
      </c>
      <c r="M362" s="144" t="s">
        <v>2214</v>
      </c>
      <c r="N362" s="144">
        <f ca="1">COUNTIFS(汎用スキル所持リスト!$A:$A, $B362, 汎用スキル所持リスト!$D:$D, $D362) + COUNTIFS($B:$B, $B362, $D:$D, $D362) - COUNTIFS($C:$C, $C362, $I:$I, "不可", $D:$D, $D362)</f>
        <v>2</v>
      </c>
    </row>
    <row r="363" spans="1:14" ht="15">
      <c r="A363" s="145" t="s">
        <v>1540</v>
      </c>
      <c r="B363" s="146">
        <f ca="1">IF(C363 = "汎用", 0, IF(C363 = "", "", INDIRECT(ADDRESS(MATCH(C363,キャラデータ表!$C$1:$C1437, 0),1,2,TRUE,"キャラデータ表"),TRUE)))</f>
        <v>123</v>
      </c>
      <c r="C363" s="146" t="s">
        <v>793</v>
      </c>
      <c r="D363" s="146" t="s">
        <v>1551</v>
      </c>
      <c r="E363" s="147">
        <f t="shared" si="38"/>
        <v>1</v>
      </c>
      <c r="F363" s="146" t="s">
        <v>2215</v>
      </c>
      <c r="G363" s="148">
        <v>3</v>
      </c>
      <c r="H363" s="149" t="s">
        <v>1553</v>
      </c>
      <c r="I363" s="146" t="s">
        <v>1544</v>
      </c>
      <c r="J363" s="146" t="s">
        <v>1544</v>
      </c>
      <c r="K363" s="146" t="s">
        <v>1544</v>
      </c>
      <c r="L363" s="146" t="s">
        <v>1554</v>
      </c>
      <c r="M363" s="150" t="s">
        <v>1555</v>
      </c>
      <c r="N363" s="150">
        <f ca="1">COUNTIFS(汎用スキル所持リスト!$A:$A, $B363, 汎用スキル所持リスト!$D:$D, $D363) + COUNTIFS($B:$B, $B363, $D:$D, $D363) - COUNTIFS($C:$C, $C363, $I:$I, "不可", $D:$D, $D363)</f>
        <v>2</v>
      </c>
    </row>
    <row r="364" spans="1:14" ht="15">
      <c r="A364" s="139" t="s">
        <v>1540</v>
      </c>
      <c r="B364" s="140">
        <f ca="1">IF(C364 = "汎用", 0, IF(C364 = "", "", INDIRECT(ADDRESS(MATCH(C364,キャラデータ表!$C$1:$C1437, 0),1,2,TRUE,"キャラデータ表"),TRUE)))</f>
        <v>124</v>
      </c>
      <c r="C364" s="140" t="s">
        <v>799</v>
      </c>
      <c r="D364" s="140" t="s">
        <v>1541</v>
      </c>
      <c r="E364" s="141">
        <f t="shared" si="38"/>
        <v>0</v>
      </c>
      <c r="F364" s="140" t="s">
        <v>2216</v>
      </c>
      <c r="G364" s="142">
        <v>1</v>
      </c>
      <c r="H364" s="143" t="s">
        <v>1595</v>
      </c>
      <c r="I364" s="140" t="s">
        <v>1544</v>
      </c>
      <c r="J364" s="140" t="s">
        <v>1544</v>
      </c>
      <c r="K364" s="140" t="s">
        <v>1544</v>
      </c>
      <c r="L364" s="140" t="s">
        <v>2217</v>
      </c>
      <c r="M364" s="144"/>
      <c r="N364" s="144">
        <f ca="1">COUNTIFS(汎用スキル所持リスト!$A:$A, $B364, 汎用スキル所持リスト!$D:$D, $D364) + COUNTIFS($B:$B, $B364, $D:$D, $D364) - COUNTIFS($C:$C, $C364, $I:$I, "不可", $D:$D, $D364)</f>
        <v>2</v>
      </c>
    </row>
    <row r="365" spans="1:14" ht="15">
      <c r="A365" s="145" t="s">
        <v>1540</v>
      </c>
      <c r="B365" s="146">
        <f ca="1">IF(C365 = "汎用", 0, IF(C365 = "", "", INDIRECT(ADDRESS(MATCH(C365,キャラデータ表!$C$1:$C1437, 0),1,2,TRUE,"キャラデータ表"),TRUE)))</f>
        <v>124</v>
      </c>
      <c r="C365" s="146" t="s">
        <v>799</v>
      </c>
      <c r="D365" s="146" t="s">
        <v>1551</v>
      </c>
      <c r="E365" s="147">
        <f t="shared" si="38"/>
        <v>0</v>
      </c>
      <c r="F365" s="146" t="s">
        <v>2218</v>
      </c>
      <c r="G365" s="148">
        <v>2</v>
      </c>
      <c r="H365" s="149" t="s">
        <v>1553</v>
      </c>
      <c r="I365" s="146" t="s">
        <v>1544</v>
      </c>
      <c r="J365" s="146" t="s">
        <v>1544</v>
      </c>
      <c r="K365" s="146" t="s">
        <v>1544</v>
      </c>
      <c r="L365" s="146" t="s">
        <v>1679</v>
      </c>
      <c r="M365" s="150" t="s">
        <v>2166</v>
      </c>
      <c r="N365" s="150">
        <f ca="1">COUNTIFS(汎用スキル所持リスト!$A:$A, $B365, 汎用スキル所持リスト!$D:$D, $D365) + COUNTIFS($B:$B, $B365, $D:$D, $D365) - COUNTIFS($C:$C, $C365, $I:$I, "不可", $D:$D, $D365)</f>
        <v>1</v>
      </c>
    </row>
    <row r="366" spans="1:14" ht="15">
      <c r="A366" s="139" t="s">
        <v>1540</v>
      </c>
      <c r="B366" s="140">
        <f ca="1">IF(C366 = "汎用", 0, IF(C366 = "", "", INDIRECT(ADDRESS(MATCH(C366,キャラデータ表!$C$1:$C1437, 0),1,2,TRUE,"キャラデータ表"),TRUE)))</f>
        <v>125</v>
      </c>
      <c r="C366" s="140" t="s">
        <v>803</v>
      </c>
      <c r="D366" s="140" t="s">
        <v>1561</v>
      </c>
      <c r="E366" s="141">
        <f t="shared" si="38"/>
        <v>0</v>
      </c>
      <c r="F366" s="140" t="s">
        <v>2219</v>
      </c>
      <c r="G366" s="142">
        <v>2</v>
      </c>
      <c r="H366" s="143" t="s">
        <v>1572</v>
      </c>
      <c r="I366" s="140" t="s">
        <v>1544</v>
      </c>
      <c r="J366" s="140" t="s">
        <v>1544</v>
      </c>
      <c r="K366" s="140" t="s">
        <v>1544</v>
      </c>
      <c r="L366" s="140" t="s">
        <v>1563</v>
      </c>
      <c r="M366" s="144" t="s">
        <v>1550</v>
      </c>
      <c r="N366" s="144">
        <f ca="1">COUNTIFS(汎用スキル所持リスト!$A:$A, $B366, 汎用スキル所持リスト!$D:$D, $D366) + COUNTIFS($B:$B, $B366, $D:$D, $D366) - COUNTIFS($C:$C, $C366, $I:$I, "不可", $D:$D, $D366)</f>
        <v>1</v>
      </c>
    </row>
    <row r="367" spans="1:14" ht="15">
      <c r="A367" s="145" t="s">
        <v>1540</v>
      </c>
      <c r="B367" s="146">
        <f ca="1">IF(C367 = "汎用", 0, IF(C367 = "", "", INDIRECT(ADDRESS(MATCH(C367,キャラデータ表!$C$1:$C1437, 0),1,2,TRUE,"キャラデータ表"),TRUE)))</f>
        <v>125</v>
      </c>
      <c r="C367" s="146" t="s">
        <v>803</v>
      </c>
      <c r="D367" s="146" t="s">
        <v>1551</v>
      </c>
      <c r="E367" s="147">
        <f t="shared" si="38"/>
        <v>0</v>
      </c>
      <c r="F367" s="146" t="s">
        <v>2220</v>
      </c>
      <c r="G367" s="148">
        <v>3</v>
      </c>
      <c r="H367" s="149" t="s">
        <v>1572</v>
      </c>
      <c r="I367" s="146" t="s">
        <v>1544</v>
      </c>
      <c r="J367" s="146" t="s">
        <v>1544</v>
      </c>
      <c r="K367" s="146" t="s">
        <v>1544</v>
      </c>
      <c r="L367" s="146" t="s">
        <v>2221</v>
      </c>
      <c r="M367" s="150" t="s">
        <v>2222</v>
      </c>
      <c r="N367" s="150">
        <f ca="1">COUNTIFS(汎用スキル所持リスト!$A:$A, $B367, 汎用スキル所持リスト!$D:$D, $D367) + COUNTIFS($B:$B, $B367, $D:$D, $D367) - COUNTIFS($C:$C, $C367, $I:$I, "不可", $D:$D, $D367)</f>
        <v>1</v>
      </c>
    </row>
    <row r="368" spans="1:14" ht="15">
      <c r="A368" s="139" t="s">
        <v>1540</v>
      </c>
      <c r="B368" s="140">
        <f ca="1">IF(C368 = "汎用", 0, IF(C368 = "", "", INDIRECT(ADDRESS(MATCH(C368,キャラデータ表!$C$1:$C1437, 0),1,2,TRUE,"キャラデータ表"),TRUE)))</f>
        <v>126</v>
      </c>
      <c r="C368" s="140" t="s">
        <v>809</v>
      </c>
      <c r="D368" s="140" t="s">
        <v>1541</v>
      </c>
      <c r="E368" s="141">
        <f t="shared" si="38"/>
        <v>0</v>
      </c>
      <c r="F368" s="140" t="s">
        <v>2223</v>
      </c>
      <c r="G368" s="142">
        <v>3</v>
      </c>
      <c r="H368" s="143" t="s">
        <v>1595</v>
      </c>
      <c r="I368" s="140" t="s">
        <v>1544</v>
      </c>
      <c r="J368" s="140" t="s">
        <v>1544</v>
      </c>
      <c r="K368" s="140" t="s">
        <v>1544</v>
      </c>
      <c r="L368" s="140" t="s">
        <v>1566</v>
      </c>
      <c r="M368" s="144" t="s">
        <v>2196</v>
      </c>
      <c r="N368" s="144">
        <f ca="1">COUNTIFS(汎用スキル所持リスト!$A:$A, $B368, 汎用スキル所持リスト!$D:$D, $D368) + COUNTIFS($B:$B, $B368, $D:$D, $D368) - COUNTIFS($C:$C, $C368, $I:$I, "不可", $D:$D, $D368)</f>
        <v>2</v>
      </c>
    </row>
    <row r="369" spans="1:14" ht="15">
      <c r="A369" s="145" t="s">
        <v>1540</v>
      </c>
      <c r="B369" s="145">
        <f ca="1">IF(C369 = "汎用", 0, IF(C369 = "", "", INDIRECT(ADDRESS(MATCH(C369,キャラデータ表!$C$1:$C1437, 0),1,2,TRUE,"キャラデータ表"),TRUE)))</f>
        <v>127</v>
      </c>
      <c r="C369" s="146" t="s">
        <v>813</v>
      </c>
      <c r="D369" s="146" t="s">
        <v>1541</v>
      </c>
      <c r="E369" s="147">
        <f t="shared" si="38"/>
        <v>0</v>
      </c>
      <c r="F369" s="146" t="s">
        <v>2224</v>
      </c>
      <c r="G369" s="148">
        <v>3</v>
      </c>
      <c r="H369" s="149" t="s">
        <v>1610</v>
      </c>
      <c r="I369" s="146" t="s">
        <v>1544</v>
      </c>
      <c r="J369" s="146" t="s">
        <v>1544</v>
      </c>
      <c r="K369" s="146" t="s">
        <v>1544</v>
      </c>
      <c r="L369" s="146" t="s">
        <v>2225</v>
      </c>
      <c r="M369" s="150" t="s">
        <v>2226</v>
      </c>
      <c r="N369" s="150">
        <f ca="1">COUNTIFS(汎用スキル所持リスト!$A:$A, $B369, 汎用スキル所持リスト!$D:$D, $D369) + COUNTIFS($B:$B, $B369, $D:$D, $D369) - COUNTIFS($C:$C, $C369, $I:$I, "不可", $D:$D, $D369)</f>
        <v>2</v>
      </c>
    </row>
    <row r="370" spans="1:14" ht="15">
      <c r="A370" s="139" t="s">
        <v>1540</v>
      </c>
      <c r="B370" s="140">
        <f ca="1">IF(C370 = "汎用", 0, IF(C370 = "", "", INDIRECT(ADDRESS(MATCH(C370,キャラデータ表!$C$1:$C1437, 0),1,2,TRUE,"キャラデータ表"),TRUE)))</f>
        <v>127</v>
      </c>
      <c r="C370" s="140" t="s">
        <v>813</v>
      </c>
      <c r="D370" s="140" t="s">
        <v>1551</v>
      </c>
      <c r="E370" s="141">
        <f t="shared" si="38"/>
        <v>0</v>
      </c>
      <c r="F370" s="140" t="s">
        <v>2227</v>
      </c>
      <c r="G370" s="142">
        <v>2</v>
      </c>
      <c r="H370" s="143" t="s">
        <v>1610</v>
      </c>
      <c r="I370" s="140" t="s">
        <v>1544</v>
      </c>
      <c r="J370" s="140" t="s">
        <v>1544</v>
      </c>
      <c r="K370" s="140" t="s">
        <v>1544</v>
      </c>
      <c r="L370" s="140" t="s">
        <v>1576</v>
      </c>
      <c r="M370" s="144" t="s">
        <v>1796</v>
      </c>
      <c r="N370" s="144">
        <f ca="1">COUNTIFS(汎用スキル所持リスト!$A:$A, $B370, 汎用スキル所持リスト!$D:$D, $D370) + COUNTIFS($B:$B, $B370, $D:$D, $D370) - COUNTIFS($C:$C, $C370, $I:$I, "不可", $D:$D, $D370)</f>
        <v>2</v>
      </c>
    </row>
    <row r="371" spans="1:14" ht="15">
      <c r="A371" s="145" t="s">
        <v>1540</v>
      </c>
      <c r="B371" s="146">
        <f ca="1">IF(C371 = "汎用", 0, IF(C371 = "", "", INDIRECT(ADDRESS(MATCH(C371,キャラデータ表!$C$1:$C1437, 0),1,2,TRUE,"キャラデータ表"),TRUE)))</f>
        <v>128</v>
      </c>
      <c r="C371" s="146" t="s">
        <v>815</v>
      </c>
      <c r="D371" s="146" t="s">
        <v>1541</v>
      </c>
      <c r="E371" s="147">
        <f t="shared" si="38"/>
        <v>0</v>
      </c>
      <c r="F371" s="146" t="s">
        <v>2228</v>
      </c>
      <c r="G371" s="148">
        <v>3</v>
      </c>
      <c r="H371" s="149" t="s">
        <v>1607</v>
      </c>
      <c r="I371" s="146" t="s">
        <v>1544</v>
      </c>
      <c r="J371" s="146" t="s">
        <v>1544</v>
      </c>
      <c r="K371" s="146" t="s">
        <v>1544</v>
      </c>
      <c r="L371" s="146" t="s">
        <v>2229</v>
      </c>
      <c r="M371" s="150" t="s">
        <v>1550</v>
      </c>
      <c r="N371" s="150">
        <f ca="1">COUNTIFS(汎用スキル所持リスト!$A:$A, $B371, 汎用スキル所持リスト!$D:$D, $D371) + COUNTIFS($B:$B, $B371, $D:$D, $D371) - COUNTIFS($C:$C, $C371, $I:$I, "不可", $D:$D, $D371)</f>
        <v>2</v>
      </c>
    </row>
    <row r="372" spans="1:14" ht="15">
      <c r="A372" s="139" t="s">
        <v>1540</v>
      </c>
      <c r="B372" s="140">
        <f ca="1">IF(C372 = "汎用", 0, IF(C372 = "", "", INDIRECT(ADDRESS(MATCH(C372,キャラデータ表!$C$1:$C1437, 0),1,2,TRUE,"キャラデータ表"),TRUE)))</f>
        <v>128</v>
      </c>
      <c r="C372" s="140" t="s">
        <v>815</v>
      </c>
      <c r="D372" s="140" t="s">
        <v>1551</v>
      </c>
      <c r="E372" s="141">
        <f t="shared" si="38"/>
        <v>0</v>
      </c>
      <c r="F372" s="140" t="s">
        <v>2230</v>
      </c>
      <c r="G372" s="142">
        <v>2</v>
      </c>
      <c r="H372" s="143" t="s">
        <v>1572</v>
      </c>
      <c r="I372" s="140" t="s">
        <v>1544</v>
      </c>
      <c r="J372" s="140" t="s">
        <v>1544</v>
      </c>
      <c r="K372" s="140" t="s">
        <v>1544</v>
      </c>
      <c r="L372" s="140" t="s">
        <v>1581</v>
      </c>
      <c r="M372" s="144" t="s">
        <v>1641</v>
      </c>
      <c r="N372" s="144">
        <f ca="1">COUNTIFS(汎用スキル所持リスト!$A:$A, $B372, 汎用スキル所持リスト!$D:$D, $D372) + COUNTIFS($B:$B, $B372, $D:$D, $D372) - COUNTIFS($C:$C, $C372, $I:$I, "不可", $D:$D, $D372)</f>
        <v>2</v>
      </c>
    </row>
    <row r="373" spans="1:14" ht="15">
      <c r="A373" s="145" t="s">
        <v>1540</v>
      </c>
      <c r="B373" s="146">
        <f ca="1">IF(C373 = "汎用", 0, IF(C373 = "", "", INDIRECT(ADDRESS(MATCH(C373,キャラデータ表!$C$1:$C1437, 0),1,2,TRUE,"キャラデータ表"),TRUE)))</f>
        <v>129</v>
      </c>
      <c r="C373" s="146" t="s">
        <v>817</v>
      </c>
      <c r="D373" s="146" t="s">
        <v>1551</v>
      </c>
      <c r="E373" s="147">
        <f t="shared" si="38"/>
        <v>0</v>
      </c>
      <c r="F373" s="146" t="s">
        <v>2231</v>
      </c>
      <c r="G373" s="148">
        <v>2</v>
      </c>
      <c r="H373" s="149" t="s">
        <v>1572</v>
      </c>
      <c r="I373" s="146" t="s">
        <v>1544</v>
      </c>
      <c r="J373" s="146" t="s">
        <v>1544</v>
      </c>
      <c r="K373" s="146" t="s">
        <v>1544</v>
      </c>
      <c r="L373" s="146" t="s">
        <v>1599</v>
      </c>
      <c r="M373" s="150" t="s">
        <v>1772</v>
      </c>
      <c r="N373" s="150">
        <f ca="1">COUNTIFS(汎用スキル所持リスト!$A:$A, $B373, 汎用スキル所持リスト!$D:$D, $D373) + COUNTIFS($B:$B, $B373, $D:$D, $D373) - COUNTIFS($C:$C, $C373, $I:$I, "不可", $D:$D, $D373)</f>
        <v>3</v>
      </c>
    </row>
    <row r="374" spans="1:14" ht="15">
      <c r="A374" s="139" t="s">
        <v>1540</v>
      </c>
      <c r="B374" s="140">
        <f ca="1">IF(C374 = "汎用", 0, IF(C374 = "", "", INDIRECT(ADDRESS(MATCH(C374,キャラデータ表!$C$1:$C1437, 0),1,2,TRUE,"キャラデータ表"),TRUE)))</f>
        <v>129</v>
      </c>
      <c r="C374" s="140" t="s">
        <v>817</v>
      </c>
      <c r="D374" s="140" t="s">
        <v>1551</v>
      </c>
      <c r="E374" s="141">
        <f t="shared" si="38"/>
        <v>1</v>
      </c>
      <c r="F374" s="140" t="s">
        <v>2232</v>
      </c>
      <c r="G374" s="142">
        <v>2</v>
      </c>
      <c r="H374" s="143" t="s">
        <v>1572</v>
      </c>
      <c r="I374" s="140" t="s">
        <v>1544</v>
      </c>
      <c r="J374" s="140" t="s">
        <v>1544</v>
      </c>
      <c r="K374" s="140" t="s">
        <v>1544</v>
      </c>
      <c r="L374" s="140" t="s">
        <v>1640</v>
      </c>
      <c r="M374" s="144" t="s">
        <v>1772</v>
      </c>
      <c r="N374" s="144">
        <f ca="1">COUNTIFS(汎用スキル所持リスト!$A:$A, $B374, 汎用スキル所持リスト!$D:$D, $D374) + COUNTIFS($B:$B, $B374, $D:$D, $D374) - COUNTIFS($C:$C, $C374, $I:$I, "不可", $D:$D, $D374)</f>
        <v>3</v>
      </c>
    </row>
    <row r="375" spans="1:14" ht="15">
      <c r="A375" s="145" t="s">
        <v>1540</v>
      </c>
      <c r="B375" s="146">
        <f ca="1">IF(C375 = "汎用", 0, IF(C375 = "", "", INDIRECT(ADDRESS(MATCH(C375,キャラデータ表!$C$1:$C1437, 0),1,2,TRUE,"キャラデータ表"),TRUE)))</f>
        <v>129</v>
      </c>
      <c r="C375" s="146" t="s">
        <v>817</v>
      </c>
      <c r="D375" s="146" t="s">
        <v>1551</v>
      </c>
      <c r="E375" s="147">
        <f t="shared" si="38"/>
        <v>2</v>
      </c>
      <c r="F375" s="146" t="s">
        <v>2233</v>
      </c>
      <c r="G375" s="148">
        <v>2</v>
      </c>
      <c r="H375" s="149" t="s">
        <v>1572</v>
      </c>
      <c r="I375" s="146" t="s">
        <v>1544</v>
      </c>
      <c r="J375" s="146" t="s">
        <v>1544</v>
      </c>
      <c r="K375" s="146" t="s">
        <v>1544</v>
      </c>
      <c r="L375" s="146" t="s">
        <v>2234</v>
      </c>
      <c r="M375" s="150" t="s">
        <v>1772</v>
      </c>
      <c r="N375" s="150">
        <f ca="1">COUNTIFS(汎用スキル所持リスト!$A:$A, $B375, 汎用スキル所持リスト!$D:$D, $D375) + COUNTIFS($B:$B, $B375, $D:$D, $D375) - COUNTIFS($C:$C, $C375, $I:$I, "不可", $D:$D, $D375)</f>
        <v>3</v>
      </c>
    </row>
    <row r="376" spans="1:14" ht="15">
      <c r="A376" s="139" t="s">
        <v>1540</v>
      </c>
      <c r="B376" s="140">
        <f ca="1">IF(C376 = "汎用", 0, IF(C376 = "", "", INDIRECT(ADDRESS(MATCH(C376,キャラデータ表!$C$1:$C1437, 0),1,2,TRUE,"キャラデータ表"),TRUE)))</f>
        <v>130</v>
      </c>
      <c r="C376" s="140" t="s">
        <v>820</v>
      </c>
      <c r="D376" s="140" t="s">
        <v>1551</v>
      </c>
      <c r="E376" s="141">
        <f t="shared" si="38"/>
        <v>0</v>
      </c>
      <c r="F376" s="154" t="s">
        <v>2235</v>
      </c>
      <c r="G376" s="142">
        <v>3</v>
      </c>
      <c r="H376" s="143" t="s">
        <v>1586</v>
      </c>
      <c r="I376" s="140" t="s">
        <v>1544</v>
      </c>
      <c r="J376" s="140" t="s">
        <v>1544</v>
      </c>
      <c r="K376" s="140" t="s">
        <v>1544</v>
      </c>
      <c r="L376" s="140" t="s">
        <v>1617</v>
      </c>
      <c r="M376" s="144" t="s">
        <v>1618</v>
      </c>
      <c r="N376" s="144">
        <f ca="1">COUNTIFS(汎用スキル所持リスト!$A:$A, $B376, 汎用スキル所持リスト!$D:$D, $D376) + COUNTIFS($B:$B, $B376, $D:$D, $D376) - COUNTIFS($C:$C, $C376, $I:$I, "不可", $D:$D, $D376)</f>
        <v>4</v>
      </c>
    </row>
    <row r="377" spans="1:14" ht="15">
      <c r="A377" s="145" t="s">
        <v>1540</v>
      </c>
      <c r="B377" s="146">
        <f ca="1">IF(C377 = "汎用", 0, IF(C377 = "", "", INDIRECT(ADDRESS(MATCH(C377,キャラデータ表!$C$1:$C1437, 0),1,2,TRUE,"キャラデータ表"),TRUE)))</f>
        <v>130</v>
      </c>
      <c r="C377" s="146" t="s">
        <v>820</v>
      </c>
      <c r="D377" s="146" t="s">
        <v>1551</v>
      </c>
      <c r="E377" s="147">
        <f t="shared" si="38"/>
        <v>1</v>
      </c>
      <c r="F377" s="146" t="s">
        <v>2236</v>
      </c>
      <c r="G377" s="148">
        <v>2</v>
      </c>
      <c r="H377" s="149" t="s">
        <v>1553</v>
      </c>
      <c r="I377" s="146" t="s">
        <v>1544</v>
      </c>
      <c r="J377" s="146" t="s">
        <v>1544</v>
      </c>
      <c r="K377" s="146" t="s">
        <v>1544</v>
      </c>
      <c r="L377" s="146" t="s">
        <v>1617</v>
      </c>
      <c r="M377" s="150" t="s">
        <v>2166</v>
      </c>
      <c r="N377" s="150">
        <f ca="1">COUNTIFS(汎用スキル所持リスト!$A:$A, $B377, 汎用スキル所持リスト!$D:$D, $D377) + COUNTIFS($B:$B, $B377, $D:$D, $D377) - COUNTIFS($C:$C, $C377, $I:$I, "不可", $D:$D, $D377)</f>
        <v>4</v>
      </c>
    </row>
    <row r="378" spans="1:14" ht="15">
      <c r="A378" s="139" t="s">
        <v>1540</v>
      </c>
      <c r="B378" s="140">
        <f ca="1">IF(C378 = "汎用", 0, IF(C378 = "", "", INDIRECT(ADDRESS(MATCH(C378,キャラデータ表!$C$1:$C1437, 0),1,2,TRUE,"キャラデータ表"),TRUE)))</f>
        <v>132</v>
      </c>
      <c r="C378" s="140" t="s">
        <v>828</v>
      </c>
      <c r="D378" s="140" t="s">
        <v>1541</v>
      </c>
      <c r="E378" s="141">
        <f t="shared" si="38"/>
        <v>0</v>
      </c>
      <c r="F378" s="140" t="s">
        <v>2237</v>
      </c>
      <c r="G378" s="142">
        <v>3</v>
      </c>
      <c r="H378" s="143" t="s">
        <v>1770</v>
      </c>
      <c r="I378" s="140" t="s">
        <v>1544</v>
      </c>
      <c r="J378" s="140" t="s">
        <v>1544</v>
      </c>
      <c r="K378" s="140" t="s">
        <v>1544</v>
      </c>
      <c r="L378" s="140" t="s">
        <v>1566</v>
      </c>
      <c r="M378" s="144" t="s">
        <v>2238</v>
      </c>
      <c r="N378" s="144">
        <f ca="1">COUNTIFS(汎用スキル所持リスト!$A:$A, $B378, 汎用スキル所持リスト!$D:$D, $D378) + COUNTIFS($B:$B, $B378, $D:$D, $D378) - COUNTIFS($C:$C, $C378, $I:$I, "不可", $D:$D, $D378)</f>
        <v>4</v>
      </c>
    </row>
    <row r="379" spans="1:14" ht="15">
      <c r="A379" s="145" t="s">
        <v>1540</v>
      </c>
      <c r="B379" s="146">
        <f ca="1">IF(C379 = "汎用", 0, IF(C379 = "", "", INDIRECT(ADDRESS(MATCH(C379,キャラデータ表!$C$1:$C1437, 0),1,2,TRUE,"キャラデータ表"),TRUE)))</f>
        <v>132</v>
      </c>
      <c r="C379" s="146" t="s">
        <v>828</v>
      </c>
      <c r="D379" s="146" t="s">
        <v>1541</v>
      </c>
      <c r="E379" s="147">
        <f t="shared" si="38"/>
        <v>1</v>
      </c>
      <c r="F379" s="146" t="s">
        <v>2239</v>
      </c>
      <c r="G379" s="148">
        <v>3</v>
      </c>
      <c r="H379" s="149" t="s">
        <v>1862</v>
      </c>
      <c r="I379" s="146" t="s">
        <v>1544</v>
      </c>
      <c r="J379" s="146" t="s">
        <v>1544</v>
      </c>
      <c r="K379" s="146" t="s">
        <v>1544</v>
      </c>
      <c r="L379" s="146" t="s">
        <v>1566</v>
      </c>
      <c r="M379" s="150" t="s">
        <v>2240</v>
      </c>
      <c r="N379" s="150">
        <f ca="1">COUNTIFS(汎用スキル所持リスト!$A:$A, $B379, 汎用スキル所持リスト!$D:$D, $D379) + COUNTIFS($B:$B, $B379, $D:$D, $D379) - COUNTIFS($C:$C, $C379, $I:$I, "不可", $D:$D, $D379)</f>
        <v>4</v>
      </c>
    </row>
    <row r="380" spans="1:14" ht="15">
      <c r="A380" s="139" t="s">
        <v>1540</v>
      </c>
      <c r="B380" s="140">
        <f ca="1">IF(C380 = "汎用", 0, IF(C380 = "", "", INDIRECT(ADDRESS(MATCH(C380,キャラデータ表!$C$1:$C1437, 0),1,2,TRUE,"キャラデータ表"),TRUE)))</f>
        <v>133</v>
      </c>
      <c r="C380" s="140" t="s">
        <v>832</v>
      </c>
      <c r="D380" s="140" t="s">
        <v>1541</v>
      </c>
      <c r="E380" s="141">
        <f t="shared" si="38"/>
        <v>0</v>
      </c>
      <c r="F380" s="140" t="s">
        <v>2241</v>
      </c>
      <c r="G380" s="142">
        <v>5</v>
      </c>
      <c r="H380" s="143" t="s">
        <v>1602</v>
      </c>
      <c r="I380" s="140" t="s">
        <v>1544</v>
      </c>
      <c r="J380" s="140" t="s">
        <v>1544</v>
      </c>
      <c r="K380" s="140" t="s">
        <v>1545</v>
      </c>
      <c r="L380" s="140" t="s">
        <v>2242</v>
      </c>
      <c r="M380" s="144"/>
      <c r="N380" s="144">
        <f ca="1">COUNTIFS(汎用スキル所持リスト!$A:$A, $B380, 汎用スキル所持リスト!$D:$D, $D380) + COUNTIFS($B:$B, $B380, $D:$D, $D380) - COUNTIFS($C:$C, $C380, $I:$I, "不可", $D:$D, $D380)</f>
        <v>2</v>
      </c>
    </row>
    <row r="381" spans="1:14" ht="15">
      <c r="A381" s="145" t="s">
        <v>1540</v>
      </c>
      <c r="B381" s="146">
        <f ca="1">IF(C381 = "汎用", 0, IF(C381 = "", "", INDIRECT(ADDRESS(MATCH(C381,キャラデータ表!$C$1:$C1437, 0),1,2,TRUE,"キャラデータ表"),TRUE)))</f>
        <v>133</v>
      </c>
      <c r="C381" s="146" t="s">
        <v>832</v>
      </c>
      <c r="D381" s="146" t="s">
        <v>1551</v>
      </c>
      <c r="E381" s="147">
        <f t="shared" si="38"/>
        <v>0</v>
      </c>
      <c r="F381" s="146" t="s">
        <v>2243</v>
      </c>
      <c r="G381" s="148">
        <v>3</v>
      </c>
      <c r="H381" s="149" t="s">
        <v>1862</v>
      </c>
      <c r="I381" s="146" t="s">
        <v>1544</v>
      </c>
      <c r="J381" s="146" t="s">
        <v>1544</v>
      </c>
      <c r="K381" s="146" t="s">
        <v>1544</v>
      </c>
      <c r="L381" s="146" t="s">
        <v>1576</v>
      </c>
      <c r="M381" s="150" t="s">
        <v>2244</v>
      </c>
      <c r="N381" s="150">
        <f ca="1">COUNTIFS(汎用スキル所持リスト!$A:$A, $B381, 汎用スキル所持リスト!$D:$D, $D381) + COUNTIFS($B:$B, $B381, $D:$D, $D381) - COUNTIFS($C:$C, $C381, $I:$I, "不可", $D:$D, $D381)</f>
        <v>3</v>
      </c>
    </row>
    <row r="382" spans="1:14" ht="15">
      <c r="A382" s="139" t="s">
        <v>1540</v>
      </c>
      <c r="B382" s="140">
        <f ca="1">IF(C382 = "汎用", 0, IF(C382 = "", "", INDIRECT(ADDRESS(MATCH(C382,キャラデータ表!$C$1:$C1437, 0),1,2,TRUE,"キャラデータ表"),TRUE)))</f>
        <v>134</v>
      </c>
      <c r="C382" s="140" t="s">
        <v>836</v>
      </c>
      <c r="D382" s="140" t="s">
        <v>1541</v>
      </c>
      <c r="E382" s="141">
        <f t="shared" si="38"/>
        <v>0</v>
      </c>
      <c r="F382" s="140" t="s">
        <v>2245</v>
      </c>
      <c r="G382" s="142">
        <v>2</v>
      </c>
      <c r="H382" s="143" t="s">
        <v>1862</v>
      </c>
      <c r="I382" s="140" t="s">
        <v>1544</v>
      </c>
      <c r="J382" s="140" t="s">
        <v>1544</v>
      </c>
      <c r="K382" s="140" t="s">
        <v>1544</v>
      </c>
      <c r="L382" s="140" t="s">
        <v>1578</v>
      </c>
      <c r="M382" s="144" t="s">
        <v>1605</v>
      </c>
      <c r="N382" s="144">
        <f ca="1">COUNTIFS(汎用スキル所持リスト!$A:$A, $B382, 汎用スキル所持リスト!$D:$D, $D382) + COUNTIFS($B:$B, $B382, $D:$D, $D382) - COUNTIFS($C:$C, $C382, $I:$I, "不可", $D:$D, $D382)</f>
        <v>4</v>
      </c>
    </row>
    <row r="383" spans="1:14" ht="15">
      <c r="A383" s="145" t="s">
        <v>1540</v>
      </c>
      <c r="B383" s="146">
        <f ca="1">IF(C383 = "汎用", 0, IF(C383 = "", "", INDIRECT(ADDRESS(MATCH(C383,キャラデータ表!$C$1:$C1437, 0),1,2,TRUE,"キャラデータ表"),TRUE)))</f>
        <v>134</v>
      </c>
      <c r="C383" s="146" t="s">
        <v>836</v>
      </c>
      <c r="D383" s="146" t="s">
        <v>1541</v>
      </c>
      <c r="E383" s="147">
        <f t="shared" si="38"/>
        <v>1</v>
      </c>
      <c r="F383" s="146" t="s">
        <v>2246</v>
      </c>
      <c r="G383" s="148">
        <v>3</v>
      </c>
      <c r="H383" s="149" t="s">
        <v>1553</v>
      </c>
      <c r="I383" s="146" t="s">
        <v>1544</v>
      </c>
      <c r="J383" s="146" t="s">
        <v>1544</v>
      </c>
      <c r="K383" s="146" t="s">
        <v>1545</v>
      </c>
      <c r="L383" s="146" t="s">
        <v>2247</v>
      </c>
      <c r="M383" s="150" t="s">
        <v>2248</v>
      </c>
      <c r="N383" s="150">
        <f ca="1">COUNTIFS(汎用スキル所持リスト!$A:$A, $B383, 汎用スキル所持リスト!$D:$D, $D383) + COUNTIFS($B:$B, $B383, $D:$D, $D383) - COUNTIFS($C:$C, $C383, $I:$I, "不可", $D:$D, $D383)</f>
        <v>4</v>
      </c>
    </row>
    <row r="384" spans="1:14" ht="15">
      <c r="A384" s="139" t="s">
        <v>1540</v>
      </c>
      <c r="B384" s="140">
        <f ca="1">IF(C384 = "汎用", 0, IF(C384 = "", "", INDIRECT(ADDRESS(MATCH(C384,キャラデータ表!$C$1:$C1437, 0),1,2,TRUE,"キャラデータ表"),TRUE)))</f>
        <v>134</v>
      </c>
      <c r="C384" s="140" t="s">
        <v>836</v>
      </c>
      <c r="D384" s="140" t="s">
        <v>1541</v>
      </c>
      <c r="E384" s="141">
        <f t="shared" si="38"/>
        <v>2</v>
      </c>
      <c r="F384" s="140" t="s">
        <v>2249</v>
      </c>
      <c r="G384" s="142">
        <v>4</v>
      </c>
      <c r="H384" s="143" t="s">
        <v>1607</v>
      </c>
      <c r="I384" s="140" t="s">
        <v>1544</v>
      </c>
      <c r="J384" s="140" t="s">
        <v>1544</v>
      </c>
      <c r="K384" s="140" t="s">
        <v>1545</v>
      </c>
      <c r="L384" s="140" t="s">
        <v>2250</v>
      </c>
      <c r="M384" s="144" t="s">
        <v>2251</v>
      </c>
      <c r="N384" s="144">
        <f ca="1">COUNTIFS(汎用スキル所持リスト!$A:$A, $B384, 汎用スキル所持リスト!$D:$D, $D384) + COUNTIFS($B:$B, $B384, $D:$D, $D384) - COUNTIFS($C:$C, $C384, $I:$I, "不可", $D:$D, $D384)</f>
        <v>4</v>
      </c>
    </row>
    <row r="385" spans="1:14" ht="15">
      <c r="A385" s="145" t="s">
        <v>1540</v>
      </c>
      <c r="B385" s="145">
        <f ca="1">IF(C385 = "汎用", 0, IF(C385 = "", "", INDIRECT(ADDRESS(MATCH(C385,キャラデータ表!$C$1:$C1437, 0),1,2,TRUE,"キャラデータ表"),TRUE)))</f>
        <v>134</v>
      </c>
      <c r="C385" s="146" t="s">
        <v>836</v>
      </c>
      <c r="D385" s="146" t="s">
        <v>1541</v>
      </c>
      <c r="E385" s="148">
        <f t="shared" si="38"/>
        <v>3</v>
      </c>
      <c r="F385" s="146" t="s">
        <v>2252</v>
      </c>
      <c r="G385" s="148">
        <v>4</v>
      </c>
      <c r="H385" s="149" t="s">
        <v>1553</v>
      </c>
      <c r="I385" s="146" t="s">
        <v>1544</v>
      </c>
      <c r="J385" s="146" t="s">
        <v>1544</v>
      </c>
      <c r="K385" s="146" t="s">
        <v>1545</v>
      </c>
      <c r="L385" s="146" t="s">
        <v>2253</v>
      </c>
      <c r="M385" s="151" t="s">
        <v>2254</v>
      </c>
      <c r="N385" s="150">
        <f ca="1">COUNTIFS(汎用スキル所持リスト!$A:$A, $B385, 汎用スキル所持リスト!$D:$D, $D385) + COUNTIFS($B:$B, $B385, $D:$D, $D385) - COUNTIFS($C:$C, $C385, $I:$I, "不可", $D:$D, $D385)</f>
        <v>4</v>
      </c>
    </row>
    <row r="386" spans="1:14" ht="15">
      <c r="A386" s="139" t="s">
        <v>1540</v>
      </c>
      <c r="B386" s="140">
        <f ca="1">IF(C386 = "汎用", 0, IF(C386 = "", "", INDIRECT(ADDRESS(MATCH(C386,キャラデータ表!$C$1:$C1437, 0),1,2,TRUE,"キャラデータ表"),TRUE)))</f>
        <v>134</v>
      </c>
      <c r="C386" s="140" t="s">
        <v>836</v>
      </c>
      <c r="D386" s="140" t="s">
        <v>1551</v>
      </c>
      <c r="E386" s="141">
        <f t="shared" si="38"/>
        <v>0</v>
      </c>
      <c r="F386" s="140" t="s">
        <v>2255</v>
      </c>
      <c r="G386" s="142">
        <v>3</v>
      </c>
      <c r="H386" s="143" t="s">
        <v>1602</v>
      </c>
      <c r="I386" s="140" t="s">
        <v>1544</v>
      </c>
      <c r="J386" s="140" t="s">
        <v>1544</v>
      </c>
      <c r="K386" s="140" t="s">
        <v>1545</v>
      </c>
      <c r="L386" s="140" t="s">
        <v>1617</v>
      </c>
      <c r="M386" s="144" t="s">
        <v>1735</v>
      </c>
      <c r="N386" s="144">
        <f ca="1">COUNTIFS(汎用スキル所持リスト!$A:$A, $B386, 汎用スキル所持リスト!$D:$D, $D386) + COUNTIFS($B:$B, $B386, $D:$D, $D386) - COUNTIFS($C:$C, $C386, $I:$I, "不可", $D:$D, $D386)</f>
        <v>4</v>
      </c>
    </row>
    <row r="387" spans="1:14" ht="15">
      <c r="A387" s="145" t="s">
        <v>1540</v>
      </c>
      <c r="B387" s="146">
        <f ca="1">IF(C387 = "汎用", 0, IF(C387 = "", "", INDIRECT(ADDRESS(MATCH(C387,キャラデータ表!$C$1:$C1437, 0),1,2,TRUE,"キャラデータ表"),TRUE)))</f>
        <v>134</v>
      </c>
      <c r="C387" s="146" t="s">
        <v>836</v>
      </c>
      <c r="D387" s="146" t="s">
        <v>1551</v>
      </c>
      <c r="E387" s="147">
        <f t="shared" si="38"/>
        <v>1</v>
      </c>
      <c r="F387" s="146" t="s">
        <v>2256</v>
      </c>
      <c r="G387" s="148">
        <v>2</v>
      </c>
      <c r="H387" s="149" t="s">
        <v>1586</v>
      </c>
      <c r="I387" s="146" t="s">
        <v>1544</v>
      </c>
      <c r="J387" s="146" t="s">
        <v>1544</v>
      </c>
      <c r="K387" s="146" t="s">
        <v>1545</v>
      </c>
      <c r="L387" s="146" t="s">
        <v>1679</v>
      </c>
      <c r="M387" s="150" t="s">
        <v>1735</v>
      </c>
      <c r="N387" s="150">
        <f ca="1">COUNTIFS(汎用スキル所持リスト!$A:$A, $B387, 汎用スキル所持リスト!$D:$D, $D387) + COUNTIFS($B:$B, $B387, $D:$D, $D387) - COUNTIFS($C:$C, $C387, $I:$I, "不可", $D:$D, $D387)</f>
        <v>4</v>
      </c>
    </row>
    <row r="388" spans="1:14" ht="15">
      <c r="A388" s="139" t="s">
        <v>1540</v>
      </c>
      <c r="B388" s="140">
        <f ca="1">IF(C388 = "汎用", 0, IF(C388 = "", "", INDIRECT(ADDRESS(MATCH(C388,キャラデータ表!$C$1:$C1437, 0),1,2,TRUE,"キャラデータ表"),TRUE)))</f>
        <v>135</v>
      </c>
      <c r="C388" s="140" t="s">
        <v>840</v>
      </c>
      <c r="D388" s="140" t="s">
        <v>1541</v>
      </c>
      <c r="E388" s="141">
        <f t="shared" si="38"/>
        <v>0</v>
      </c>
      <c r="F388" s="140" t="s">
        <v>2257</v>
      </c>
      <c r="G388" s="142">
        <v>1</v>
      </c>
      <c r="H388" s="143" t="s">
        <v>1586</v>
      </c>
      <c r="I388" s="140" t="s">
        <v>1544</v>
      </c>
      <c r="J388" s="140" t="s">
        <v>1544</v>
      </c>
      <c r="K388" s="140" t="s">
        <v>1544</v>
      </c>
      <c r="L388" s="140" t="s">
        <v>2258</v>
      </c>
      <c r="M388" s="144"/>
      <c r="N388" s="144">
        <f ca="1">COUNTIFS(汎用スキル所持リスト!$A:$A, $B388, 汎用スキル所持リスト!$D:$D, $D388) + COUNTIFS($B:$B, $B388, $D:$D, $D388) - COUNTIFS($C:$C, $C388, $I:$I, "不可", $D:$D, $D388)</f>
        <v>3</v>
      </c>
    </row>
    <row r="389" spans="1:14" ht="15">
      <c r="A389" s="145" t="s">
        <v>1540</v>
      </c>
      <c r="B389" s="146">
        <f ca="1">IF(C389 = "汎用", 0, IF(C389 = "", "", INDIRECT(ADDRESS(MATCH(C389,キャラデータ表!$C$1:$C1437, 0),1,2,TRUE,"キャラデータ表"),TRUE)))</f>
        <v>135</v>
      </c>
      <c r="C389" s="146" t="s">
        <v>840</v>
      </c>
      <c r="D389" s="146" t="s">
        <v>1541</v>
      </c>
      <c r="E389" s="147">
        <f t="shared" si="38"/>
        <v>1</v>
      </c>
      <c r="F389" s="146" t="s">
        <v>2259</v>
      </c>
      <c r="G389" s="148">
        <v>3</v>
      </c>
      <c r="H389" s="149" t="s">
        <v>1553</v>
      </c>
      <c r="I389" s="146" t="s">
        <v>1544</v>
      </c>
      <c r="J389" s="146" t="s">
        <v>1544</v>
      </c>
      <c r="K389" s="146" t="s">
        <v>1545</v>
      </c>
      <c r="L389" s="146" t="s">
        <v>2260</v>
      </c>
      <c r="M389" s="150" t="s">
        <v>2261</v>
      </c>
      <c r="N389" s="150">
        <f ca="1">COUNTIFS(汎用スキル所持リスト!$A:$A, $B389, 汎用スキル所持リスト!$D:$D, $D389) + COUNTIFS($B:$B, $B389, $D:$D, $D389) - COUNTIFS($C:$C, $C389, $I:$I, "不可", $D:$D, $D389)</f>
        <v>3</v>
      </c>
    </row>
    <row r="390" spans="1:14" ht="15">
      <c r="A390" s="139" t="s">
        <v>1540</v>
      </c>
      <c r="B390" s="140">
        <f ca="1">IF(C390 = "汎用", 0, IF(C390 = "", "", INDIRECT(ADDRESS(MATCH(C390,キャラデータ表!$C$1:$C1437, 0),1,2,TRUE,"キャラデータ表"),TRUE)))</f>
        <v>135</v>
      </c>
      <c r="C390" s="140" t="s">
        <v>840</v>
      </c>
      <c r="D390" s="140" t="s">
        <v>1551</v>
      </c>
      <c r="E390" s="141">
        <f>COUNTIFS($C$1:$C387, $C390, $D$1:$D387, $D390)</f>
        <v>0</v>
      </c>
      <c r="F390" s="140" t="s">
        <v>2262</v>
      </c>
      <c r="G390" s="142">
        <v>4</v>
      </c>
      <c r="H390" s="143" t="s">
        <v>1553</v>
      </c>
      <c r="I390" s="140" t="s">
        <v>1544</v>
      </c>
      <c r="J390" s="140" t="s">
        <v>1544</v>
      </c>
      <c r="K390" s="140" t="s">
        <v>1544</v>
      </c>
      <c r="L390" s="140" t="s">
        <v>1795</v>
      </c>
      <c r="M390" s="144" t="s">
        <v>1641</v>
      </c>
      <c r="N390" s="144">
        <f ca="1">COUNTIFS(汎用スキル所持リスト!$A:$A, $B390, 汎用スキル所持リスト!$D:$D, $D390) + COUNTIFS($B:$B, $B390, $D:$D, $D390) - COUNTIFS($C:$C, $C390, $I:$I, "不可", $D:$D, $D390)</f>
        <v>3</v>
      </c>
    </row>
    <row r="391" spans="1:14" ht="15">
      <c r="A391" s="145" t="s">
        <v>1540</v>
      </c>
      <c r="B391" s="146">
        <f ca="1">IF(C391 = "汎用", 0, IF(C391 = "", "", INDIRECT(ADDRESS(MATCH(C391,キャラデータ表!$C$1:$C1437, 0),1,2,TRUE,"キャラデータ表"),TRUE)))</f>
        <v>136</v>
      </c>
      <c r="C391" s="146" t="s">
        <v>844</v>
      </c>
      <c r="D391" s="146" t="s">
        <v>1541</v>
      </c>
      <c r="E391" s="147">
        <f t="shared" ref="E391:E399" si="39">COUNTIFS($C$1:$C390, $C391, $D$1:$D390, $D391)</f>
        <v>0</v>
      </c>
      <c r="F391" s="146" t="s">
        <v>2263</v>
      </c>
      <c r="G391" s="148">
        <v>3</v>
      </c>
      <c r="H391" s="149" t="s">
        <v>1572</v>
      </c>
      <c r="I391" s="146" t="s">
        <v>1544</v>
      </c>
      <c r="J391" s="146" t="s">
        <v>1544</v>
      </c>
      <c r="K391" s="146" t="s">
        <v>1544</v>
      </c>
      <c r="L391" s="146" t="s">
        <v>1566</v>
      </c>
      <c r="M391" s="150" t="s">
        <v>1567</v>
      </c>
      <c r="N391" s="150">
        <f ca="1">COUNTIFS(汎用スキル所持リスト!$A:$A, $B391, 汎用スキル所持リスト!$D:$D, $D391) + COUNTIFS($B:$B, $B391, $D:$D, $D391) - COUNTIFS($C:$C, $C391, $I:$I, "不可", $D:$D, $D391)</f>
        <v>4</v>
      </c>
    </row>
    <row r="392" spans="1:14" ht="15">
      <c r="A392" s="139" t="s">
        <v>1540</v>
      </c>
      <c r="B392" s="140">
        <f ca="1">IF(C392 = "汎用", 0, IF(C392 = "", "", INDIRECT(ADDRESS(MATCH(C392,キャラデータ表!$C$1:$C1437, 0),1,2,TRUE,"キャラデータ表"),TRUE)))</f>
        <v>136</v>
      </c>
      <c r="C392" s="140" t="s">
        <v>844</v>
      </c>
      <c r="D392" s="140" t="s">
        <v>1541</v>
      </c>
      <c r="E392" s="141">
        <f t="shared" si="39"/>
        <v>1</v>
      </c>
      <c r="F392" s="140" t="s">
        <v>2264</v>
      </c>
      <c r="G392" s="142">
        <v>3</v>
      </c>
      <c r="H392" s="143" t="s">
        <v>1572</v>
      </c>
      <c r="I392" s="140" t="s">
        <v>1544</v>
      </c>
      <c r="J392" s="140" t="s">
        <v>1544</v>
      </c>
      <c r="K392" s="140" t="s">
        <v>1544</v>
      </c>
      <c r="L392" s="140" t="s">
        <v>2265</v>
      </c>
      <c r="M392" s="144" t="s">
        <v>2266</v>
      </c>
      <c r="N392" s="144">
        <f ca="1">COUNTIFS(汎用スキル所持リスト!$A:$A, $B392, 汎用スキル所持リスト!$D:$D, $D392) + COUNTIFS($B:$B, $B392, $D:$D, $D392) - COUNTIFS($C:$C, $C392, $I:$I, "不可", $D:$D, $D392)</f>
        <v>4</v>
      </c>
    </row>
    <row r="393" spans="1:14" ht="15">
      <c r="A393" s="145" t="s">
        <v>1540</v>
      </c>
      <c r="B393" s="146">
        <f ca="1">IF(C393 = "汎用", 0, IF(C393 = "", "", INDIRECT(ADDRESS(MATCH(C393,キャラデータ表!$C$1:$C1437, 0),1,2,TRUE,"キャラデータ表"),TRUE)))</f>
        <v>136</v>
      </c>
      <c r="C393" s="146" t="s">
        <v>844</v>
      </c>
      <c r="D393" s="146" t="s">
        <v>1551</v>
      </c>
      <c r="E393" s="147">
        <f t="shared" si="39"/>
        <v>0</v>
      </c>
      <c r="F393" s="146" t="s">
        <v>2267</v>
      </c>
      <c r="G393" s="148">
        <v>3</v>
      </c>
      <c r="H393" s="149" t="s">
        <v>1610</v>
      </c>
      <c r="I393" s="146" t="s">
        <v>1544</v>
      </c>
      <c r="J393" s="146" t="s">
        <v>1544</v>
      </c>
      <c r="K393" s="146" t="s">
        <v>1544</v>
      </c>
      <c r="L393" s="146" t="s">
        <v>1640</v>
      </c>
      <c r="M393" s="150" t="s">
        <v>1555</v>
      </c>
      <c r="N393" s="150">
        <f ca="1">COUNTIFS(汎用スキル所持リスト!$A:$A, $B393, 汎用スキル所持リスト!$D:$D, $D393) + COUNTIFS($B:$B, $B393, $D:$D, $D393) - COUNTIFS($C:$C, $C393, $I:$I, "不可", $D:$D, $D393)</f>
        <v>2</v>
      </c>
    </row>
    <row r="394" spans="1:14" ht="15">
      <c r="A394" s="139" t="s">
        <v>1540</v>
      </c>
      <c r="B394" s="140">
        <f ca="1">IF(C394 = "汎用", 0, IF(C394 = "", "", INDIRECT(ADDRESS(MATCH(C394,キャラデータ表!$C$1:$C1437, 0),1,2,TRUE,"キャラデータ表"),TRUE)))</f>
        <v>137</v>
      </c>
      <c r="C394" s="140" t="s">
        <v>846</v>
      </c>
      <c r="D394" s="140" t="s">
        <v>1541</v>
      </c>
      <c r="E394" s="141">
        <f t="shared" si="39"/>
        <v>0</v>
      </c>
      <c r="F394" s="140" t="s">
        <v>2268</v>
      </c>
      <c r="G394" s="142">
        <v>2</v>
      </c>
      <c r="H394" s="143" t="s">
        <v>1586</v>
      </c>
      <c r="I394" s="140" t="s">
        <v>1544</v>
      </c>
      <c r="J394" s="140" t="s">
        <v>1544</v>
      </c>
      <c r="K394" s="140" t="s">
        <v>1544</v>
      </c>
      <c r="L394" s="140" t="s">
        <v>2031</v>
      </c>
      <c r="M394" s="144" t="s">
        <v>1590</v>
      </c>
      <c r="N394" s="144">
        <f ca="1">COUNTIFS(汎用スキル所持リスト!$A:$A, $B394, 汎用スキル所持リスト!$D:$D, $D394) + COUNTIFS($B:$B, $B394, $D:$D, $D394) - COUNTIFS($C:$C, $C394, $I:$I, "不可", $D:$D, $D394)</f>
        <v>3</v>
      </c>
    </row>
    <row r="395" spans="1:14" ht="15">
      <c r="A395" s="145" t="s">
        <v>1540</v>
      </c>
      <c r="B395" s="146">
        <f ca="1">IF(C395 = "汎用", 0, IF(C395 = "", "", INDIRECT(ADDRESS(MATCH(C395,キャラデータ表!$C$1:$C1437, 0),1,2,TRUE,"キャラデータ表"),TRUE)))</f>
        <v>137</v>
      </c>
      <c r="C395" s="146" t="s">
        <v>846</v>
      </c>
      <c r="D395" s="146" t="s">
        <v>1541</v>
      </c>
      <c r="E395" s="147">
        <f t="shared" si="39"/>
        <v>1</v>
      </c>
      <c r="F395" s="146" t="s">
        <v>2269</v>
      </c>
      <c r="G395" s="148">
        <v>5</v>
      </c>
      <c r="H395" s="149" t="s">
        <v>1572</v>
      </c>
      <c r="I395" s="146" t="s">
        <v>1544</v>
      </c>
      <c r="J395" s="146" t="s">
        <v>1544</v>
      </c>
      <c r="K395" s="146" t="s">
        <v>1544</v>
      </c>
      <c r="L395" s="146" t="s">
        <v>1566</v>
      </c>
      <c r="M395" s="150" t="s">
        <v>2270</v>
      </c>
      <c r="N395" s="150">
        <f ca="1">COUNTIFS(汎用スキル所持リスト!$A:$A, $B395, 汎用スキル所持リスト!$D:$D, $D395) + COUNTIFS($B:$B, $B395, $D:$D, $D395) - COUNTIFS($C:$C, $C395, $I:$I, "不可", $D:$D, $D395)</f>
        <v>3</v>
      </c>
    </row>
    <row r="396" spans="1:14" ht="15">
      <c r="A396" s="139" t="s">
        <v>1540</v>
      </c>
      <c r="B396" s="140">
        <f ca="1">IF(C396 = "汎用", 0, IF(C396 = "", "", INDIRECT(ADDRESS(MATCH(C396,キャラデータ表!$C$1:$C1437, 0),1,2,TRUE,"キャラデータ表"),TRUE)))</f>
        <v>137</v>
      </c>
      <c r="C396" s="140" t="s">
        <v>846</v>
      </c>
      <c r="D396" s="140" t="s">
        <v>1541</v>
      </c>
      <c r="E396" s="141">
        <f t="shared" si="39"/>
        <v>2</v>
      </c>
      <c r="F396" s="140" t="s">
        <v>2271</v>
      </c>
      <c r="G396" s="142">
        <v>4</v>
      </c>
      <c r="H396" s="143" t="s">
        <v>1553</v>
      </c>
      <c r="I396" s="140" t="s">
        <v>1545</v>
      </c>
      <c r="J396" s="140" t="s">
        <v>1544</v>
      </c>
      <c r="K396" s="140" t="s">
        <v>1545</v>
      </c>
      <c r="L396" s="140" t="s">
        <v>1971</v>
      </c>
      <c r="M396" s="144"/>
      <c r="N396" s="144">
        <f ca="1">COUNTIFS(汎用スキル所持リスト!$A:$A, $B396, 汎用スキル所持リスト!$D:$D, $D396) + COUNTIFS($B:$B, $B396, $D:$D, $D396) - COUNTIFS($C:$C, $C396, $I:$I, "不可", $D:$D, $D396)</f>
        <v>3</v>
      </c>
    </row>
    <row r="397" spans="1:14" ht="15">
      <c r="A397" s="145" t="s">
        <v>1540</v>
      </c>
      <c r="B397" s="146">
        <f ca="1">IF(C397 = "汎用", 0, IF(C397 = "", "", INDIRECT(ADDRESS(MATCH(C397,キャラデータ表!$C$1:$C1437, 0),1,2,TRUE,"キャラデータ表"),TRUE)))</f>
        <v>137</v>
      </c>
      <c r="C397" s="146" t="s">
        <v>846</v>
      </c>
      <c r="D397" s="146" t="s">
        <v>1551</v>
      </c>
      <c r="E397" s="147">
        <f t="shared" si="39"/>
        <v>0</v>
      </c>
      <c r="F397" s="146" t="s">
        <v>2272</v>
      </c>
      <c r="G397" s="148">
        <v>3</v>
      </c>
      <c r="H397" s="149" t="s">
        <v>1607</v>
      </c>
      <c r="I397" s="146" t="s">
        <v>1544</v>
      </c>
      <c r="J397" s="146" t="s">
        <v>1544</v>
      </c>
      <c r="K397" s="146" t="s">
        <v>1545</v>
      </c>
      <c r="L397" s="146" t="s">
        <v>2273</v>
      </c>
      <c r="M397" s="150" t="s">
        <v>2274</v>
      </c>
      <c r="N397" s="150">
        <f ca="1">COUNTIFS(汎用スキル所持リスト!$A:$A, $B397, 汎用スキル所持リスト!$D:$D, $D397) + COUNTIFS($B:$B, $B397, $D:$D, $D397) - COUNTIFS($C:$C, $C397, $I:$I, "不可", $D:$D, $D397)</f>
        <v>1</v>
      </c>
    </row>
    <row r="398" spans="1:14" ht="15">
      <c r="A398" s="139" t="s">
        <v>1540</v>
      </c>
      <c r="B398" s="140">
        <f ca="1">IF(C398 = "汎用", 0, IF(C398 = "", "", INDIRECT(ADDRESS(MATCH(C398,キャラデータ表!$C$1:$C1437, 0),1,2,TRUE,"キャラデータ表"),TRUE)))</f>
        <v>137</v>
      </c>
      <c r="C398" s="140" t="s">
        <v>846</v>
      </c>
      <c r="D398" s="140" t="s">
        <v>1551</v>
      </c>
      <c r="E398" s="141">
        <f t="shared" si="39"/>
        <v>1</v>
      </c>
      <c r="F398" s="140" t="s">
        <v>2275</v>
      </c>
      <c r="G398" s="142">
        <v>5</v>
      </c>
      <c r="H398" s="143" t="s">
        <v>1607</v>
      </c>
      <c r="I398" s="140" t="s">
        <v>1545</v>
      </c>
      <c r="J398" s="140" t="s">
        <v>1544</v>
      </c>
      <c r="K398" s="140" t="s">
        <v>1545</v>
      </c>
      <c r="L398" s="140" t="s">
        <v>1679</v>
      </c>
      <c r="M398" s="144" t="s">
        <v>1763</v>
      </c>
      <c r="N398" s="144">
        <f ca="1">COUNTIFS(汎用スキル所持リスト!$A:$A, $B398, 汎用スキル所持リスト!$D:$D, $D398) + COUNTIFS($B:$B, $B398, $D:$D, $D398) - COUNTIFS($C:$C, $C398, $I:$I, "不可", $D:$D, $D398)</f>
        <v>1</v>
      </c>
    </row>
    <row r="399" spans="1:14" ht="15">
      <c r="A399" s="145" t="s">
        <v>1540</v>
      </c>
      <c r="B399" s="146">
        <f ca="1">IF(C399 = "汎用", 0, IF(C399 = "", "", INDIRECT(ADDRESS(MATCH(C399,キャラデータ表!$C$1:$C1437, 0),1,2,TRUE,"キャラデータ表"),TRUE)))</f>
        <v>137</v>
      </c>
      <c r="C399" s="146" t="s">
        <v>846</v>
      </c>
      <c r="D399" s="146" t="s">
        <v>1551</v>
      </c>
      <c r="E399" s="147">
        <f t="shared" si="39"/>
        <v>2</v>
      </c>
      <c r="F399" s="146" t="s">
        <v>2276</v>
      </c>
      <c r="G399" s="148">
        <v>4</v>
      </c>
      <c r="H399" s="149" t="s">
        <v>1602</v>
      </c>
      <c r="I399" s="146" t="s">
        <v>1545</v>
      </c>
      <c r="J399" s="146" t="s">
        <v>1544</v>
      </c>
      <c r="K399" s="146" t="s">
        <v>1545</v>
      </c>
      <c r="L399" s="146" t="s">
        <v>1795</v>
      </c>
      <c r="M399" s="150" t="s">
        <v>1641</v>
      </c>
      <c r="N399" s="150">
        <f ca="1">COUNTIFS(汎用スキル所持リスト!$A:$A, $B399, 汎用スキル所持リスト!$D:$D, $D399) + COUNTIFS($B:$B, $B399, $D:$D, $D399) - COUNTIFS($C:$C, $C399, $I:$I, "不可", $D:$D, $D399)</f>
        <v>1</v>
      </c>
    </row>
    <row r="400" spans="1:14" ht="15">
      <c r="A400" s="139" t="s">
        <v>1540</v>
      </c>
      <c r="B400" s="140">
        <f ca="1">IF(C400 = "汎用", 0, IF(C400 = "", "", INDIRECT(ADDRESS(MATCH(C400,キャラデータ表!$C$1:$C1437, 0),1,2,TRUE,"キャラデータ表"),TRUE)))</f>
        <v>138</v>
      </c>
      <c r="C400" s="140" t="s">
        <v>852</v>
      </c>
      <c r="D400" s="140" t="s">
        <v>1541</v>
      </c>
      <c r="E400" s="141">
        <f>COUNTIFS($C$1:$C396, $C400, $D$1:$D396, $D400)</f>
        <v>0</v>
      </c>
      <c r="F400" s="140" t="s">
        <v>2277</v>
      </c>
      <c r="G400" s="142">
        <v>5</v>
      </c>
      <c r="H400" s="143" t="s">
        <v>1610</v>
      </c>
      <c r="I400" s="140" t="s">
        <v>1544</v>
      </c>
      <c r="J400" s="140" t="s">
        <v>1544</v>
      </c>
      <c r="K400" s="140" t="s">
        <v>1544</v>
      </c>
      <c r="L400" s="140" t="s">
        <v>1566</v>
      </c>
      <c r="M400" s="144" t="s">
        <v>2278</v>
      </c>
      <c r="N400" s="144">
        <f ca="1">COUNTIFS(汎用スキル所持リスト!$A:$A, $B400, 汎用スキル所持リスト!$D:$D, $D400) + COUNTIFS($B:$B, $B400, $D:$D, $D400) - COUNTIFS($C:$C, $C400, $I:$I, "不可", $D:$D, $D400)</f>
        <v>4</v>
      </c>
    </row>
    <row r="401" spans="1:14" ht="15">
      <c r="A401" s="145" t="s">
        <v>1540</v>
      </c>
      <c r="B401" s="146">
        <f ca="1">IF(C401 = "汎用", 0, IF(C401 = "", "", INDIRECT(ADDRESS(MATCH(C401,キャラデータ表!$C$1:$C1437, 0),1,2,TRUE,"キャラデータ表"),TRUE)))</f>
        <v>138</v>
      </c>
      <c r="C401" s="146" t="s">
        <v>852</v>
      </c>
      <c r="D401" s="146" t="s">
        <v>1541</v>
      </c>
      <c r="E401" s="147">
        <f t="shared" ref="E401:E402" si="40">COUNTIFS($C$1:$C400, $C401, $D$1:$D400, $D401)</f>
        <v>1</v>
      </c>
      <c r="F401" s="146" t="s">
        <v>2279</v>
      </c>
      <c r="G401" s="148">
        <v>4</v>
      </c>
      <c r="H401" s="149" t="s">
        <v>1610</v>
      </c>
      <c r="I401" s="146" t="s">
        <v>1544</v>
      </c>
      <c r="J401" s="146" t="s">
        <v>1544</v>
      </c>
      <c r="K401" s="146" t="s">
        <v>1545</v>
      </c>
      <c r="L401" s="146" t="s">
        <v>2280</v>
      </c>
      <c r="M401" s="150" t="s">
        <v>2171</v>
      </c>
      <c r="N401" s="150">
        <f ca="1">COUNTIFS(汎用スキル所持リスト!$A:$A, $B401, 汎用スキル所持リスト!$D:$D, $D401) + COUNTIFS($B:$B, $B401, $D:$D, $D401) - COUNTIFS($C:$C, $C401, $I:$I, "不可", $D:$D, $D401)</f>
        <v>4</v>
      </c>
    </row>
    <row r="402" spans="1:14" ht="15">
      <c r="A402" s="139" t="s">
        <v>1540</v>
      </c>
      <c r="B402" s="140">
        <v>139</v>
      </c>
      <c r="C402" s="140" t="s">
        <v>855</v>
      </c>
      <c r="D402" s="140" t="s">
        <v>1541</v>
      </c>
      <c r="E402" s="141">
        <f t="shared" si="40"/>
        <v>0</v>
      </c>
      <c r="F402" s="140" t="s">
        <v>2281</v>
      </c>
      <c r="G402" s="142">
        <v>2</v>
      </c>
      <c r="H402" s="143" t="s">
        <v>1586</v>
      </c>
      <c r="I402" s="140" t="s">
        <v>1544</v>
      </c>
      <c r="J402" s="140" t="s">
        <v>1544</v>
      </c>
      <c r="K402" s="140" t="s">
        <v>1544</v>
      </c>
      <c r="L402" s="140" t="s">
        <v>1870</v>
      </c>
      <c r="M402" s="144" t="s">
        <v>1605</v>
      </c>
      <c r="N402" s="144">
        <f ca="1">COUNTIFS(汎用スキル所持リスト!$A:$A, $B402, 汎用スキル所持リスト!$D:$D, $D402) + COUNTIFS($B:$B, $B402, $D:$D, $D402) - COUNTIFS($C:$C, $C402, $I:$I, "不可", $D:$D, $D402)</f>
        <v>1</v>
      </c>
    </row>
    <row r="403" spans="1:14" ht="15">
      <c r="A403" s="145" t="s">
        <v>1540</v>
      </c>
      <c r="B403" s="145">
        <f ca="1">IF(C403 = "汎用", 0, IF(C403 = "", "", INDIRECT(ADDRESS(MATCH(C403,キャラデータ表!$C$1:$C1437, 0),1,2,TRUE,"キャラデータ表"),TRUE)))</f>
        <v>140</v>
      </c>
      <c r="C403" s="146" t="s">
        <v>859</v>
      </c>
      <c r="D403" s="146" t="s">
        <v>1541</v>
      </c>
      <c r="E403" s="148">
        <f t="shared" ref="E403:E404" si="41">COUNTIFS($C$1:$C401, $C403, $D$1:$D401, $D403)</f>
        <v>0</v>
      </c>
      <c r="F403" s="146" t="s">
        <v>2282</v>
      </c>
      <c r="G403" s="148">
        <v>1</v>
      </c>
      <c r="H403" s="149" t="s">
        <v>1607</v>
      </c>
      <c r="I403" s="146" t="s">
        <v>1544</v>
      </c>
      <c r="J403" s="146" t="s">
        <v>1544</v>
      </c>
      <c r="K403" s="146" t="s">
        <v>1545</v>
      </c>
      <c r="L403" s="146" t="s">
        <v>2283</v>
      </c>
      <c r="M403" s="151"/>
      <c r="N403" s="150">
        <f ca="1">COUNTIFS(汎用スキル所持リスト!$A:$A, $B403, 汎用スキル所持リスト!$D:$D, $D403) + COUNTIFS($B:$B, $B403, $D:$D, $D403) - COUNTIFS($C:$C, $C403, $I:$I, "不可", $D:$D, $D403)</f>
        <v>3</v>
      </c>
    </row>
    <row r="404" spans="1:14" ht="15">
      <c r="A404" s="139" t="s">
        <v>1540</v>
      </c>
      <c r="B404" s="140">
        <f ca="1">IF(C404 = "汎用", 0, IF(C404 = "", "", INDIRECT(ADDRESS(MATCH(C404,キャラデータ表!$C$1:$C1437, 0),1,2,TRUE,"キャラデータ表"),TRUE)))</f>
        <v>140</v>
      </c>
      <c r="C404" s="140" t="s">
        <v>859</v>
      </c>
      <c r="D404" s="140" t="s">
        <v>1551</v>
      </c>
      <c r="E404" s="141">
        <f t="shared" si="41"/>
        <v>0</v>
      </c>
      <c r="F404" s="140" t="s">
        <v>2284</v>
      </c>
      <c r="G404" s="142">
        <v>3</v>
      </c>
      <c r="H404" s="143" t="s">
        <v>1572</v>
      </c>
      <c r="I404" s="140" t="s">
        <v>1544</v>
      </c>
      <c r="J404" s="140" t="s">
        <v>1544</v>
      </c>
      <c r="K404" s="140" t="s">
        <v>1544</v>
      </c>
      <c r="L404" s="140" t="s">
        <v>1584</v>
      </c>
      <c r="M404" s="144" t="s">
        <v>2285</v>
      </c>
      <c r="N404" s="144">
        <f ca="1">COUNTIFS(汎用スキル所持リスト!$A:$A, $B404, 汎用スキル所持リスト!$D:$D, $D404) + COUNTIFS($B:$B, $B404, $D:$D, $D404) - COUNTIFS($C:$C, $C404, $I:$I, "不可", $D:$D, $D404)</f>
        <v>1</v>
      </c>
    </row>
    <row r="405" spans="1:14" ht="15">
      <c r="A405" s="145" t="s">
        <v>1540</v>
      </c>
      <c r="B405" s="146">
        <f ca="1">IF(C405 = "汎用", 0, IF(C405 = "", "", INDIRECT(ADDRESS(MATCH(C405,キャラデータ表!$C$1:$C1437, 0),1,2,TRUE,"キャラデータ表"),TRUE)))</f>
        <v>141</v>
      </c>
      <c r="C405" s="146" t="s">
        <v>864</v>
      </c>
      <c r="D405" s="146" t="s">
        <v>1541</v>
      </c>
      <c r="E405" s="147">
        <f t="shared" ref="E405:E430" si="42">COUNTIFS($C$1:$C404, $C405, $D$1:$D404, $D405)</f>
        <v>0</v>
      </c>
      <c r="F405" s="146" t="s">
        <v>2286</v>
      </c>
      <c r="G405" s="148">
        <v>3</v>
      </c>
      <c r="H405" s="149" t="s">
        <v>1602</v>
      </c>
      <c r="I405" s="146" t="s">
        <v>1544</v>
      </c>
      <c r="J405" s="146" t="s">
        <v>1544</v>
      </c>
      <c r="K405" s="146" t="s">
        <v>1545</v>
      </c>
      <c r="L405" s="146" t="s">
        <v>1979</v>
      </c>
      <c r="M405" s="150" t="s">
        <v>1980</v>
      </c>
      <c r="N405" s="150">
        <f ca="1">COUNTIFS(汎用スキル所持リスト!$A:$A, $B405, 汎用スキル所持リスト!$D:$D, $D405) + COUNTIFS($B:$B, $B405, $D:$D, $D405) - COUNTIFS($C:$C, $C405, $I:$I, "不可", $D:$D, $D405)</f>
        <v>3</v>
      </c>
    </row>
    <row r="406" spans="1:14" ht="15">
      <c r="A406" s="139" t="s">
        <v>1540</v>
      </c>
      <c r="B406" s="140">
        <f ca="1">IF(C406 = "汎用", 0, IF(C406 = "", "", INDIRECT(ADDRESS(MATCH(C406,キャラデータ表!$C$1:$C1437, 0),1,2,TRUE,"キャラデータ表"),TRUE)))</f>
        <v>141</v>
      </c>
      <c r="C406" s="140" t="s">
        <v>864</v>
      </c>
      <c r="D406" s="140" t="s">
        <v>1551</v>
      </c>
      <c r="E406" s="141">
        <f t="shared" si="42"/>
        <v>0</v>
      </c>
      <c r="F406" s="4" t="s">
        <v>2287</v>
      </c>
      <c r="G406" s="142">
        <v>5</v>
      </c>
      <c r="H406" s="143" t="s">
        <v>1607</v>
      </c>
      <c r="I406" s="140" t="s">
        <v>1544</v>
      </c>
      <c r="J406" s="140" t="s">
        <v>1544</v>
      </c>
      <c r="K406" s="140" t="s">
        <v>1545</v>
      </c>
      <c r="L406" s="140" t="s">
        <v>2288</v>
      </c>
      <c r="M406" s="144" t="s">
        <v>2289</v>
      </c>
      <c r="N406" s="144">
        <f ca="1">COUNTIFS(汎用スキル所持リスト!$A:$A, $B406, 汎用スキル所持リスト!$D:$D, $D406) + COUNTIFS($B:$B, $B406, $D:$D, $D406) - COUNTIFS($C:$C, $C406, $I:$I, "不可", $D:$D, $D406)</f>
        <v>2</v>
      </c>
    </row>
    <row r="407" spans="1:14" ht="15">
      <c r="A407" s="145" t="s">
        <v>1540</v>
      </c>
      <c r="B407" s="146">
        <f ca="1">IF(C407 = "汎用", 0, IF(C407 = "", "", INDIRECT(ADDRESS(MATCH(C407,キャラデータ表!$C$1:$C1437, 0),1,2,TRUE,"キャラデータ表"),TRUE)))</f>
        <v>142</v>
      </c>
      <c r="C407" s="146" t="s">
        <v>867</v>
      </c>
      <c r="D407" s="146" t="s">
        <v>1551</v>
      </c>
      <c r="E407" s="147">
        <f t="shared" si="42"/>
        <v>0</v>
      </c>
      <c r="F407" s="146" t="s">
        <v>2290</v>
      </c>
      <c r="G407" s="148">
        <v>2</v>
      </c>
      <c r="H407" s="149">
        <v>10</v>
      </c>
      <c r="I407" s="146" t="s">
        <v>1544</v>
      </c>
      <c r="J407" s="167" t="s">
        <v>1544</v>
      </c>
      <c r="K407" s="146" t="s">
        <v>1544</v>
      </c>
      <c r="L407" s="146" t="s">
        <v>1795</v>
      </c>
      <c r="M407" s="168">
        <v>0.01</v>
      </c>
      <c r="N407" s="150">
        <f ca="1">COUNTIFS(汎用スキル所持リスト!$A:$A, $B407, 汎用スキル所持リスト!$D:$D, $D407) + COUNTIFS($B:$B, $B407, $D:$D, $D407) - COUNTIFS($C:$C, $C407, $I:$I, "不可", $D:$D, $D407)</f>
        <v>1</v>
      </c>
    </row>
    <row r="408" spans="1:14" ht="15">
      <c r="A408" s="139" t="s">
        <v>1540</v>
      </c>
      <c r="B408" s="140">
        <f ca="1">IF(C408 = "汎用", 0, IF(C408 = "", "", INDIRECT(ADDRESS(MATCH(C408,キャラデータ表!$C$1:$C1437, 0),1,2,TRUE,"キャラデータ表"),TRUE)))</f>
        <v>143</v>
      </c>
      <c r="C408" s="140" t="s">
        <v>873</v>
      </c>
      <c r="D408" s="140" t="s">
        <v>1561</v>
      </c>
      <c r="E408" s="141">
        <f t="shared" si="42"/>
        <v>0</v>
      </c>
      <c r="F408" s="140" t="s">
        <v>2291</v>
      </c>
      <c r="G408" s="142">
        <v>3</v>
      </c>
      <c r="H408" s="143" t="s">
        <v>1602</v>
      </c>
      <c r="I408" s="140" t="s">
        <v>1544</v>
      </c>
      <c r="J408" s="140" t="s">
        <v>1544</v>
      </c>
      <c r="K408" s="140" t="s">
        <v>1544</v>
      </c>
      <c r="L408" s="140" t="s">
        <v>1563</v>
      </c>
      <c r="M408" s="144" t="s">
        <v>1560</v>
      </c>
      <c r="N408" s="144">
        <f ca="1">COUNTIFS(汎用スキル所持リスト!$A:$A, $B408, 汎用スキル所持リスト!$D:$D, $D408) + COUNTIFS($B:$B, $B408, $D:$D, $D408) - COUNTIFS($C:$C, $C408, $I:$I, "不可", $D:$D, $D408)</f>
        <v>1</v>
      </c>
    </row>
    <row r="409" spans="1:14" ht="15">
      <c r="A409" s="145" t="s">
        <v>1540</v>
      </c>
      <c r="B409" s="146">
        <f ca="1">IF(C409 = "汎用", 0, IF(C409 = "", "", INDIRECT(ADDRESS(MATCH(C409,キャラデータ表!$C$1:$C1437, 0),1,2,TRUE,"キャラデータ表"),TRUE)))</f>
        <v>143</v>
      </c>
      <c r="C409" s="146" t="s">
        <v>873</v>
      </c>
      <c r="D409" s="146" t="s">
        <v>1541</v>
      </c>
      <c r="E409" s="147">
        <f t="shared" si="42"/>
        <v>0</v>
      </c>
      <c r="F409" s="146" t="s">
        <v>2292</v>
      </c>
      <c r="G409" s="148">
        <v>3</v>
      </c>
      <c r="H409" s="149" t="s">
        <v>1586</v>
      </c>
      <c r="I409" s="146" t="s">
        <v>1544</v>
      </c>
      <c r="J409" s="146" t="s">
        <v>1544</v>
      </c>
      <c r="K409" s="146" t="s">
        <v>1544</v>
      </c>
      <c r="L409" s="146" t="s">
        <v>1721</v>
      </c>
      <c r="M409" s="168">
        <v>0.2</v>
      </c>
      <c r="N409" s="150">
        <f ca="1">COUNTIFS(汎用スキル所持リスト!$A:$A, $B409, 汎用スキル所持リスト!$D:$D, $D409) + COUNTIFS($B:$B, $B409, $D:$D, $D409) - COUNTIFS($C:$C, $C409, $I:$I, "不可", $D:$D, $D409)</f>
        <v>2</v>
      </c>
    </row>
    <row r="410" spans="1:14" ht="15">
      <c r="A410" s="139" t="s">
        <v>1540</v>
      </c>
      <c r="B410" s="140">
        <f ca="1">IF(C410 = "汎用", 0, IF(C410 = "", "", INDIRECT(ADDRESS(MATCH(C410,キャラデータ表!$C$1:$C1437, 0),1,2,TRUE,"キャラデータ表"),TRUE)))</f>
        <v>144</v>
      </c>
      <c r="C410" s="140" t="s">
        <v>879</v>
      </c>
      <c r="D410" s="140" t="s">
        <v>1541</v>
      </c>
      <c r="E410" s="141">
        <f t="shared" si="42"/>
        <v>0</v>
      </c>
      <c r="F410" s="140" t="s">
        <v>2293</v>
      </c>
      <c r="G410" s="142">
        <v>4</v>
      </c>
      <c r="H410" s="143" t="s">
        <v>1607</v>
      </c>
      <c r="I410" s="140" t="s">
        <v>1544</v>
      </c>
      <c r="J410" s="140" t="s">
        <v>1544</v>
      </c>
      <c r="K410" s="140" t="s">
        <v>1545</v>
      </c>
      <c r="L410" s="140" t="s">
        <v>2294</v>
      </c>
      <c r="M410" s="169">
        <v>0.1</v>
      </c>
      <c r="N410" s="144">
        <f ca="1">COUNTIFS(汎用スキル所持リスト!$A:$A, $B410, 汎用スキル所持リスト!$D:$D, $D410) + COUNTIFS($B:$B, $B410, $D:$D, $D410) - COUNTIFS($C:$C, $C410, $I:$I, "不可", $D:$D, $D410)</f>
        <v>1</v>
      </c>
    </row>
    <row r="411" spans="1:14" ht="15">
      <c r="A411" s="145" t="s">
        <v>1540</v>
      </c>
      <c r="B411" s="146">
        <f ca="1">IF(C411 = "汎用", 0, IF(C411 = "", "", INDIRECT(ADDRESS(MATCH(C411,キャラデータ表!$C$1:$C1437, 0),1,2,TRUE,"キャラデータ表"),TRUE)))</f>
        <v>145</v>
      </c>
      <c r="C411" s="146" t="s">
        <v>886</v>
      </c>
      <c r="D411" s="146" t="s">
        <v>1541</v>
      </c>
      <c r="E411" s="147">
        <f t="shared" si="42"/>
        <v>0</v>
      </c>
      <c r="F411" s="146" t="s">
        <v>2295</v>
      </c>
      <c r="G411" s="148">
        <v>3</v>
      </c>
      <c r="H411" s="149">
        <v>12.5</v>
      </c>
      <c r="I411" s="146" t="s">
        <v>1544</v>
      </c>
      <c r="J411" s="167" t="s">
        <v>1544</v>
      </c>
      <c r="K411" s="146" t="s">
        <v>1544</v>
      </c>
      <c r="L411" s="146" t="s">
        <v>1870</v>
      </c>
      <c r="M411" s="168">
        <v>0.2</v>
      </c>
      <c r="N411" s="150">
        <f ca="1">COUNTIFS(汎用スキル所持リスト!$A:$A, $B411, 汎用スキル所持リスト!$D:$D, $D411) + COUNTIFS($B:$B, $B411, $D:$D, $D411) - COUNTIFS($C:$C, $C411, $I:$I, "不可", $D:$D, $D411)</f>
        <v>1</v>
      </c>
    </row>
    <row r="412" spans="1:14" ht="15">
      <c r="A412" s="139" t="s">
        <v>1540</v>
      </c>
      <c r="B412" s="140">
        <f ca="1">IF(C412 = "汎用", 0, IF(C412 = "", "", INDIRECT(ADDRESS(MATCH(C412,キャラデータ表!$C$1:$C1437, 0),1,2,TRUE,"キャラデータ表"),TRUE)))</f>
        <v>146</v>
      </c>
      <c r="C412" s="140" t="s">
        <v>893</v>
      </c>
      <c r="D412" s="140" t="s">
        <v>1541</v>
      </c>
      <c r="E412" s="141">
        <f t="shared" si="42"/>
        <v>0</v>
      </c>
      <c r="F412" s="140" t="s">
        <v>2296</v>
      </c>
      <c r="G412" s="142">
        <v>4</v>
      </c>
      <c r="H412" s="143">
        <v>20</v>
      </c>
      <c r="I412" s="140" t="s">
        <v>1544</v>
      </c>
      <c r="J412" s="140" t="s">
        <v>1544</v>
      </c>
      <c r="K412" s="140" t="s">
        <v>1545</v>
      </c>
      <c r="L412" s="140" t="s">
        <v>1587</v>
      </c>
      <c r="M412" s="169">
        <v>0.5</v>
      </c>
      <c r="N412" s="144">
        <f ca="1">COUNTIFS(汎用スキル所持リスト!$A:$A, $B412, 汎用スキル所持リスト!$D:$D, $D412) + COUNTIFS($B:$B, $B412, $D:$D, $D412) - COUNTIFS($C:$C, $C412, $I:$I, "不可", $D:$D, $D412)</f>
        <v>4</v>
      </c>
    </row>
    <row r="413" spans="1:14" ht="16.5">
      <c r="A413" s="145" t="s">
        <v>1540</v>
      </c>
      <c r="B413" s="146">
        <f ca="1">IF(C413 = "汎用", 0, IF(C413 = "", "", INDIRECT(ADDRESS(MATCH(C413,キャラデータ表!$C$1:$C1437, 0),1,2,TRUE,"キャラデータ表"),TRUE)))</f>
        <v>146</v>
      </c>
      <c r="C413" s="146" t="s">
        <v>893</v>
      </c>
      <c r="D413" s="146" t="s">
        <v>1541</v>
      </c>
      <c r="E413" s="159">
        <f t="shared" si="42"/>
        <v>1</v>
      </c>
      <c r="F413" s="146" t="s">
        <v>2297</v>
      </c>
      <c r="G413" s="148">
        <v>3</v>
      </c>
      <c r="H413" s="149">
        <v>15</v>
      </c>
      <c r="I413" s="146" t="s">
        <v>1544</v>
      </c>
      <c r="J413" s="146" t="s">
        <v>1544</v>
      </c>
      <c r="K413" s="146" t="s">
        <v>1545</v>
      </c>
      <c r="L413" s="146" t="s">
        <v>1587</v>
      </c>
      <c r="M413" s="150" t="s">
        <v>2298</v>
      </c>
      <c r="N413" s="150">
        <f ca="1">COUNTIFS(汎用スキル所持リスト!$A:$A, $B413, 汎用スキル所持リスト!$D:$D, $D413) + COUNTIFS($B:$B, $B413, $D:$D, $D413) - COUNTIFS($C:$C, $C413, $I:$I, "不可", $D:$D, $D413)</f>
        <v>4</v>
      </c>
    </row>
    <row r="414" spans="1:14" ht="15">
      <c r="A414" s="139" t="s">
        <v>1540</v>
      </c>
      <c r="B414" s="140">
        <f ca="1">IF(C414 = "汎用", 0, IF(C414 = "", "", INDIRECT(ADDRESS(MATCH(C414,キャラデータ表!$C$1:$C1437, 0),1,2,TRUE,"キャラデータ表"),TRUE)))</f>
        <v>146</v>
      </c>
      <c r="C414" s="140" t="s">
        <v>893</v>
      </c>
      <c r="D414" s="140" t="s">
        <v>1541</v>
      </c>
      <c r="E414" s="141">
        <f t="shared" si="42"/>
        <v>2</v>
      </c>
      <c r="F414" s="140" t="s">
        <v>2299</v>
      </c>
      <c r="G414" s="142">
        <v>4</v>
      </c>
      <c r="H414" s="143">
        <v>20</v>
      </c>
      <c r="I414" s="140" t="s">
        <v>1544</v>
      </c>
      <c r="J414" s="140" t="s">
        <v>1544</v>
      </c>
      <c r="K414" s="140" t="s">
        <v>1545</v>
      </c>
      <c r="L414" s="140" t="s">
        <v>1587</v>
      </c>
      <c r="M414" s="169">
        <v>0.5</v>
      </c>
      <c r="N414" s="144">
        <f ca="1">COUNTIFS(汎用スキル所持リスト!$A:$A, $B414, 汎用スキル所持リスト!$D:$D, $D414) + COUNTIFS($B:$B, $B414, $D:$D, $D414) - COUNTIFS($C:$C, $C414, $I:$I, "不可", $D:$D, $D414)</f>
        <v>4</v>
      </c>
    </row>
    <row r="415" spans="1:14" ht="16.5">
      <c r="A415" s="145" t="s">
        <v>1540</v>
      </c>
      <c r="B415" s="146">
        <f ca="1">IF(C415 = "汎用", 0, IF(C415 = "", "", INDIRECT(ADDRESS(MATCH(C415,キャラデータ表!$C$1:$C1437, 0),1,2,TRUE,"キャラデータ表"),TRUE)))</f>
        <v>147</v>
      </c>
      <c r="C415" s="146" t="s">
        <v>900</v>
      </c>
      <c r="D415" s="146" t="s">
        <v>1541</v>
      </c>
      <c r="E415" s="159">
        <f t="shared" si="42"/>
        <v>0</v>
      </c>
      <c r="F415" s="146" t="s">
        <v>2296</v>
      </c>
      <c r="G415" s="148">
        <v>3</v>
      </c>
      <c r="H415" s="149">
        <v>12.5</v>
      </c>
      <c r="I415" s="146" t="s">
        <v>1544</v>
      </c>
      <c r="J415" s="146" t="s">
        <v>1544</v>
      </c>
      <c r="K415" s="146" t="s">
        <v>1544</v>
      </c>
      <c r="L415" s="146" t="s">
        <v>1587</v>
      </c>
      <c r="M415" s="168">
        <v>0.5</v>
      </c>
      <c r="N415" s="150">
        <f ca="1">COUNTIFS(汎用スキル所持リスト!$A:$A, $B415, 汎用スキル所持リスト!$D:$D, $D415) + COUNTIFS($B:$B, $B415, $D:$D, $D415) - COUNTIFS($C:$C, $C415, $I:$I, "不可", $D:$D, $D415)</f>
        <v>4</v>
      </c>
    </row>
    <row r="416" spans="1:14" ht="16.5">
      <c r="A416" s="139" t="s">
        <v>1540</v>
      </c>
      <c r="B416" s="140">
        <f ca="1">IF(C416 = "汎用", 0, IF(C416 = "", "", INDIRECT(ADDRESS(MATCH(C416,キャラデータ表!$C$1:$C1437, 0),1,2,TRUE,"キャラデータ表"),TRUE)))</f>
        <v>147</v>
      </c>
      <c r="C416" s="140" t="s">
        <v>900</v>
      </c>
      <c r="D416" s="140" t="s">
        <v>1541</v>
      </c>
      <c r="E416" s="158">
        <f t="shared" si="42"/>
        <v>1</v>
      </c>
      <c r="F416" s="140" t="s">
        <v>2297</v>
      </c>
      <c r="G416" s="142">
        <v>3</v>
      </c>
      <c r="H416" s="143">
        <v>12.5</v>
      </c>
      <c r="I416" s="140" t="s">
        <v>1544</v>
      </c>
      <c r="J416" s="140" t="s">
        <v>1544</v>
      </c>
      <c r="K416" s="140" t="s">
        <v>1544</v>
      </c>
      <c r="L416" s="140" t="s">
        <v>1587</v>
      </c>
      <c r="M416" s="144" t="s">
        <v>2298</v>
      </c>
      <c r="N416" s="144">
        <f ca="1">COUNTIFS(汎用スキル所持リスト!$A:$A, $B416, 汎用スキル所持リスト!$D:$D, $D416) + COUNTIFS($B:$B, $B416, $D:$D, $D416) - COUNTIFS($C:$C, $C416, $I:$I, "不可", $D:$D, $D416)</f>
        <v>4</v>
      </c>
    </row>
    <row r="417" spans="1:14" ht="16.5">
      <c r="A417" s="145" t="s">
        <v>1540</v>
      </c>
      <c r="B417" s="146">
        <f ca="1">IF(C417 = "汎用", 0, IF(C417 = "", "", INDIRECT(ADDRESS(MATCH(C417,キャラデータ表!$C$1:$C1437, 0),1,2,TRUE,"キャラデータ表"),TRUE)))</f>
        <v>147</v>
      </c>
      <c r="C417" s="146" t="s">
        <v>900</v>
      </c>
      <c r="D417" s="146" t="s">
        <v>1541</v>
      </c>
      <c r="E417" s="159">
        <f t="shared" si="42"/>
        <v>2</v>
      </c>
      <c r="F417" s="146" t="s">
        <v>2299</v>
      </c>
      <c r="G417" s="148">
        <v>3</v>
      </c>
      <c r="H417" s="149">
        <v>12.5</v>
      </c>
      <c r="I417" s="146" t="s">
        <v>1544</v>
      </c>
      <c r="J417" s="146" t="s">
        <v>1544</v>
      </c>
      <c r="K417" s="146" t="s">
        <v>1544</v>
      </c>
      <c r="L417" s="146" t="s">
        <v>1587</v>
      </c>
      <c r="M417" s="168">
        <v>0.5</v>
      </c>
      <c r="N417" s="150">
        <f ca="1">COUNTIFS(汎用スキル所持リスト!$A:$A, $B417, 汎用スキル所持リスト!$D:$D, $D417) + COUNTIFS($B:$B, $B417, $D:$D, $D417) - COUNTIFS($C:$C, $C417, $I:$I, "不可", $D:$D, $D417)</f>
        <v>4</v>
      </c>
    </row>
    <row r="418" spans="1:14" ht="16.5">
      <c r="A418" s="139" t="s">
        <v>1540</v>
      </c>
      <c r="B418" s="140">
        <f ca="1">IF(C418 = "汎用", 0, IF(C418 = "", "", INDIRECT(ADDRESS(MATCH(C418,キャラデータ表!$C$1:$C1437, 0),1,2,TRUE,"キャラデータ表"),TRUE)))</f>
        <v>148</v>
      </c>
      <c r="C418" s="140" t="s">
        <v>906</v>
      </c>
      <c r="D418" s="140" t="s">
        <v>1541</v>
      </c>
      <c r="E418" s="158">
        <f t="shared" si="42"/>
        <v>0</v>
      </c>
      <c r="F418" s="140" t="s">
        <v>2300</v>
      </c>
      <c r="G418" s="142">
        <v>4</v>
      </c>
      <c r="H418" s="143">
        <v>15</v>
      </c>
      <c r="I418" s="140" t="s">
        <v>1544</v>
      </c>
      <c r="J418" s="140" t="s">
        <v>1544</v>
      </c>
      <c r="K418" s="140" t="s">
        <v>1545</v>
      </c>
      <c r="L418" s="4" t="s">
        <v>1971</v>
      </c>
      <c r="M418" s="170"/>
      <c r="N418" s="144">
        <f ca="1">COUNTIFS(汎用スキル所持リスト!$A:$A, $B418, 汎用スキル所持リスト!$D:$D, $D418) + COUNTIFS($B:$B, $B418, $D:$D, $D418) - COUNTIFS($C:$C, $C418, $I:$I, "不可", $D:$D, $D418)</f>
        <v>5</v>
      </c>
    </row>
    <row r="419" spans="1:14" ht="16.5">
      <c r="A419" s="145" t="s">
        <v>1540</v>
      </c>
      <c r="B419" s="146">
        <f ca="1">IF(C419 = "汎用", 0, IF(C419 = "", "", INDIRECT(ADDRESS(MATCH(C419,キャラデータ表!$C$1:$C1437, 0),1,2,TRUE,"キャラデータ表"),TRUE)))</f>
        <v>148</v>
      </c>
      <c r="C419" s="146" t="s">
        <v>906</v>
      </c>
      <c r="D419" s="146" t="s">
        <v>1541</v>
      </c>
      <c r="E419" s="159">
        <f t="shared" si="42"/>
        <v>1</v>
      </c>
      <c r="F419" s="146" t="s">
        <v>2301</v>
      </c>
      <c r="G419" s="148">
        <v>4</v>
      </c>
      <c r="H419" s="149" t="s">
        <v>1572</v>
      </c>
      <c r="I419" s="146" t="s">
        <v>1544</v>
      </c>
      <c r="J419" s="146" t="s">
        <v>1544</v>
      </c>
      <c r="K419" s="146" t="s">
        <v>1545</v>
      </c>
      <c r="L419" s="146" t="s">
        <v>2056</v>
      </c>
      <c r="M419" s="150" t="s">
        <v>2302</v>
      </c>
      <c r="N419" s="150">
        <f ca="1">COUNTIFS(汎用スキル所持リスト!$A:$A, $B419, 汎用スキル所持リスト!$D:$D, $D419) + COUNTIFS($B:$B, $B419, $D:$D, $D419) - COUNTIFS($C:$C, $C419, $I:$I, "不可", $D:$D, $D419)</f>
        <v>5</v>
      </c>
    </row>
    <row r="420" spans="1:14" ht="16.5">
      <c r="A420" s="139" t="s">
        <v>1540</v>
      </c>
      <c r="B420" s="140">
        <f ca="1">IF(C420 = "汎用", 0, IF(C420 = "", "", INDIRECT(ADDRESS(MATCH(C420,キャラデータ表!$C$1:$C1437, 0),1,2,TRUE,"キャラデータ表"),TRUE)))</f>
        <v>148</v>
      </c>
      <c r="C420" s="140" t="s">
        <v>906</v>
      </c>
      <c r="D420" s="140" t="s">
        <v>1541</v>
      </c>
      <c r="E420" s="158">
        <f t="shared" si="42"/>
        <v>2</v>
      </c>
      <c r="F420" s="140" t="s">
        <v>2303</v>
      </c>
      <c r="G420" s="142">
        <v>4</v>
      </c>
      <c r="H420" s="143">
        <v>25</v>
      </c>
      <c r="I420" s="140" t="s">
        <v>1544</v>
      </c>
      <c r="J420" s="140" t="s">
        <v>1544</v>
      </c>
      <c r="K420" s="140" t="s">
        <v>1544</v>
      </c>
      <c r="L420" s="140" t="s">
        <v>1566</v>
      </c>
      <c r="M420" s="144" t="s">
        <v>1670</v>
      </c>
      <c r="N420" s="144">
        <f ca="1">COUNTIFS(汎用スキル所持リスト!$A:$A, $B420, 汎用スキル所持リスト!$D:$D, $D420) + COUNTIFS($B:$B, $B420, $D:$D, $D420) - COUNTIFS($C:$C, $C420, $I:$I, "不可", $D:$D, $D420)</f>
        <v>5</v>
      </c>
    </row>
    <row r="421" spans="1:14" ht="16.5">
      <c r="A421" s="145" t="s">
        <v>1540</v>
      </c>
      <c r="B421" s="146">
        <f ca="1">IF(C421 = "汎用", 0, IF(C421 = "", "", INDIRECT(ADDRESS(MATCH(C421,キャラデータ表!$C$1:$C1437, 0),1,2,TRUE,"キャラデータ表"),TRUE)))</f>
        <v>148</v>
      </c>
      <c r="C421" s="146" t="s">
        <v>906</v>
      </c>
      <c r="D421" s="146" t="s">
        <v>1551</v>
      </c>
      <c r="E421" s="159">
        <f t="shared" si="42"/>
        <v>0</v>
      </c>
      <c r="F421" s="146" t="s">
        <v>2304</v>
      </c>
      <c r="G421" s="148">
        <v>3</v>
      </c>
      <c r="H421" s="149">
        <v>15</v>
      </c>
      <c r="I421" s="146" t="s">
        <v>1544</v>
      </c>
      <c r="J421" s="146" t="s">
        <v>1544</v>
      </c>
      <c r="K421" s="146" t="s">
        <v>1544</v>
      </c>
      <c r="L421" s="146" t="s">
        <v>1576</v>
      </c>
      <c r="M421" s="168">
        <v>7.0000000000000007E-2</v>
      </c>
      <c r="N421" s="150">
        <f ca="1">COUNTIFS(汎用スキル所持リスト!$A:$A, $B421, 汎用スキル所持リスト!$D:$D, $D421) + COUNTIFS($B:$B, $B421, $D:$D, $D421) - COUNTIFS($C:$C, $C421, $I:$I, "不可", $D:$D, $D421)</f>
        <v>4</v>
      </c>
    </row>
    <row r="422" spans="1:14" ht="16.5">
      <c r="A422" s="139" t="s">
        <v>1540</v>
      </c>
      <c r="B422" s="140">
        <f ca="1">IF(C422 = "汎用", 0, IF(C422 = "", "", INDIRECT(ADDRESS(MATCH(C422,キャラデータ表!$C$1:$C1437, 0),1,2,TRUE,"キャラデータ表"),TRUE)))</f>
        <v>148</v>
      </c>
      <c r="C422" s="140" t="s">
        <v>906</v>
      </c>
      <c r="D422" s="140" t="s">
        <v>1551</v>
      </c>
      <c r="E422" s="158">
        <f t="shared" si="42"/>
        <v>1</v>
      </c>
      <c r="F422" s="140" t="s">
        <v>2305</v>
      </c>
      <c r="G422" s="142">
        <v>3</v>
      </c>
      <c r="H422" s="143">
        <v>15</v>
      </c>
      <c r="I422" s="140" t="s">
        <v>1544</v>
      </c>
      <c r="J422" s="140" t="s">
        <v>1544</v>
      </c>
      <c r="K422" s="140" t="s">
        <v>1544</v>
      </c>
      <c r="L422" s="140" t="s">
        <v>1584</v>
      </c>
      <c r="M422" s="161" t="s">
        <v>2306</v>
      </c>
      <c r="N422" s="144">
        <f ca="1">COUNTIFS(汎用スキル所持リスト!$A:$A, $B422, 汎用スキル所持リスト!$D:$D, $D422) + COUNTIFS($B:$B, $B422, $D:$D, $D422) - COUNTIFS($C:$C, $C422, $I:$I, "不可", $D:$D, $D422)</f>
        <v>4</v>
      </c>
    </row>
    <row r="423" spans="1:14" ht="16.5">
      <c r="A423" s="145" t="s">
        <v>1540</v>
      </c>
      <c r="B423" s="146">
        <f ca="1">IF(C423 = "汎用", 0, IF(C423 = "", "", INDIRECT(ADDRESS(MATCH(C423,キャラデータ表!$C$1:$C1437, 0),1,2,TRUE,"キャラデータ表"),TRUE)))</f>
        <v>148</v>
      </c>
      <c r="C423" s="146" t="s">
        <v>906</v>
      </c>
      <c r="D423" s="146" t="s">
        <v>1551</v>
      </c>
      <c r="E423" s="159">
        <f t="shared" si="42"/>
        <v>2</v>
      </c>
      <c r="F423" s="146" t="s">
        <v>2307</v>
      </c>
      <c r="G423" s="148">
        <v>3</v>
      </c>
      <c r="H423" s="149">
        <v>15</v>
      </c>
      <c r="I423" s="146" t="s">
        <v>1544</v>
      </c>
      <c r="J423" s="146" t="s">
        <v>1544</v>
      </c>
      <c r="K423" s="146" t="s">
        <v>1544</v>
      </c>
      <c r="L423" s="146" t="s">
        <v>2308</v>
      </c>
      <c r="M423" s="150" t="s">
        <v>2139</v>
      </c>
      <c r="N423" s="150">
        <f ca="1">COUNTIFS(汎用スキル所持リスト!$A:$A, $B423, 汎用スキル所持リスト!$D:$D, $D423) + COUNTIFS($B:$B, $B423, $D:$D, $D423) - COUNTIFS($C:$C, $C423, $I:$I, "不可", $D:$D, $D423)</f>
        <v>4</v>
      </c>
    </row>
    <row r="424" spans="1:14" ht="16.5">
      <c r="A424" s="139" t="s">
        <v>1540</v>
      </c>
      <c r="B424" s="140">
        <f ca="1">IF(C424 = "汎用", 0, IF(C424 = "", "", INDIRECT(ADDRESS(MATCH(C424,キャラデータ表!$C$1:$C1437, 0),1,2,TRUE,"キャラデータ表"),TRUE)))</f>
        <v>149</v>
      </c>
      <c r="C424" s="140" t="s">
        <v>913</v>
      </c>
      <c r="D424" s="140" t="s">
        <v>1541</v>
      </c>
      <c r="E424" s="158">
        <f t="shared" si="42"/>
        <v>0</v>
      </c>
      <c r="F424" s="140" t="s">
        <v>2309</v>
      </c>
      <c r="G424" s="142">
        <v>1</v>
      </c>
      <c r="H424" s="143" t="s">
        <v>1602</v>
      </c>
      <c r="I424" s="140" t="s">
        <v>1544</v>
      </c>
      <c r="J424" s="140" t="s">
        <v>1544</v>
      </c>
      <c r="K424" s="140" t="s">
        <v>1545</v>
      </c>
      <c r="L424" s="140" t="s">
        <v>2310</v>
      </c>
      <c r="M424" s="144"/>
      <c r="N424" s="144">
        <f ca="1">COUNTIFS(汎用スキル所持リスト!$A:$A, $B424, 汎用スキル所持リスト!$D:$D, $D424) + COUNTIFS($B:$B, $B424, $D:$D, $D424) - COUNTIFS($C:$C, $C424, $I:$I, "不可", $D:$D, $D424)</f>
        <v>3</v>
      </c>
    </row>
    <row r="425" spans="1:14" ht="16.5">
      <c r="A425" s="145" t="s">
        <v>1540</v>
      </c>
      <c r="B425" s="146">
        <f ca="1">IF(C425 = "汎用", 0, IF(C425 = "", "", INDIRECT(ADDRESS(MATCH(C425,キャラデータ表!$C$1:$C1437, 0),1,2,TRUE,"キャラデータ表"),TRUE)))</f>
        <v>149</v>
      </c>
      <c r="C425" s="146" t="s">
        <v>913</v>
      </c>
      <c r="D425" s="146" t="s">
        <v>1541</v>
      </c>
      <c r="E425" s="159">
        <f t="shared" si="42"/>
        <v>1</v>
      </c>
      <c r="F425" s="146" t="s">
        <v>2311</v>
      </c>
      <c r="G425" s="148">
        <v>4</v>
      </c>
      <c r="H425" s="149" t="s">
        <v>1586</v>
      </c>
      <c r="I425" s="146" t="s">
        <v>1544</v>
      </c>
      <c r="J425" s="146" t="s">
        <v>1544</v>
      </c>
      <c r="K425" s="146" t="s">
        <v>1545</v>
      </c>
      <c r="L425" s="146" t="s">
        <v>2312</v>
      </c>
      <c r="M425" s="150" t="s">
        <v>2313</v>
      </c>
      <c r="N425" s="150">
        <f ca="1">COUNTIFS(汎用スキル所持リスト!$A:$A, $B425, 汎用スキル所持リスト!$D:$D, $D425) + COUNTIFS($B:$B, $B425, $D:$D, $D425) - COUNTIFS($C:$C, $C425, $I:$I, "不可", $D:$D, $D425)</f>
        <v>3</v>
      </c>
    </row>
    <row r="426" spans="1:14" ht="16.5">
      <c r="A426" s="139" t="s">
        <v>1540</v>
      </c>
      <c r="B426" s="140">
        <f ca="1">IF(C426 = "汎用", 0, IF(C426 = "", "", INDIRECT(ADDRESS(MATCH(C426,キャラデータ表!$C$1:$C1437, 0),1,2,TRUE,"キャラデータ表"),TRUE)))</f>
        <v>150</v>
      </c>
      <c r="C426" s="140" t="s">
        <v>919</v>
      </c>
      <c r="D426" s="140" t="s">
        <v>1541</v>
      </c>
      <c r="E426" s="158">
        <f t="shared" si="42"/>
        <v>0</v>
      </c>
      <c r="F426" s="140" t="s">
        <v>2314</v>
      </c>
      <c r="G426" s="142">
        <v>1</v>
      </c>
      <c r="H426" s="143" t="s">
        <v>1602</v>
      </c>
      <c r="I426" s="140" t="s">
        <v>1544</v>
      </c>
      <c r="J426" s="140" t="s">
        <v>1544</v>
      </c>
      <c r="K426" s="140" t="s">
        <v>1545</v>
      </c>
      <c r="L426" s="140" t="s">
        <v>2315</v>
      </c>
      <c r="M426" s="144" t="s">
        <v>1980</v>
      </c>
      <c r="N426" s="144">
        <f ca="1">COUNTIFS(汎用スキル所持リスト!$A:$A, $B426, 汎用スキル所持リスト!$D:$D, $D426) + COUNTIFS($B:$B, $B426, $D:$D, $D426) - COUNTIFS($C:$C, $C426, $I:$I, "不可", $D:$D, $D426)</f>
        <v>3</v>
      </c>
    </row>
    <row r="427" spans="1:14" ht="16.5">
      <c r="A427" s="145" t="s">
        <v>1540</v>
      </c>
      <c r="B427" s="146">
        <f ca="1">IF(C427 = "汎用", 0, IF(C427 = "", "", INDIRECT(ADDRESS(MATCH(C427,キャラデータ表!$C$1:$C1437, 0),1,2,TRUE,"キャラデータ表"),TRUE)))</f>
        <v>150</v>
      </c>
      <c r="C427" s="146" t="s">
        <v>919</v>
      </c>
      <c r="D427" s="146" t="s">
        <v>1551</v>
      </c>
      <c r="E427" s="159">
        <f t="shared" si="42"/>
        <v>0</v>
      </c>
      <c r="F427" s="146" t="s">
        <v>2316</v>
      </c>
      <c r="G427" s="148">
        <v>4</v>
      </c>
      <c r="H427" s="149" t="s">
        <v>1602</v>
      </c>
      <c r="I427" s="146" t="s">
        <v>1544</v>
      </c>
      <c r="J427" s="146" t="s">
        <v>1544</v>
      </c>
      <c r="K427" s="146" t="s">
        <v>1545</v>
      </c>
      <c r="L427" s="146" t="s">
        <v>1679</v>
      </c>
      <c r="M427" s="150" t="s">
        <v>2317</v>
      </c>
      <c r="N427" s="150">
        <f ca="1">COUNTIFS(汎用スキル所持リスト!$A:$A, $B427, 汎用スキル所持リスト!$D:$D, $D427) + COUNTIFS($B:$B, $B427, $D:$D, $D427) - COUNTIFS($C:$C, $C427, $I:$I, "不可", $D:$D, $D427)</f>
        <v>1</v>
      </c>
    </row>
    <row r="428" spans="1:14" ht="16.5">
      <c r="A428" s="139" t="s">
        <v>1540</v>
      </c>
      <c r="B428" s="140">
        <f ca="1">IF(C428 = "汎用", 0, IF(C428 = "", "", INDIRECT(ADDRESS(MATCH(C428,キャラデータ表!$C$1:$C1437, 0),1,2,TRUE,"キャラデータ表"),TRUE)))</f>
        <v>150</v>
      </c>
      <c r="C428" s="140" t="s">
        <v>919</v>
      </c>
      <c r="D428" s="140" t="s">
        <v>1551</v>
      </c>
      <c r="E428" s="158">
        <f t="shared" si="42"/>
        <v>1</v>
      </c>
      <c r="F428" s="140" t="s">
        <v>1521</v>
      </c>
      <c r="G428" s="142">
        <v>5</v>
      </c>
      <c r="H428" s="143" t="s">
        <v>1602</v>
      </c>
      <c r="I428" s="140" t="s">
        <v>1545</v>
      </c>
      <c r="J428" s="140" t="s">
        <v>1544</v>
      </c>
      <c r="K428" s="140" t="s">
        <v>1545</v>
      </c>
      <c r="L428" s="140" t="s">
        <v>2318</v>
      </c>
      <c r="M428" s="144" t="s">
        <v>1605</v>
      </c>
      <c r="N428" s="144">
        <f ca="1">COUNTIFS(汎用スキル所持リスト!$A:$A, $B428, 汎用スキル所持リスト!$D:$D, $D428) + COUNTIFS($B:$B, $B428, $D:$D, $D428) - COUNTIFS($C:$C, $C428, $I:$I, "不可", $D:$D, $D428)</f>
        <v>1</v>
      </c>
    </row>
    <row r="429" spans="1:14" ht="16.5">
      <c r="A429" s="145" t="s">
        <v>1540</v>
      </c>
      <c r="B429" s="146">
        <f ca="1">IF(C429 = "汎用", 0, IF(C429 = "", "", INDIRECT(ADDRESS(MATCH(C429,キャラデータ表!$C$1:$C1437, 0),1,2,TRUE,"キャラデータ表"),TRUE)))</f>
        <v>151</v>
      </c>
      <c r="C429" s="155" t="s">
        <v>925</v>
      </c>
      <c r="D429" s="146" t="s">
        <v>1541</v>
      </c>
      <c r="E429" s="159">
        <f t="shared" si="42"/>
        <v>0</v>
      </c>
      <c r="F429" s="146" t="s">
        <v>2319</v>
      </c>
      <c r="G429" s="148">
        <v>4</v>
      </c>
      <c r="H429" s="149" t="s">
        <v>1586</v>
      </c>
      <c r="I429" s="146" t="s">
        <v>1544</v>
      </c>
      <c r="J429" s="146" t="s">
        <v>1544</v>
      </c>
      <c r="K429" s="146" t="s">
        <v>1544</v>
      </c>
      <c r="L429" s="146" t="s">
        <v>1684</v>
      </c>
      <c r="M429" s="150" t="s">
        <v>2320</v>
      </c>
      <c r="N429" s="150">
        <f ca="1">COUNTIFS(汎用スキル所持リスト!$A:$A, $B429, 汎用スキル所持リスト!$D:$D, $D429) + COUNTIFS($B:$B, $B429, $D:$D, $D429) - COUNTIFS($C:$C, $C429, $I:$I, "不可", $D:$D, $D429)</f>
        <v>1</v>
      </c>
    </row>
    <row r="430" spans="1:14" ht="16.5">
      <c r="A430" s="139" t="s">
        <v>1540</v>
      </c>
      <c r="B430" s="140">
        <f ca="1">IF(C430 = "汎用", 0, IF(C430 = "", "", INDIRECT(ADDRESS(MATCH(C430,キャラデータ表!$C$1:$C1437, 0),1,2,TRUE,"キャラデータ表"),TRUE)))</f>
        <v>151</v>
      </c>
      <c r="C430" s="103" t="s">
        <v>925</v>
      </c>
      <c r="D430" s="140" t="s">
        <v>1551</v>
      </c>
      <c r="E430" s="158">
        <f t="shared" si="42"/>
        <v>0</v>
      </c>
      <c r="F430" s="140" t="s">
        <v>2321</v>
      </c>
      <c r="G430" s="142">
        <v>3</v>
      </c>
      <c r="H430" s="143" t="s">
        <v>1553</v>
      </c>
      <c r="I430" s="140" t="s">
        <v>1544</v>
      </c>
      <c r="J430" s="140" t="s">
        <v>1544</v>
      </c>
      <c r="K430" s="140" t="s">
        <v>1544</v>
      </c>
      <c r="L430" s="140" t="s">
        <v>1554</v>
      </c>
      <c r="M430" s="144" t="s">
        <v>2322</v>
      </c>
      <c r="N430" s="144">
        <f ca="1">COUNTIFS(汎用スキル所持リスト!$A:$A, $B430, 汎用スキル所持リスト!$D:$D, $D430) + COUNTIFS($B:$B, $B430, $D:$D, $D430) - COUNTIFS($C:$C, $C430, $I:$I, "不可", $D:$D, $D430)</f>
        <v>1</v>
      </c>
    </row>
    <row r="431" spans="1:14" ht="16.5">
      <c r="A431" s="145" t="s">
        <v>1540</v>
      </c>
      <c r="B431" s="146">
        <f ca="1">IF(C431 = "汎用", 0, IF(C431 = "", "", INDIRECT(ADDRESS(MATCH(C431,キャラデータ表!$C$1:$C1437, 0),1,2,TRUE,"キャラデータ表"),TRUE)))</f>
        <v>152</v>
      </c>
      <c r="C431" s="146" t="s">
        <v>931</v>
      </c>
      <c r="D431" s="146" t="s">
        <v>1551</v>
      </c>
      <c r="E431" s="159">
        <f t="shared" ref="E431:E433" si="43">COUNTIFS($C$1:$C429, $C431, $D$1:$D429, $D431)</f>
        <v>0</v>
      </c>
      <c r="F431" s="146" t="s">
        <v>2323</v>
      </c>
      <c r="G431" s="148">
        <v>3</v>
      </c>
      <c r="H431" s="149">
        <v>15</v>
      </c>
      <c r="I431" s="146" t="s">
        <v>1544</v>
      </c>
      <c r="J431" s="146" t="s">
        <v>1544</v>
      </c>
      <c r="K431" s="146" t="s">
        <v>1544</v>
      </c>
      <c r="L431" s="146" t="s">
        <v>1584</v>
      </c>
      <c r="M431" s="160" t="s">
        <v>2306</v>
      </c>
      <c r="N431" s="150">
        <f ca="1">COUNTIFS(汎用スキル所持リスト!$A:$A, $B431, 汎用スキル所持リスト!$D:$D, $D431) + COUNTIFS($B:$B, $B431, $D:$D, $D431) - COUNTIFS($C:$C, $C431, $I:$I, "不可", $D:$D, $D431)</f>
        <v>2</v>
      </c>
    </row>
    <row r="432" spans="1:14" ht="16.5">
      <c r="A432" s="139" t="s">
        <v>1540</v>
      </c>
      <c r="B432" s="140">
        <f ca="1">IF(C432 = "汎用", 0, IF(C432 = "", "", INDIRECT(ADDRESS(MATCH(C432,キャラデータ表!$C$1:$C1437, 0),1,2,TRUE,"キャラデータ表"),TRUE)))</f>
        <v>152</v>
      </c>
      <c r="C432" s="140" t="s">
        <v>931</v>
      </c>
      <c r="D432" s="140" t="s">
        <v>1551</v>
      </c>
      <c r="E432" s="158">
        <f t="shared" si="43"/>
        <v>0</v>
      </c>
      <c r="F432" s="140" t="s">
        <v>2324</v>
      </c>
      <c r="G432" s="142">
        <v>3</v>
      </c>
      <c r="H432" s="143" t="s">
        <v>1595</v>
      </c>
      <c r="I432" s="140" t="s">
        <v>1544</v>
      </c>
      <c r="J432" s="140" t="s">
        <v>1544</v>
      </c>
      <c r="K432" s="140" t="s">
        <v>1545</v>
      </c>
      <c r="L432" s="140" t="s">
        <v>2325</v>
      </c>
      <c r="M432" s="169">
        <v>0.05</v>
      </c>
      <c r="N432" s="144">
        <f ca="1">COUNTIFS(汎用スキル所持リスト!$A:$A, $B432, 汎用スキル所持リスト!$D:$D, $D432) + COUNTIFS($B:$B, $B432, $D:$D, $D432) - COUNTIFS($C:$C, $C432, $I:$I, "不可", $D:$D, $D432)</f>
        <v>2</v>
      </c>
    </row>
    <row r="433" spans="1:14" ht="16.5">
      <c r="A433" s="145" t="s">
        <v>1540</v>
      </c>
      <c r="B433" s="146">
        <f ca="1">IF(C433 = "汎用", 0, IF(C433 = "", "", INDIRECT(ADDRESS(MATCH(C433,キャラデータ表!$C$1:$C1437, 0),1,2,TRUE,"キャラデータ表"),TRUE)))</f>
        <v>153</v>
      </c>
      <c r="C433" s="146" t="s">
        <v>937</v>
      </c>
      <c r="D433" s="146" t="s">
        <v>1541</v>
      </c>
      <c r="E433" s="159">
        <f t="shared" si="43"/>
        <v>0</v>
      </c>
      <c r="F433" s="146" t="s">
        <v>2326</v>
      </c>
      <c r="G433" s="148">
        <v>3</v>
      </c>
      <c r="H433" s="149">
        <v>15</v>
      </c>
      <c r="I433" s="146" t="s">
        <v>1544</v>
      </c>
      <c r="J433" s="146" t="s">
        <v>1544</v>
      </c>
      <c r="K433" s="146" t="s">
        <v>1545</v>
      </c>
      <c r="L433" s="146" t="s">
        <v>1587</v>
      </c>
      <c r="M433" s="150" t="s">
        <v>2298</v>
      </c>
      <c r="N433" s="150">
        <f ca="1">COUNTIFS(汎用スキル所持リスト!$A:$A, $B433, 汎用スキル所持リスト!$D:$D, $D433) + COUNTIFS($B:$B, $B433, $D:$D, $D433) - COUNTIFS($C:$C, $C433, $I:$I, "不可", $D:$D, $D433)</f>
        <v>1</v>
      </c>
    </row>
    <row r="434" spans="1:14" ht="16.5">
      <c r="A434" s="139" t="s">
        <v>1540</v>
      </c>
      <c r="B434" s="140">
        <f ca="1">IF(C434 = "汎用", 0, IF(C434 = "", "", INDIRECT(ADDRESS(MATCH(C434,キャラデータ表!$C$1:$C1437, 0),1,2,TRUE,"キャラデータ表"),TRUE)))</f>
        <v>154</v>
      </c>
      <c r="C434" s="140" t="s">
        <v>943</v>
      </c>
      <c r="D434" s="140" t="s">
        <v>1541</v>
      </c>
      <c r="E434" s="158">
        <f t="shared" ref="E434:E442" si="44">COUNTIFS($C$1:$C433, $C434, $D$1:$D433, $D434)</f>
        <v>0</v>
      </c>
      <c r="F434" s="140" t="s">
        <v>2327</v>
      </c>
      <c r="G434" s="142">
        <v>5</v>
      </c>
      <c r="H434" s="143" t="s">
        <v>1543</v>
      </c>
      <c r="I434" s="140" t="s">
        <v>1544</v>
      </c>
      <c r="J434" s="140" t="s">
        <v>1544</v>
      </c>
      <c r="K434" s="140" t="s">
        <v>1545</v>
      </c>
      <c r="L434" s="140" t="s">
        <v>2328</v>
      </c>
      <c r="M434" s="140" t="s">
        <v>2329</v>
      </c>
      <c r="N434" s="144">
        <f ca="1">COUNTIFS(汎用スキル所持リスト!$A:$A, $B434, 汎用スキル所持リスト!$D:$D, $D434) + COUNTIFS($B:$B, $B434, $D:$D, $D434) - COUNTIFS($C:$C, $C434, $I:$I, "不可", $D:$D, $D434)</f>
        <v>1</v>
      </c>
    </row>
    <row r="435" spans="1:14" ht="16.5">
      <c r="A435" s="145" t="s">
        <v>1540</v>
      </c>
      <c r="B435" s="146">
        <f ca="1">IF(C435 = "汎用", 0, IF(C435 = "", "", INDIRECT(ADDRESS(MATCH(C435,キャラデータ表!$C$1:$C1437, 0),1,2,TRUE,"キャラデータ表"),TRUE)))</f>
        <v>155</v>
      </c>
      <c r="C435" s="146" t="s">
        <v>949</v>
      </c>
      <c r="D435" s="146" t="s">
        <v>1541</v>
      </c>
      <c r="E435" s="159">
        <f t="shared" si="44"/>
        <v>0</v>
      </c>
      <c r="F435" s="146" t="s">
        <v>2330</v>
      </c>
      <c r="G435" s="148">
        <v>3</v>
      </c>
      <c r="H435" s="149" t="s">
        <v>1586</v>
      </c>
      <c r="I435" s="146" t="s">
        <v>1544</v>
      </c>
      <c r="J435" s="146" t="s">
        <v>1544</v>
      </c>
      <c r="K435" s="146" t="s">
        <v>1545</v>
      </c>
      <c r="L435" s="160" t="s">
        <v>2331</v>
      </c>
      <c r="M435" s="150"/>
      <c r="N435" s="150">
        <f ca="1">COUNTIFS(汎用スキル所持リスト!$A:$A, $B435, 汎用スキル所持リスト!$D:$D, $D435) + COUNTIFS($B:$B, $B435, $D:$D, $D435) - COUNTIFS($C:$C, $C435, $I:$I, "不可", $D:$D, $D435)</f>
        <v>5</v>
      </c>
    </row>
    <row r="436" spans="1:14" ht="16.5">
      <c r="A436" s="139" t="s">
        <v>1540</v>
      </c>
      <c r="B436" s="140">
        <f ca="1">IF(C436 = "汎用", 0, IF(C436 = "", "", INDIRECT(ADDRESS(MATCH(C436,キャラデータ表!$C$1:$C1437, 0),1,2,TRUE,"キャラデータ表"),TRUE)))</f>
        <v>155</v>
      </c>
      <c r="C436" s="140" t="s">
        <v>949</v>
      </c>
      <c r="D436" s="140" t="s">
        <v>1541</v>
      </c>
      <c r="E436" s="158">
        <f t="shared" si="44"/>
        <v>1</v>
      </c>
      <c r="F436" s="140" t="s">
        <v>2332</v>
      </c>
      <c r="G436" s="142">
        <v>3</v>
      </c>
      <c r="H436" s="143" t="s">
        <v>1586</v>
      </c>
      <c r="I436" s="140" t="s">
        <v>1544</v>
      </c>
      <c r="J436" s="140" t="s">
        <v>1544</v>
      </c>
      <c r="K436" s="140" t="s">
        <v>1545</v>
      </c>
      <c r="L436" s="161" t="s">
        <v>2331</v>
      </c>
      <c r="M436" s="144"/>
      <c r="N436" s="144">
        <f ca="1">COUNTIFS(汎用スキル所持リスト!$A:$A, $B436, 汎用スキル所持リスト!$D:$D, $D436) + COUNTIFS($B:$B, $B436, $D:$D, $D436) - COUNTIFS($C:$C, $C436, $I:$I, "不可", $D:$D, $D436)</f>
        <v>5</v>
      </c>
    </row>
    <row r="437" spans="1:14" ht="16.5">
      <c r="A437" s="145" t="s">
        <v>1540</v>
      </c>
      <c r="B437" s="146">
        <f ca="1">IF(C437 = "汎用", 0, IF(C437 = "", "", INDIRECT(ADDRESS(MATCH(C437,キャラデータ表!$C$1:$C1437, 0),1,2,TRUE,"キャラデータ表"),TRUE)))</f>
        <v>155</v>
      </c>
      <c r="C437" s="146" t="s">
        <v>949</v>
      </c>
      <c r="D437" s="146" t="s">
        <v>1541</v>
      </c>
      <c r="E437" s="159">
        <f t="shared" si="44"/>
        <v>2</v>
      </c>
      <c r="F437" s="146" t="s">
        <v>2333</v>
      </c>
      <c r="G437" s="148">
        <v>3</v>
      </c>
      <c r="H437" s="149" t="s">
        <v>1586</v>
      </c>
      <c r="I437" s="146" t="s">
        <v>1544</v>
      </c>
      <c r="J437" s="146" t="s">
        <v>1544</v>
      </c>
      <c r="K437" s="146" t="s">
        <v>1545</v>
      </c>
      <c r="L437" s="160" t="s">
        <v>2331</v>
      </c>
      <c r="M437" s="150"/>
      <c r="N437" s="150">
        <f ca="1">COUNTIFS(汎用スキル所持リスト!$A:$A, $B437, 汎用スキル所持リスト!$D:$D, $D437) + COUNTIFS($B:$B, $B437, $D:$D, $D437) - COUNTIFS($C:$C, $C437, $I:$I, "不可", $D:$D, $D437)</f>
        <v>5</v>
      </c>
    </row>
    <row r="438" spans="1:14" ht="16.5">
      <c r="A438" s="139" t="s">
        <v>1540</v>
      </c>
      <c r="B438" s="140">
        <f ca="1">IF(C438 = "汎用", 0, IF(C438 = "", "", INDIRECT(ADDRESS(MATCH(C438,キャラデータ表!$C$1:$C1437, 0),1,2,TRUE,"キャラデータ表"),TRUE)))</f>
        <v>155</v>
      </c>
      <c r="C438" s="140" t="s">
        <v>949</v>
      </c>
      <c r="D438" s="140" t="s">
        <v>1541</v>
      </c>
      <c r="E438" s="158">
        <f t="shared" si="44"/>
        <v>3</v>
      </c>
      <c r="F438" s="140" t="s">
        <v>2334</v>
      </c>
      <c r="G438" s="142">
        <v>4</v>
      </c>
      <c r="H438" s="143" t="s">
        <v>1586</v>
      </c>
      <c r="I438" s="140" t="s">
        <v>1544</v>
      </c>
      <c r="J438" s="140" t="s">
        <v>1544</v>
      </c>
      <c r="K438" s="140" t="s">
        <v>1545</v>
      </c>
      <c r="L438" s="161" t="s">
        <v>2335</v>
      </c>
      <c r="M438" s="144"/>
      <c r="N438" s="144">
        <f ca="1">COUNTIFS(汎用スキル所持リスト!$A:$A, $B438, 汎用スキル所持リスト!$D:$D, $D438) + COUNTIFS($B:$B, $B438, $D:$D, $D438) - COUNTIFS($C:$C, $C438, $I:$I, "不可", $D:$D, $D438)</f>
        <v>5</v>
      </c>
    </row>
    <row r="439" spans="1:14" ht="16.5">
      <c r="A439" s="145" t="s">
        <v>1540</v>
      </c>
      <c r="B439" s="146">
        <f ca="1">IF(C439 = "汎用", 0, IF(C439 = "", "", INDIRECT(ADDRESS(MATCH(C439,キャラデータ表!$C$1:$C1437, 0),1,2,TRUE,"キャラデータ表"),TRUE)))</f>
        <v>156</v>
      </c>
      <c r="C439" s="146" t="s">
        <v>956</v>
      </c>
      <c r="D439" s="146" t="s">
        <v>1541</v>
      </c>
      <c r="E439" s="159">
        <f t="shared" si="44"/>
        <v>0</v>
      </c>
      <c r="F439" s="146" t="s">
        <v>2336</v>
      </c>
      <c r="G439" s="148">
        <v>5</v>
      </c>
      <c r="H439" s="149" t="s">
        <v>1607</v>
      </c>
      <c r="I439" s="146" t="s">
        <v>1544</v>
      </c>
      <c r="J439" s="146" t="s">
        <v>1544</v>
      </c>
      <c r="K439" s="146" t="s">
        <v>1545</v>
      </c>
      <c r="L439" s="146" t="s">
        <v>2337</v>
      </c>
      <c r="M439" s="150"/>
      <c r="N439" s="150">
        <f ca="1">COUNTIFS(汎用スキル所持リスト!$A:$A, $B439, 汎用スキル所持リスト!$D:$D, $D439) + COUNTIFS($B:$B, $B439, $D:$D, $D439) - COUNTIFS($C:$C, $C439, $I:$I, "不可", $D:$D, $D439)</f>
        <v>2</v>
      </c>
    </row>
    <row r="440" spans="1:14" ht="16.5">
      <c r="A440" s="139" t="s">
        <v>1540</v>
      </c>
      <c r="B440" s="140">
        <f ca="1">IF(C440 = "汎用", 0, IF(C440 = "", "", INDIRECT(ADDRESS(MATCH(C440,キャラデータ表!$C$1:$C1437, 0),1,2,TRUE,"キャラデータ表"),TRUE)))</f>
        <v>157</v>
      </c>
      <c r="C440" s="103" t="s">
        <v>962</v>
      </c>
      <c r="D440" s="140" t="s">
        <v>1561</v>
      </c>
      <c r="E440" s="158">
        <f t="shared" si="44"/>
        <v>0</v>
      </c>
      <c r="F440" s="140" t="s">
        <v>2338</v>
      </c>
      <c r="G440" s="142">
        <v>2</v>
      </c>
      <c r="H440" s="143" t="s">
        <v>1602</v>
      </c>
      <c r="I440" s="140" t="s">
        <v>1544</v>
      </c>
      <c r="J440" s="140" t="s">
        <v>1544</v>
      </c>
      <c r="K440" s="140" t="s">
        <v>1544</v>
      </c>
      <c r="L440" s="140" t="s">
        <v>1563</v>
      </c>
      <c r="M440" s="144" t="s">
        <v>1586</v>
      </c>
      <c r="N440" s="144">
        <f ca="1">COUNTIFS(汎用スキル所持リスト!$A:$A, $B440, 汎用スキル所持リスト!$D:$D, $D440) + COUNTIFS($B:$B, $B440, $D:$D, $D440) - COUNTIFS($C:$C, $C440, $I:$I, "不可", $D:$D, $D440)</f>
        <v>1</v>
      </c>
    </row>
    <row r="441" spans="1:14" ht="16.5">
      <c r="A441" s="145" t="s">
        <v>1540</v>
      </c>
      <c r="B441" s="146">
        <f ca="1">IF(C441 = "汎用", 0, IF(C441 = "", "", INDIRECT(ADDRESS(MATCH(C441,キャラデータ表!$C$1:$C1437, 0),1,2,TRUE,"キャラデータ表"),TRUE)))</f>
        <v>157</v>
      </c>
      <c r="C441" s="155" t="s">
        <v>962</v>
      </c>
      <c r="D441" s="146" t="s">
        <v>1541</v>
      </c>
      <c r="E441" s="159">
        <f t="shared" si="44"/>
        <v>0</v>
      </c>
      <c r="F441" s="146" t="s">
        <v>2339</v>
      </c>
      <c r="G441" s="148">
        <v>3</v>
      </c>
      <c r="H441" s="149" t="s">
        <v>1610</v>
      </c>
      <c r="I441" s="146" t="s">
        <v>1544</v>
      </c>
      <c r="J441" s="146" t="s">
        <v>1544</v>
      </c>
      <c r="K441" s="146" t="s">
        <v>1544</v>
      </c>
      <c r="L441" s="146" t="s">
        <v>1721</v>
      </c>
      <c r="M441" s="150" t="s">
        <v>1631</v>
      </c>
      <c r="N441" s="150">
        <f ca="1">COUNTIFS(汎用スキル所持リスト!$A:$A, $B441, 汎用スキル所持リスト!$D:$D, $D441) + COUNTIFS($B:$B, $B441, $D:$D, $D441) - COUNTIFS($C:$C, $C441, $I:$I, "不可", $D:$D, $D441)</f>
        <v>3</v>
      </c>
    </row>
    <row r="442" spans="1:14" ht="16.5">
      <c r="A442" s="139" t="s">
        <v>1540</v>
      </c>
      <c r="B442" s="140">
        <f ca="1">IF(C442 = "汎用", 0, IF(C442 = "", "", INDIRECT(ADDRESS(MATCH(C442,キャラデータ表!$C$1:$C1437, 0),1,2,TRUE,"キャラデータ表"),TRUE)))</f>
        <v>157</v>
      </c>
      <c r="C442" s="103" t="s">
        <v>962</v>
      </c>
      <c r="D442" s="140" t="s">
        <v>1541</v>
      </c>
      <c r="E442" s="158">
        <f t="shared" si="44"/>
        <v>1</v>
      </c>
      <c r="F442" s="140" t="s">
        <v>2340</v>
      </c>
      <c r="G442" s="142">
        <v>4</v>
      </c>
      <c r="H442" s="143" t="s">
        <v>1553</v>
      </c>
      <c r="I442" s="140" t="s">
        <v>1544</v>
      </c>
      <c r="J442" s="140" t="s">
        <v>1544</v>
      </c>
      <c r="K442" s="140" t="s">
        <v>1544</v>
      </c>
      <c r="L442" s="140" t="s">
        <v>1566</v>
      </c>
      <c r="M442" s="144" t="s">
        <v>1567</v>
      </c>
      <c r="N442" s="144">
        <f ca="1">COUNTIFS(汎用スキル所持リスト!$A:$A, $B442, 汎用スキル所持リスト!$D:$D, $D442) + COUNTIFS($B:$B, $B442, $D:$D, $D442) - COUNTIFS($C:$C, $C442, $I:$I, "不可", $D:$D, $D442)</f>
        <v>3</v>
      </c>
    </row>
    <row r="443" spans="1:14" ht="16.5">
      <c r="A443" s="145" t="s">
        <v>1540</v>
      </c>
      <c r="B443" s="146">
        <f ca="1">IF(C443 = "汎用", 0, IF(C443 = "", "", INDIRECT(ADDRESS(MATCH(C443,キャラデータ表!$C$1:$C1437, 0),1,2,TRUE,"キャラデータ表"),TRUE)))</f>
        <v>157</v>
      </c>
      <c r="C443" s="155" t="s">
        <v>962</v>
      </c>
      <c r="D443" s="146" t="s">
        <v>1551</v>
      </c>
      <c r="E443" s="159">
        <f t="shared" ref="E443:E446" si="45">COUNTIFS($C$1:$C446, $C443, $D$1:$D446, $D443)</f>
        <v>1</v>
      </c>
      <c r="F443" s="146" t="s">
        <v>2341</v>
      </c>
      <c r="G443" s="148">
        <v>2</v>
      </c>
      <c r="H443" s="149" t="s">
        <v>1553</v>
      </c>
      <c r="I443" s="146" t="s">
        <v>1544</v>
      </c>
      <c r="J443" s="146" t="s">
        <v>1544</v>
      </c>
      <c r="K443" s="146" t="s">
        <v>1544</v>
      </c>
      <c r="L443" s="146" t="s">
        <v>1679</v>
      </c>
      <c r="M443" s="150" t="s">
        <v>2342</v>
      </c>
      <c r="N443" s="150">
        <f ca="1">COUNTIFS(汎用スキル所持リスト!$A:$A, $B443, 汎用スキル所持リスト!$D:$D, $D443) + COUNTIFS($B:$B, $B443, $D:$D, $D443) - COUNTIFS($C:$C, $C443, $I:$I, "不可", $D:$D, $D443)</f>
        <v>1</v>
      </c>
    </row>
    <row r="444" spans="1:14" ht="16.5">
      <c r="A444" s="139" t="s">
        <v>1540</v>
      </c>
      <c r="B444" s="140">
        <f ca="1">IF(C444 = "汎用", 0, IF(C444 = "", "", INDIRECT(ADDRESS(MATCH(C444,キャラデータ表!$C$1:$C1437, 0),1,2,TRUE,"キャラデータ表"),TRUE)))</f>
        <v>158</v>
      </c>
      <c r="C444" s="140" t="s">
        <v>968</v>
      </c>
      <c r="D444" s="140" t="s">
        <v>1551</v>
      </c>
      <c r="E444" s="158">
        <f t="shared" si="45"/>
        <v>3</v>
      </c>
      <c r="F444" s="140" t="s">
        <v>2343</v>
      </c>
      <c r="G444" s="142">
        <v>3</v>
      </c>
      <c r="H444" s="143" t="s">
        <v>1586</v>
      </c>
      <c r="I444" s="140" t="s">
        <v>1544</v>
      </c>
      <c r="J444" s="140" t="s">
        <v>1544</v>
      </c>
      <c r="K444" s="140" t="s">
        <v>1544</v>
      </c>
      <c r="L444" s="140" t="s">
        <v>1576</v>
      </c>
      <c r="M444" s="144" t="s">
        <v>1600</v>
      </c>
      <c r="N444" s="144">
        <f ca="1">COUNTIFS(汎用スキル所持リスト!$A:$A, $B444, 汎用スキル所持リスト!$D:$D, $D444) + COUNTIFS($B:$B, $B444, $D:$D, $D444) - COUNTIFS($C:$C, $C444, $I:$I, "不可", $D:$D, $D444)</f>
        <v>3</v>
      </c>
    </row>
    <row r="445" spans="1:14" ht="16.5">
      <c r="A445" s="145" t="s">
        <v>1540</v>
      </c>
      <c r="B445" s="146">
        <f ca="1">IF(C445 = "汎用", 0, IF(C445 = "", "", INDIRECT(ADDRESS(MATCH(C445,キャラデータ表!$C$1:$C1437, 0),1,2,TRUE,"キャラデータ表"),TRUE)))</f>
        <v>158</v>
      </c>
      <c r="C445" s="146" t="s">
        <v>968</v>
      </c>
      <c r="D445" s="146" t="s">
        <v>1551</v>
      </c>
      <c r="E445" s="159">
        <f t="shared" si="45"/>
        <v>3</v>
      </c>
      <c r="F445" s="146" t="s">
        <v>2344</v>
      </c>
      <c r="G445" s="148">
        <v>3</v>
      </c>
      <c r="H445" s="149" t="s">
        <v>1586</v>
      </c>
      <c r="I445" s="146" t="s">
        <v>1544</v>
      </c>
      <c r="J445" s="146" t="s">
        <v>1544</v>
      </c>
      <c r="K445" s="146" t="s">
        <v>1544</v>
      </c>
      <c r="L445" s="146" t="s">
        <v>1581</v>
      </c>
      <c r="M445" s="150" t="s">
        <v>1600</v>
      </c>
      <c r="N445" s="150">
        <f ca="1">COUNTIFS(汎用スキル所持リスト!$A:$A, $B445, 汎用スキル所持リスト!$D:$D, $D445) + COUNTIFS($B:$B, $B445, $D:$D, $D445) - COUNTIFS($C:$C, $C445, $I:$I, "不可", $D:$D, $D445)</f>
        <v>3</v>
      </c>
    </row>
    <row r="446" spans="1:14" ht="16.5">
      <c r="A446" s="139" t="s">
        <v>1540</v>
      </c>
      <c r="B446" s="140">
        <f ca="1">IF(C446 = "汎用", 0, IF(C446 = "", "", INDIRECT(ADDRESS(MATCH(C446,キャラデータ表!$C$1:$C1437, 0),1,2,TRUE,"キャラデータ表"),TRUE)))</f>
        <v>158</v>
      </c>
      <c r="C446" s="140" t="s">
        <v>968</v>
      </c>
      <c r="D446" s="140" t="s">
        <v>1551</v>
      </c>
      <c r="E446" s="158">
        <f t="shared" si="45"/>
        <v>3</v>
      </c>
      <c r="F446" s="140" t="s">
        <v>2345</v>
      </c>
      <c r="G446" s="142">
        <v>3</v>
      </c>
      <c r="H446" s="143" t="s">
        <v>1586</v>
      </c>
      <c r="I446" s="140" t="s">
        <v>1544</v>
      </c>
      <c r="J446" s="140" t="s">
        <v>1544</v>
      </c>
      <c r="K446" s="140" t="s">
        <v>1544</v>
      </c>
      <c r="L446" s="140" t="s">
        <v>1712</v>
      </c>
      <c r="M446" s="144" t="s">
        <v>1600</v>
      </c>
      <c r="N446" s="144">
        <f ca="1">COUNTIFS(汎用スキル所持リスト!$A:$A, $B446, 汎用スキル所持リスト!$D:$D, $D446) + COUNTIFS($B:$B, $B446, $D:$D, $D446) - COUNTIFS($C:$C, $C446, $I:$I, "不可", $D:$D, $D446)</f>
        <v>3</v>
      </c>
    </row>
    <row r="447" spans="1:14" ht="16.5">
      <c r="A447" s="145"/>
      <c r="B447" s="146"/>
      <c r="C447" s="146"/>
      <c r="D447" s="146"/>
      <c r="E447" s="159"/>
      <c r="F447" s="146"/>
      <c r="G447" s="148"/>
      <c r="H447" s="149"/>
      <c r="I447" s="146"/>
      <c r="J447" s="146"/>
      <c r="K447" s="146"/>
      <c r="L447" s="146"/>
      <c r="M447" s="150"/>
      <c r="N447" s="150"/>
    </row>
    <row r="448" spans="1:14" ht="16.5">
      <c r="A448" s="139"/>
      <c r="B448" s="140"/>
      <c r="C448" s="140"/>
      <c r="D448" s="140"/>
      <c r="E448" s="158"/>
      <c r="F448" s="140"/>
      <c r="G448" s="142"/>
      <c r="H448" s="143"/>
      <c r="I448" s="140"/>
      <c r="J448" s="140"/>
      <c r="K448" s="140"/>
      <c r="L448" s="140"/>
      <c r="M448" s="144"/>
      <c r="N448" s="144"/>
    </row>
    <row r="449" spans="1:14" ht="16.5">
      <c r="A449" s="145"/>
      <c r="B449" s="146"/>
      <c r="C449" s="146"/>
      <c r="D449" s="146"/>
      <c r="E449" s="159"/>
      <c r="F449" s="146"/>
      <c r="G449" s="148"/>
      <c r="H449" s="149"/>
      <c r="I449" s="146"/>
      <c r="J449" s="146"/>
      <c r="K449" s="146"/>
      <c r="L449" s="146"/>
      <c r="M449" s="150"/>
      <c r="N449" s="150"/>
    </row>
    <row r="450" spans="1:14" ht="16.5">
      <c r="A450" s="139"/>
      <c r="B450" s="140"/>
      <c r="C450" s="140"/>
      <c r="D450" s="140"/>
      <c r="E450" s="158"/>
      <c r="F450" s="140"/>
      <c r="G450" s="142"/>
      <c r="H450" s="143"/>
      <c r="I450" s="140"/>
      <c r="J450" s="140"/>
      <c r="K450" s="140"/>
      <c r="L450" s="140"/>
      <c r="M450" s="144"/>
      <c r="N450" s="144"/>
    </row>
    <row r="451" spans="1:14" ht="16.5">
      <c r="A451" s="145"/>
      <c r="B451" s="146"/>
      <c r="C451" s="146"/>
      <c r="D451" s="146"/>
      <c r="E451" s="159"/>
      <c r="F451" s="146"/>
      <c r="G451" s="148"/>
      <c r="H451" s="149"/>
      <c r="I451" s="146"/>
      <c r="J451" s="146"/>
      <c r="K451" s="146"/>
      <c r="L451" s="146"/>
      <c r="M451" s="150"/>
      <c r="N451" s="150"/>
    </row>
    <row r="452" spans="1:14" ht="16.5">
      <c r="A452" s="139"/>
      <c r="B452" s="140"/>
      <c r="C452" s="140"/>
      <c r="D452" s="140"/>
      <c r="E452" s="158"/>
      <c r="F452" s="140"/>
      <c r="G452" s="142"/>
      <c r="H452" s="143"/>
      <c r="I452" s="140"/>
      <c r="J452" s="140"/>
      <c r="K452" s="140"/>
      <c r="L452" s="140"/>
      <c r="M452" s="144"/>
      <c r="N452" s="144"/>
    </row>
    <row r="453" spans="1:14" ht="16.5">
      <c r="A453" s="145"/>
      <c r="B453" s="146"/>
      <c r="C453" s="146"/>
      <c r="D453" s="146"/>
      <c r="E453" s="159"/>
      <c r="F453" s="146"/>
      <c r="G453" s="148"/>
      <c r="H453" s="149"/>
      <c r="I453" s="146"/>
      <c r="J453" s="146"/>
      <c r="K453" s="146"/>
      <c r="L453" s="146"/>
      <c r="M453" s="150"/>
      <c r="N453" s="150"/>
    </row>
    <row r="454" spans="1:14" ht="16.5">
      <c r="A454" s="139"/>
      <c r="B454" s="140"/>
      <c r="C454" s="140"/>
      <c r="D454" s="140"/>
      <c r="E454" s="158"/>
      <c r="F454" s="140"/>
      <c r="G454" s="142"/>
      <c r="H454" s="143"/>
      <c r="I454" s="140"/>
      <c r="J454" s="140"/>
      <c r="K454" s="140"/>
      <c r="L454" s="140"/>
      <c r="M454" s="144"/>
      <c r="N454" s="144"/>
    </row>
    <row r="455" spans="1:14" ht="16.5">
      <c r="A455" s="145"/>
      <c r="B455" s="146"/>
      <c r="C455" s="146"/>
      <c r="D455" s="146"/>
      <c r="E455" s="159"/>
      <c r="F455" s="146"/>
      <c r="G455" s="148"/>
      <c r="H455" s="149"/>
      <c r="I455" s="146"/>
      <c r="J455" s="146"/>
      <c r="K455" s="146"/>
      <c r="L455" s="146"/>
      <c r="M455" s="150"/>
      <c r="N455" s="150"/>
    </row>
    <row r="456" spans="1:14" ht="16.5">
      <c r="A456" s="139"/>
      <c r="B456" s="140"/>
      <c r="C456" s="140"/>
      <c r="D456" s="140"/>
      <c r="E456" s="158"/>
      <c r="F456" s="140"/>
      <c r="G456" s="142"/>
      <c r="H456" s="143"/>
      <c r="I456" s="140"/>
      <c r="J456" s="140"/>
      <c r="K456" s="140"/>
      <c r="L456" s="140"/>
      <c r="M456" s="144"/>
      <c r="N456" s="144"/>
    </row>
    <row r="457" spans="1:14" ht="16.5">
      <c r="A457" s="145"/>
      <c r="B457" s="146"/>
      <c r="C457" s="146"/>
      <c r="D457" s="146"/>
      <c r="E457" s="159"/>
      <c r="F457" s="146"/>
      <c r="G457" s="148"/>
      <c r="H457" s="149"/>
      <c r="I457" s="146"/>
      <c r="J457" s="146"/>
      <c r="K457" s="146"/>
      <c r="L457" s="146"/>
      <c r="M457" s="150"/>
      <c r="N457" s="150"/>
    </row>
    <row r="458" spans="1:14" ht="16.5">
      <c r="A458" s="139"/>
      <c r="B458" s="140"/>
      <c r="C458" s="140"/>
      <c r="D458" s="140"/>
      <c r="E458" s="158"/>
      <c r="F458" s="140"/>
      <c r="G458" s="142"/>
      <c r="H458" s="143"/>
      <c r="I458" s="140"/>
      <c r="J458" s="140"/>
      <c r="K458" s="140"/>
      <c r="L458" s="140"/>
      <c r="M458" s="144"/>
      <c r="N458" s="144"/>
    </row>
    <row r="459" spans="1:14" ht="16.5">
      <c r="A459" s="145"/>
      <c r="B459" s="146"/>
      <c r="C459" s="146"/>
      <c r="D459" s="146"/>
      <c r="E459" s="159"/>
      <c r="F459" s="146"/>
      <c r="G459" s="148"/>
      <c r="H459" s="149"/>
      <c r="I459" s="146"/>
      <c r="J459" s="146"/>
      <c r="K459" s="146"/>
      <c r="L459" s="146"/>
      <c r="M459" s="150"/>
      <c r="N459" s="150"/>
    </row>
    <row r="460" spans="1:14" ht="16.5">
      <c r="A460" s="139"/>
      <c r="B460" s="140"/>
      <c r="C460" s="140"/>
      <c r="D460" s="140"/>
      <c r="E460" s="158"/>
      <c r="F460" s="140"/>
      <c r="G460" s="142"/>
      <c r="H460" s="143"/>
      <c r="I460" s="140"/>
      <c r="J460" s="140"/>
      <c r="K460" s="140"/>
      <c r="L460" s="140"/>
      <c r="M460" s="144"/>
      <c r="N460" s="144"/>
    </row>
    <row r="461" spans="1:14" ht="16.5">
      <c r="A461" s="145"/>
      <c r="B461" s="146"/>
      <c r="C461" s="146"/>
      <c r="D461" s="146"/>
      <c r="E461" s="159"/>
      <c r="F461" s="146"/>
      <c r="G461" s="148"/>
      <c r="H461" s="149"/>
      <c r="I461" s="146"/>
      <c r="J461" s="146"/>
      <c r="K461" s="146"/>
      <c r="L461" s="146"/>
      <c r="M461" s="150"/>
      <c r="N461" s="150"/>
    </row>
    <row r="462" spans="1:14" ht="16.5">
      <c r="A462" s="139"/>
      <c r="B462" s="140"/>
      <c r="C462" s="140"/>
      <c r="D462" s="140"/>
      <c r="E462" s="158"/>
      <c r="F462" s="140"/>
      <c r="G462" s="142"/>
      <c r="H462" s="143"/>
      <c r="I462" s="140"/>
      <c r="J462" s="140"/>
      <c r="K462" s="140"/>
      <c r="L462" s="140"/>
      <c r="M462" s="144"/>
      <c r="N462" s="144"/>
    </row>
    <row r="463" spans="1:14" ht="16.5">
      <c r="A463" s="145"/>
      <c r="B463" s="146"/>
      <c r="C463" s="146"/>
      <c r="D463" s="146"/>
      <c r="E463" s="159"/>
      <c r="F463" s="146"/>
      <c r="G463" s="148"/>
      <c r="H463" s="149"/>
      <c r="I463" s="146"/>
      <c r="J463" s="146"/>
      <c r="K463" s="146"/>
      <c r="L463" s="146"/>
      <c r="M463" s="150"/>
      <c r="N463" s="150"/>
    </row>
    <row r="464" spans="1:14" ht="16.5">
      <c r="A464" s="139"/>
      <c r="B464" s="140"/>
      <c r="C464" s="140"/>
      <c r="D464" s="140"/>
      <c r="E464" s="158"/>
      <c r="F464" s="140"/>
      <c r="G464" s="142"/>
      <c r="H464" s="143"/>
      <c r="I464" s="140"/>
      <c r="J464" s="140"/>
      <c r="K464" s="140"/>
      <c r="L464" s="140"/>
      <c r="M464" s="144"/>
      <c r="N464" s="144"/>
    </row>
    <row r="465" spans="1:14" ht="16.5">
      <c r="A465" s="145"/>
      <c r="B465" s="146"/>
      <c r="C465" s="146"/>
      <c r="D465" s="146"/>
      <c r="E465" s="159"/>
      <c r="F465" s="146"/>
      <c r="G465" s="148"/>
      <c r="H465" s="149"/>
      <c r="I465" s="146"/>
      <c r="J465" s="146"/>
      <c r="K465" s="146"/>
      <c r="L465" s="146"/>
      <c r="M465" s="150"/>
      <c r="N465" s="150"/>
    </row>
    <row r="466" spans="1:14" ht="16.5">
      <c r="A466" s="139"/>
      <c r="B466" s="140"/>
      <c r="C466" s="140"/>
      <c r="D466" s="140"/>
      <c r="E466" s="158"/>
      <c r="F466" s="140"/>
      <c r="G466" s="142"/>
      <c r="H466" s="143"/>
      <c r="I466" s="140"/>
      <c r="J466" s="140"/>
      <c r="K466" s="140"/>
      <c r="L466" s="140"/>
      <c r="M466" s="144"/>
      <c r="N466" s="144"/>
    </row>
    <row r="467" spans="1:14" ht="16.5">
      <c r="A467" s="145"/>
      <c r="B467" s="146"/>
      <c r="C467" s="146"/>
      <c r="D467" s="146"/>
      <c r="E467" s="159"/>
      <c r="F467" s="146"/>
      <c r="G467" s="148"/>
      <c r="H467" s="149"/>
      <c r="I467" s="146"/>
      <c r="J467" s="146"/>
      <c r="K467" s="146"/>
      <c r="L467" s="146"/>
      <c r="M467" s="150"/>
      <c r="N467" s="150"/>
    </row>
    <row r="468" spans="1:14" ht="16.5">
      <c r="A468" s="139"/>
      <c r="B468" s="140"/>
      <c r="C468" s="140"/>
      <c r="D468" s="140"/>
      <c r="E468" s="158"/>
      <c r="F468" s="140"/>
      <c r="G468" s="142"/>
      <c r="H468" s="143"/>
      <c r="I468" s="140"/>
      <c r="J468" s="140"/>
      <c r="K468" s="140"/>
      <c r="L468" s="140"/>
      <c r="M468" s="144"/>
      <c r="N468" s="144"/>
    </row>
    <row r="469" spans="1:14" ht="16.5">
      <c r="A469" s="145"/>
      <c r="B469" s="146"/>
      <c r="C469" s="146"/>
      <c r="D469" s="146"/>
      <c r="E469" s="159"/>
      <c r="F469" s="146"/>
      <c r="G469" s="148"/>
      <c r="H469" s="149"/>
      <c r="I469" s="146"/>
      <c r="J469" s="146"/>
      <c r="K469" s="146"/>
      <c r="L469" s="146"/>
      <c r="M469" s="150"/>
      <c r="N469" s="150"/>
    </row>
    <row r="470" spans="1:14" ht="16.5">
      <c r="A470" s="139"/>
      <c r="B470" s="140"/>
      <c r="C470" s="140"/>
      <c r="D470" s="140"/>
      <c r="E470" s="158"/>
      <c r="F470" s="140"/>
      <c r="G470" s="142"/>
      <c r="H470" s="143"/>
      <c r="I470" s="140"/>
      <c r="J470" s="140"/>
      <c r="K470" s="140"/>
      <c r="L470" s="140"/>
      <c r="M470" s="144"/>
      <c r="N470" s="144"/>
    </row>
    <row r="471" spans="1:14" ht="16.5">
      <c r="A471" s="145"/>
      <c r="B471" s="146"/>
      <c r="C471" s="146"/>
      <c r="D471" s="146"/>
      <c r="E471" s="159"/>
      <c r="F471" s="146"/>
      <c r="G471" s="148"/>
      <c r="H471" s="149"/>
      <c r="I471" s="146"/>
      <c r="J471" s="146"/>
      <c r="K471" s="146"/>
      <c r="L471" s="146"/>
      <c r="M471" s="150"/>
      <c r="N471" s="150"/>
    </row>
    <row r="472" spans="1:14" ht="16.5">
      <c r="A472" s="139"/>
      <c r="B472" s="140"/>
      <c r="C472" s="140"/>
      <c r="D472" s="140"/>
      <c r="E472" s="158"/>
      <c r="F472" s="140"/>
      <c r="G472" s="142"/>
      <c r="H472" s="143"/>
      <c r="I472" s="140"/>
      <c r="J472" s="140"/>
      <c r="K472" s="140"/>
      <c r="L472" s="140"/>
      <c r="M472" s="144"/>
      <c r="N472" s="144"/>
    </row>
    <row r="473" spans="1:14" ht="16.5">
      <c r="A473" s="145"/>
      <c r="B473" s="146"/>
      <c r="C473" s="146"/>
      <c r="D473" s="146"/>
      <c r="E473" s="159"/>
      <c r="F473" s="146"/>
      <c r="G473" s="148"/>
      <c r="H473" s="149"/>
      <c r="I473" s="146"/>
      <c r="J473" s="146"/>
      <c r="K473" s="146"/>
      <c r="L473" s="146"/>
      <c r="M473" s="150"/>
      <c r="N473" s="150"/>
    </row>
    <row r="474" spans="1:14" ht="16.5">
      <c r="A474" s="139"/>
      <c r="B474" s="140"/>
      <c r="C474" s="140"/>
      <c r="D474" s="140"/>
      <c r="E474" s="158"/>
      <c r="F474" s="140"/>
      <c r="G474" s="142"/>
      <c r="H474" s="143"/>
      <c r="I474" s="140"/>
      <c r="J474" s="140"/>
      <c r="K474" s="140"/>
      <c r="L474" s="140"/>
      <c r="M474" s="144"/>
      <c r="N474" s="144"/>
    </row>
    <row r="475" spans="1:14" ht="16.5">
      <c r="A475" s="145"/>
      <c r="B475" s="146"/>
      <c r="C475" s="146"/>
      <c r="D475" s="146"/>
      <c r="E475" s="159"/>
      <c r="F475" s="146"/>
      <c r="G475" s="148"/>
      <c r="H475" s="149"/>
      <c r="I475" s="146"/>
      <c r="J475" s="146"/>
      <c r="K475" s="146"/>
      <c r="L475" s="146"/>
      <c r="M475" s="150"/>
      <c r="N475" s="150"/>
    </row>
    <row r="476" spans="1:14" ht="16.5">
      <c r="A476" s="139"/>
      <c r="B476" s="140"/>
      <c r="C476" s="140"/>
      <c r="D476" s="140"/>
      <c r="E476" s="158"/>
      <c r="F476" s="140"/>
      <c r="G476" s="142"/>
      <c r="H476" s="143"/>
      <c r="I476" s="140"/>
      <c r="J476" s="140"/>
      <c r="K476" s="140"/>
      <c r="L476" s="140"/>
      <c r="M476" s="144"/>
      <c r="N476" s="144"/>
    </row>
    <row r="477" spans="1:14" ht="16.5">
      <c r="A477" s="145"/>
      <c r="B477" s="146"/>
      <c r="C477" s="146"/>
      <c r="D477" s="146"/>
      <c r="E477" s="159"/>
      <c r="F477" s="146"/>
      <c r="G477" s="148"/>
      <c r="H477" s="149"/>
      <c r="I477" s="146"/>
      <c r="J477" s="146"/>
      <c r="K477" s="146"/>
      <c r="L477" s="146"/>
      <c r="M477" s="150"/>
      <c r="N477" s="150"/>
    </row>
    <row r="478" spans="1:14" ht="16.5">
      <c r="A478" s="139"/>
      <c r="B478" s="140"/>
      <c r="C478" s="140"/>
      <c r="D478" s="140"/>
      <c r="E478" s="158"/>
      <c r="F478" s="140"/>
      <c r="G478" s="142"/>
      <c r="H478" s="143"/>
      <c r="I478" s="140"/>
      <c r="J478" s="140"/>
      <c r="K478" s="140"/>
      <c r="L478" s="140"/>
      <c r="M478" s="144"/>
      <c r="N478" s="144"/>
    </row>
    <row r="479" spans="1:14" ht="16.5">
      <c r="A479" s="145"/>
      <c r="B479" s="146"/>
      <c r="C479" s="146"/>
      <c r="D479" s="146"/>
      <c r="E479" s="159"/>
      <c r="F479" s="146"/>
      <c r="G479" s="148"/>
      <c r="H479" s="149"/>
      <c r="I479" s="146"/>
      <c r="J479" s="146"/>
      <c r="K479" s="146"/>
      <c r="L479" s="146"/>
      <c r="M479" s="150"/>
      <c r="N479" s="150"/>
    </row>
    <row r="480" spans="1:14" ht="16.5">
      <c r="A480" s="139"/>
      <c r="B480" s="140"/>
      <c r="C480" s="140"/>
      <c r="D480" s="140"/>
      <c r="E480" s="158"/>
      <c r="F480" s="140"/>
      <c r="G480" s="142"/>
      <c r="H480" s="143"/>
      <c r="I480" s="140"/>
      <c r="J480" s="140"/>
      <c r="K480" s="140"/>
      <c r="L480" s="140"/>
      <c r="M480" s="144"/>
      <c r="N480" s="144"/>
    </row>
    <row r="481" spans="1:14" ht="16.5">
      <c r="A481" s="145"/>
      <c r="B481" s="146"/>
      <c r="C481" s="146"/>
      <c r="D481" s="146"/>
      <c r="E481" s="159"/>
      <c r="F481" s="146"/>
      <c r="G481" s="148"/>
      <c r="H481" s="149"/>
      <c r="I481" s="146"/>
      <c r="J481" s="146"/>
      <c r="K481" s="146"/>
      <c r="L481" s="146"/>
      <c r="M481" s="150"/>
      <c r="N481" s="150"/>
    </row>
    <row r="482" spans="1:14" ht="16.5">
      <c r="A482" s="139"/>
      <c r="B482" s="140"/>
      <c r="C482" s="140"/>
      <c r="D482" s="140"/>
      <c r="E482" s="158"/>
      <c r="F482" s="140"/>
      <c r="G482" s="142"/>
      <c r="H482" s="143"/>
      <c r="I482" s="140"/>
      <c r="J482" s="140"/>
      <c r="K482" s="140"/>
      <c r="L482" s="140"/>
      <c r="M482" s="144"/>
      <c r="N482" s="144"/>
    </row>
    <row r="483" spans="1:14" ht="16.5">
      <c r="A483" s="145"/>
      <c r="B483" s="146"/>
      <c r="C483" s="146"/>
      <c r="D483" s="146"/>
      <c r="E483" s="159"/>
      <c r="F483" s="146"/>
      <c r="G483" s="148"/>
      <c r="H483" s="149"/>
      <c r="I483" s="146"/>
      <c r="J483" s="146"/>
      <c r="K483" s="146"/>
      <c r="L483" s="146"/>
      <c r="M483" s="150"/>
      <c r="N483" s="150"/>
    </row>
    <row r="484" spans="1:14" ht="16.5">
      <c r="A484" s="139"/>
      <c r="B484" s="140"/>
      <c r="C484" s="140"/>
      <c r="D484" s="140"/>
      <c r="E484" s="158"/>
      <c r="F484" s="140"/>
      <c r="G484" s="142"/>
      <c r="H484" s="143"/>
      <c r="I484" s="140"/>
      <c r="J484" s="140"/>
      <c r="K484" s="140"/>
      <c r="L484" s="140"/>
      <c r="M484" s="144"/>
      <c r="N484" s="144"/>
    </row>
    <row r="485" spans="1:14" ht="16.5">
      <c r="A485" s="145"/>
      <c r="B485" s="146"/>
      <c r="C485" s="146"/>
      <c r="D485" s="146"/>
      <c r="E485" s="159"/>
      <c r="F485" s="146"/>
      <c r="G485" s="148"/>
      <c r="H485" s="149"/>
      <c r="I485" s="146"/>
      <c r="J485" s="146"/>
      <c r="K485" s="146"/>
      <c r="L485" s="146"/>
      <c r="M485" s="150"/>
      <c r="N485" s="150"/>
    </row>
    <row r="486" spans="1:14" ht="16.5">
      <c r="A486" s="139"/>
      <c r="B486" s="140"/>
      <c r="C486" s="140"/>
      <c r="D486" s="140"/>
      <c r="E486" s="158"/>
      <c r="F486" s="140"/>
      <c r="G486" s="142"/>
      <c r="H486" s="143"/>
      <c r="I486" s="140"/>
      <c r="J486" s="140"/>
      <c r="K486" s="140"/>
      <c r="L486" s="140"/>
      <c r="M486" s="144"/>
      <c r="N486" s="144"/>
    </row>
    <row r="487" spans="1:14" ht="16.5">
      <c r="A487" s="145"/>
      <c r="B487" s="146"/>
      <c r="C487" s="146"/>
      <c r="D487" s="146"/>
      <c r="E487" s="159"/>
      <c r="F487" s="146"/>
      <c r="G487" s="148"/>
      <c r="H487" s="149"/>
      <c r="I487" s="146"/>
      <c r="J487" s="146"/>
      <c r="K487" s="146"/>
      <c r="L487" s="146"/>
      <c r="M487" s="150"/>
      <c r="N487" s="150"/>
    </row>
    <row r="488" spans="1:14" ht="16.5">
      <c r="A488" s="139"/>
      <c r="B488" s="140"/>
      <c r="C488" s="140"/>
      <c r="D488" s="140"/>
      <c r="E488" s="158"/>
      <c r="F488" s="140"/>
      <c r="G488" s="142"/>
      <c r="H488" s="143"/>
      <c r="I488" s="140"/>
      <c r="J488" s="140"/>
      <c r="K488" s="140"/>
      <c r="L488" s="140"/>
      <c r="M488" s="144"/>
      <c r="N488" s="144"/>
    </row>
    <row r="489" spans="1:14" ht="16.5">
      <c r="A489" s="145"/>
      <c r="B489" s="146"/>
      <c r="C489" s="146"/>
      <c r="D489" s="146"/>
      <c r="E489" s="159"/>
      <c r="F489" s="146"/>
      <c r="G489" s="148"/>
      <c r="H489" s="149"/>
      <c r="I489" s="146"/>
      <c r="J489" s="146"/>
      <c r="K489" s="146"/>
      <c r="L489" s="146"/>
      <c r="M489" s="150"/>
      <c r="N489" s="150"/>
    </row>
    <row r="490" spans="1:14" ht="16.5">
      <c r="A490" s="139"/>
      <c r="B490" s="140"/>
      <c r="C490" s="140"/>
      <c r="D490" s="140"/>
      <c r="E490" s="158"/>
      <c r="F490" s="140"/>
      <c r="G490" s="142"/>
      <c r="H490" s="143"/>
      <c r="I490" s="140"/>
      <c r="J490" s="140"/>
      <c r="K490" s="140"/>
      <c r="L490" s="140"/>
      <c r="M490" s="144"/>
      <c r="N490" s="144"/>
    </row>
    <row r="491" spans="1:14" ht="16.5">
      <c r="A491" s="145"/>
      <c r="B491" s="146"/>
      <c r="C491" s="146"/>
      <c r="D491" s="146"/>
      <c r="E491" s="159"/>
      <c r="F491" s="146"/>
      <c r="G491" s="148"/>
      <c r="H491" s="149"/>
      <c r="I491" s="146"/>
      <c r="J491" s="146"/>
      <c r="K491" s="146"/>
      <c r="L491" s="146"/>
      <c r="M491" s="150"/>
      <c r="N491" s="150"/>
    </row>
    <row r="492" spans="1:14" ht="16.5">
      <c r="A492" s="139"/>
      <c r="B492" s="140"/>
      <c r="C492" s="140"/>
      <c r="D492" s="140"/>
      <c r="E492" s="158"/>
      <c r="F492" s="140"/>
      <c r="G492" s="142"/>
      <c r="H492" s="143"/>
      <c r="I492" s="140"/>
      <c r="J492" s="140"/>
      <c r="K492" s="140"/>
      <c r="L492" s="140"/>
      <c r="M492" s="144"/>
      <c r="N492" s="144"/>
    </row>
    <row r="493" spans="1:14" ht="16.5">
      <c r="A493" s="145"/>
      <c r="B493" s="146"/>
      <c r="C493" s="146"/>
      <c r="D493" s="146"/>
      <c r="E493" s="159"/>
      <c r="F493" s="146"/>
      <c r="G493" s="148"/>
      <c r="H493" s="149"/>
      <c r="I493" s="146"/>
      <c r="J493" s="146"/>
      <c r="K493" s="146"/>
      <c r="L493" s="146"/>
      <c r="M493" s="150"/>
      <c r="N493" s="150"/>
    </row>
    <row r="494" spans="1:14" ht="16.5">
      <c r="A494" s="139"/>
      <c r="B494" s="140"/>
      <c r="C494" s="140"/>
      <c r="D494" s="140"/>
      <c r="E494" s="158"/>
      <c r="F494" s="140"/>
      <c r="G494" s="142"/>
      <c r="H494" s="143"/>
      <c r="I494" s="140"/>
      <c r="J494" s="140"/>
      <c r="K494" s="140"/>
      <c r="L494" s="140"/>
      <c r="M494" s="144"/>
      <c r="N494" s="144"/>
    </row>
    <row r="495" spans="1:14" ht="16.5">
      <c r="A495" s="145"/>
      <c r="B495" s="146"/>
      <c r="C495" s="146"/>
      <c r="D495" s="146"/>
      <c r="E495" s="159"/>
      <c r="F495" s="146"/>
      <c r="G495" s="148"/>
      <c r="H495" s="149"/>
      <c r="I495" s="146"/>
      <c r="J495" s="146"/>
      <c r="K495" s="146"/>
      <c r="L495" s="146"/>
      <c r="M495" s="150"/>
      <c r="N495" s="150"/>
    </row>
    <row r="496" spans="1:14" ht="16.5">
      <c r="A496" s="139"/>
      <c r="B496" s="140"/>
      <c r="C496" s="140"/>
      <c r="D496" s="140"/>
      <c r="E496" s="158"/>
      <c r="F496" s="140"/>
      <c r="G496" s="142"/>
      <c r="H496" s="143"/>
      <c r="I496" s="140"/>
      <c r="J496" s="140"/>
      <c r="K496" s="140"/>
      <c r="L496" s="140"/>
      <c r="M496" s="144"/>
      <c r="N496" s="144"/>
    </row>
    <row r="497" spans="1:14" ht="16.5">
      <c r="A497" s="145"/>
      <c r="B497" s="146"/>
      <c r="C497" s="146"/>
      <c r="D497" s="146"/>
      <c r="E497" s="159"/>
      <c r="F497" s="146"/>
      <c r="G497" s="148"/>
      <c r="H497" s="149"/>
      <c r="I497" s="146"/>
      <c r="J497" s="146"/>
      <c r="K497" s="146"/>
      <c r="L497" s="146"/>
      <c r="M497" s="150"/>
      <c r="N497" s="150"/>
    </row>
    <row r="498" spans="1:14" ht="16.5">
      <c r="A498" s="139"/>
      <c r="B498" s="140"/>
      <c r="C498" s="140"/>
      <c r="D498" s="140"/>
      <c r="E498" s="158"/>
      <c r="F498" s="140"/>
      <c r="G498" s="142"/>
      <c r="H498" s="143"/>
      <c r="I498" s="140"/>
      <c r="J498" s="140"/>
      <c r="K498" s="140"/>
      <c r="L498" s="140"/>
      <c r="M498" s="144"/>
      <c r="N498" s="144"/>
    </row>
    <row r="499" spans="1:14" ht="16.5">
      <c r="A499" s="145"/>
      <c r="B499" s="146"/>
      <c r="C499" s="146"/>
      <c r="D499" s="146"/>
      <c r="E499" s="159"/>
      <c r="F499" s="146"/>
      <c r="G499" s="148"/>
      <c r="H499" s="149"/>
      <c r="I499" s="146"/>
      <c r="J499" s="146"/>
      <c r="K499" s="146"/>
      <c r="L499" s="146"/>
      <c r="M499" s="150"/>
      <c r="N499" s="150"/>
    </row>
    <row r="500" spans="1:14" ht="16.5">
      <c r="A500" s="139"/>
      <c r="B500" s="140"/>
      <c r="C500" s="140"/>
      <c r="D500" s="140"/>
      <c r="E500" s="158"/>
      <c r="F500" s="140"/>
      <c r="G500" s="142"/>
      <c r="H500" s="143"/>
      <c r="I500" s="140"/>
      <c r="J500" s="140"/>
      <c r="K500" s="140"/>
      <c r="L500" s="140"/>
      <c r="M500" s="144"/>
      <c r="N500" s="144"/>
    </row>
    <row r="501" spans="1:14" ht="16.5">
      <c r="A501" s="145"/>
      <c r="B501" s="146"/>
      <c r="C501" s="146"/>
      <c r="D501" s="146"/>
      <c r="E501" s="159"/>
      <c r="F501" s="146"/>
      <c r="G501" s="148"/>
      <c r="H501" s="149"/>
      <c r="I501" s="146"/>
      <c r="J501" s="146"/>
      <c r="K501" s="146"/>
      <c r="L501" s="146"/>
      <c r="M501" s="150"/>
      <c r="N501" s="150"/>
    </row>
    <row r="502" spans="1:14" ht="16.5">
      <c r="A502" s="139"/>
      <c r="B502" s="140"/>
      <c r="C502" s="140"/>
      <c r="D502" s="140"/>
      <c r="E502" s="158"/>
      <c r="F502" s="140"/>
      <c r="G502" s="142"/>
      <c r="H502" s="143"/>
      <c r="I502" s="140"/>
      <c r="J502" s="140"/>
      <c r="K502" s="140"/>
      <c r="L502" s="140"/>
      <c r="M502" s="144"/>
      <c r="N502" s="144"/>
    </row>
    <row r="503" spans="1:14" ht="16.5">
      <c r="A503" s="145"/>
      <c r="B503" s="146"/>
      <c r="C503" s="146"/>
      <c r="D503" s="146"/>
      <c r="E503" s="159"/>
      <c r="F503" s="146"/>
      <c r="G503" s="148"/>
      <c r="H503" s="149"/>
      <c r="I503" s="146"/>
      <c r="J503" s="146"/>
      <c r="K503" s="146"/>
      <c r="L503" s="146"/>
      <c r="M503" s="150"/>
      <c r="N503" s="150"/>
    </row>
    <row r="504" spans="1:14" ht="16.5">
      <c r="A504" s="139"/>
      <c r="B504" s="140"/>
      <c r="C504" s="140"/>
      <c r="D504" s="140"/>
      <c r="E504" s="158"/>
      <c r="F504" s="140"/>
      <c r="G504" s="142"/>
      <c r="H504" s="143"/>
      <c r="I504" s="140"/>
      <c r="J504" s="140"/>
      <c r="K504" s="140"/>
      <c r="L504" s="140"/>
      <c r="M504" s="144"/>
      <c r="N504" s="144"/>
    </row>
    <row r="505" spans="1:14" ht="16.5">
      <c r="A505" s="145"/>
      <c r="B505" s="146"/>
      <c r="C505" s="146"/>
      <c r="D505" s="146"/>
      <c r="E505" s="159"/>
      <c r="F505" s="146"/>
      <c r="G505" s="148"/>
      <c r="H505" s="149"/>
      <c r="I505" s="146"/>
      <c r="J505" s="146"/>
      <c r="K505" s="146"/>
      <c r="L505" s="146"/>
      <c r="M505" s="150"/>
      <c r="N505" s="150"/>
    </row>
    <row r="506" spans="1:14" ht="16.5">
      <c r="A506" s="139"/>
      <c r="B506" s="140"/>
      <c r="C506" s="140"/>
      <c r="D506" s="140"/>
      <c r="E506" s="158"/>
      <c r="F506" s="140"/>
      <c r="G506" s="142"/>
      <c r="H506" s="143"/>
      <c r="I506" s="140"/>
      <c r="J506" s="140"/>
      <c r="K506" s="140"/>
      <c r="L506" s="140"/>
      <c r="M506" s="144"/>
      <c r="N506" s="144"/>
    </row>
    <row r="507" spans="1:14" ht="16.5">
      <c r="A507" s="145"/>
      <c r="B507" s="146"/>
      <c r="C507" s="146"/>
      <c r="D507" s="146"/>
      <c r="E507" s="159"/>
      <c r="F507" s="146"/>
      <c r="G507" s="148"/>
      <c r="H507" s="149"/>
      <c r="I507" s="146"/>
      <c r="J507" s="146"/>
      <c r="K507" s="146"/>
      <c r="L507" s="146"/>
      <c r="M507" s="150"/>
      <c r="N507" s="150"/>
    </row>
    <row r="508" spans="1:14" ht="16.5">
      <c r="A508" s="139"/>
      <c r="B508" s="140"/>
      <c r="C508" s="140"/>
      <c r="D508" s="140"/>
      <c r="E508" s="158"/>
      <c r="F508" s="140"/>
      <c r="G508" s="142"/>
      <c r="H508" s="143"/>
      <c r="I508" s="140"/>
      <c r="J508" s="140"/>
      <c r="K508" s="140"/>
      <c r="L508" s="140"/>
      <c r="M508" s="144"/>
      <c r="N508" s="144"/>
    </row>
    <row r="509" spans="1:14" ht="16.5">
      <c r="A509" s="145"/>
      <c r="B509" s="146"/>
      <c r="C509" s="146"/>
      <c r="D509" s="146"/>
      <c r="E509" s="159"/>
      <c r="F509" s="146"/>
      <c r="G509" s="148"/>
      <c r="H509" s="149"/>
      <c r="I509" s="146"/>
      <c r="J509" s="146"/>
      <c r="K509" s="146"/>
      <c r="L509" s="146"/>
      <c r="M509" s="150"/>
      <c r="N509" s="150"/>
    </row>
    <row r="510" spans="1:14" ht="16.5">
      <c r="A510" s="139"/>
      <c r="B510" s="140"/>
      <c r="C510" s="140"/>
      <c r="D510" s="140"/>
      <c r="E510" s="158"/>
      <c r="F510" s="140"/>
      <c r="G510" s="142"/>
      <c r="H510" s="143"/>
      <c r="I510" s="140"/>
      <c r="J510" s="140"/>
      <c r="K510" s="140"/>
      <c r="L510" s="140"/>
      <c r="M510" s="144"/>
      <c r="N510" s="144"/>
    </row>
    <row r="511" spans="1:14" ht="16.5">
      <c r="A511" s="145"/>
      <c r="B511" s="146"/>
      <c r="C511" s="146"/>
      <c r="D511" s="146"/>
      <c r="E511" s="159"/>
      <c r="F511" s="146"/>
      <c r="G511" s="148"/>
      <c r="H511" s="149"/>
      <c r="I511" s="146"/>
      <c r="J511" s="146"/>
      <c r="K511" s="146"/>
      <c r="L511" s="146"/>
      <c r="M511" s="150"/>
      <c r="N511" s="150"/>
    </row>
    <row r="512" spans="1:14" ht="16.5">
      <c r="A512" s="139"/>
      <c r="B512" s="140"/>
      <c r="C512" s="140"/>
      <c r="D512" s="140"/>
      <c r="E512" s="158"/>
      <c r="F512" s="140"/>
      <c r="G512" s="142"/>
      <c r="H512" s="143"/>
      <c r="I512" s="140"/>
      <c r="J512" s="140"/>
      <c r="K512" s="140"/>
      <c r="L512" s="140"/>
      <c r="M512" s="144"/>
      <c r="N512" s="144"/>
    </row>
    <row r="513" spans="1:14" ht="16.5">
      <c r="A513" s="145"/>
      <c r="B513" s="146"/>
      <c r="C513" s="146"/>
      <c r="D513" s="146"/>
      <c r="E513" s="159"/>
      <c r="F513" s="146"/>
      <c r="G513" s="148"/>
      <c r="H513" s="149"/>
      <c r="I513" s="146"/>
      <c r="J513" s="146"/>
      <c r="K513" s="146"/>
      <c r="L513" s="146"/>
      <c r="M513" s="150"/>
      <c r="N513" s="150"/>
    </row>
    <row r="514" spans="1:14" ht="16.5">
      <c r="A514" s="139"/>
      <c r="B514" s="140"/>
      <c r="C514" s="140"/>
      <c r="D514" s="140"/>
      <c r="E514" s="158"/>
      <c r="F514" s="140"/>
      <c r="G514" s="142"/>
      <c r="H514" s="143"/>
      <c r="I514" s="140"/>
      <c r="J514" s="140"/>
      <c r="K514" s="140"/>
      <c r="L514" s="140"/>
      <c r="M514" s="144"/>
      <c r="N514" s="144"/>
    </row>
    <row r="515" spans="1:14" ht="16.5">
      <c r="A515" s="145"/>
      <c r="B515" s="146"/>
      <c r="C515" s="146"/>
      <c r="D515" s="146"/>
      <c r="E515" s="159"/>
      <c r="F515" s="146"/>
      <c r="G515" s="148"/>
      <c r="H515" s="149"/>
      <c r="I515" s="146"/>
      <c r="J515" s="146"/>
      <c r="K515" s="146"/>
      <c r="L515" s="146"/>
      <c r="M515" s="150"/>
      <c r="N515" s="150"/>
    </row>
    <row r="516" spans="1:14" ht="16.5">
      <c r="A516" s="139"/>
      <c r="B516" s="140"/>
      <c r="C516" s="140"/>
      <c r="D516" s="140"/>
      <c r="E516" s="158"/>
      <c r="F516" s="140"/>
      <c r="G516" s="142"/>
      <c r="H516" s="143"/>
      <c r="I516" s="140"/>
      <c r="J516" s="140"/>
      <c r="K516" s="140"/>
      <c r="L516" s="140"/>
      <c r="M516" s="144"/>
      <c r="N516" s="144"/>
    </row>
    <row r="517" spans="1:14" ht="16.5">
      <c r="A517" s="145"/>
      <c r="B517" s="146"/>
      <c r="C517" s="146"/>
      <c r="D517" s="146"/>
      <c r="E517" s="159"/>
      <c r="F517" s="146"/>
      <c r="G517" s="148"/>
      <c r="H517" s="149"/>
      <c r="I517" s="146"/>
      <c r="J517" s="146"/>
      <c r="K517" s="146"/>
      <c r="L517" s="146"/>
      <c r="M517" s="150"/>
      <c r="N517" s="150"/>
    </row>
    <row r="518" spans="1:14" ht="16.5">
      <c r="A518" s="139"/>
      <c r="B518" s="140"/>
      <c r="C518" s="140"/>
      <c r="D518" s="140"/>
      <c r="E518" s="158"/>
      <c r="F518" s="140"/>
      <c r="G518" s="142"/>
      <c r="H518" s="143"/>
      <c r="I518" s="140"/>
      <c r="J518" s="140"/>
      <c r="K518" s="140"/>
      <c r="L518" s="140"/>
      <c r="M518" s="144"/>
      <c r="N518" s="144"/>
    </row>
    <row r="519" spans="1:14" ht="16.5">
      <c r="A519" s="145"/>
      <c r="B519" s="146"/>
      <c r="C519" s="146"/>
      <c r="D519" s="146"/>
      <c r="E519" s="159"/>
      <c r="F519" s="146"/>
      <c r="G519" s="148"/>
      <c r="H519" s="149"/>
      <c r="I519" s="146"/>
      <c r="J519" s="146"/>
      <c r="K519" s="146"/>
      <c r="L519" s="146"/>
      <c r="M519" s="150"/>
      <c r="N519" s="150"/>
    </row>
    <row r="520" spans="1:14" ht="16.5">
      <c r="A520" s="139"/>
      <c r="B520" s="140"/>
      <c r="C520" s="140"/>
      <c r="D520" s="140"/>
      <c r="E520" s="158"/>
      <c r="F520" s="140"/>
      <c r="G520" s="142"/>
      <c r="H520" s="143"/>
      <c r="I520" s="140"/>
      <c r="J520" s="140"/>
      <c r="K520" s="140"/>
      <c r="L520" s="140"/>
      <c r="M520" s="144"/>
      <c r="N520" s="144"/>
    </row>
    <row r="521" spans="1:14" ht="16.5">
      <c r="A521" s="145"/>
      <c r="B521" s="146"/>
      <c r="C521" s="146"/>
      <c r="D521" s="146"/>
      <c r="E521" s="159"/>
      <c r="F521" s="146"/>
      <c r="G521" s="148"/>
      <c r="H521" s="149"/>
      <c r="I521" s="146"/>
      <c r="J521" s="146"/>
      <c r="K521" s="146"/>
      <c r="L521" s="146"/>
      <c r="M521" s="150"/>
      <c r="N521" s="150"/>
    </row>
    <row r="522" spans="1:14" ht="16.5">
      <c r="A522" s="139"/>
      <c r="B522" s="140"/>
      <c r="C522" s="140"/>
      <c r="D522" s="140"/>
      <c r="E522" s="158"/>
      <c r="F522" s="140"/>
      <c r="G522" s="142"/>
      <c r="H522" s="143"/>
      <c r="I522" s="140"/>
      <c r="J522" s="140"/>
      <c r="K522" s="140"/>
      <c r="L522" s="140"/>
      <c r="M522" s="144"/>
      <c r="N522" s="144"/>
    </row>
    <row r="523" spans="1:14" ht="16.5">
      <c r="A523" s="145"/>
      <c r="B523" s="146"/>
      <c r="C523" s="146"/>
      <c r="D523" s="146"/>
      <c r="E523" s="159"/>
      <c r="F523" s="146"/>
      <c r="G523" s="148"/>
      <c r="H523" s="149"/>
      <c r="I523" s="146"/>
      <c r="J523" s="146"/>
      <c r="K523" s="146"/>
      <c r="L523" s="146"/>
      <c r="M523" s="150"/>
      <c r="N523" s="150"/>
    </row>
    <row r="524" spans="1:14" ht="16.5">
      <c r="A524" s="139"/>
      <c r="B524" s="140"/>
      <c r="C524" s="140"/>
      <c r="D524" s="140"/>
      <c r="E524" s="158"/>
      <c r="F524" s="140"/>
      <c r="G524" s="142"/>
      <c r="H524" s="143"/>
      <c r="I524" s="140"/>
      <c r="J524" s="140"/>
      <c r="K524" s="140"/>
      <c r="L524" s="140"/>
      <c r="M524" s="144"/>
      <c r="N524" s="144"/>
    </row>
    <row r="525" spans="1:14" ht="16.5">
      <c r="A525" s="145"/>
      <c r="B525" s="146"/>
      <c r="C525" s="146"/>
      <c r="D525" s="146"/>
      <c r="E525" s="159"/>
      <c r="F525" s="146"/>
      <c r="G525" s="148"/>
      <c r="H525" s="149"/>
      <c r="I525" s="146"/>
      <c r="J525" s="146"/>
      <c r="K525" s="146"/>
      <c r="L525" s="146"/>
      <c r="M525" s="150"/>
      <c r="N525" s="150"/>
    </row>
    <row r="526" spans="1:14" ht="16.5">
      <c r="A526" s="139"/>
      <c r="B526" s="140"/>
      <c r="C526" s="140"/>
      <c r="D526" s="140"/>
      <c r="E526" s="158"/>
      <c r="F526" s="140"/>
      <c r="G526" s="142"/>
      <c r="H526" s="143"/>
      <c r="I526" s="140"/>
      <c r="J526" s="140"/>
      <c r="K526" s="140"/>
      <c r="L526" s="140"/>
      <c r="M526" s="144"/>
      <c r="N526" s="144"/>
    </row>
    <row r="527" spans="1:14" ht="16.5">
      <c r="A527" s="145"/>
      <c r="B527" s="146"/>
      <c r="C527" s="146"/>
      <c r="D527" s="146"/>
      <c r="E527" s="159"/>
      <c r="F527" s="146"/>
      <c r="G527" s="148"/>
      <c r="H527" s="149"/>
      <c r="I527" s="146"/>
      <c r="J527" s="146"/>
      <c r="K527" s="146"/>
      <c r="L527" s="146"/>
      <c r="M527" s="150"/>
      <c r="N527" s="150"/>
    </row>
    <row r="528" spans="1:14" ht="16.5">
      <c r="A528" s="139"/>
      <c r="B528" s="140"/>
      <c r="C528" s="140"/>
      <c r="D528" s="140"/>
      <c r="E528" s="158"/>
      <c r="F528" s="140"/>
      <c r="G528" s="142"/>
      <c r="H528" s="143"/>
      <c r="I528" s="140"/>
      <c r="J528" s="140"/>
      <c r="K528" s="140"/>
      <c r="L528" s="140"/>
      <c r="M528" s="144"/>
      <c r="N528" s="144"/>
    </row>
    <row r="529" spans="1:14" ht="16.5">
      <c r="A529" s="145"/>
      <c r="B529" s="146"/>
      <c r="C529" s="146"/>
      <c r="D529" s="146"/>
      <c r="E529" s="159"/>
      <c r="F529" s="146"/>
      <c r="G529" s="148"/>
      <c r="H529" s="149"/>
      <c r="I529" s="146"/>
      <c r="J529" s="146"/>
      <c r="K529" s="146"/>
      <c r="L529" s="146"/>
      <c r="M529" s="150"/>
      <c r="N529" s="150"/>
    </row>
    <row r="530" spans="1:14" ht="16.5">
      <c r="A530" s="139"/>
      <c r="B530" s="140"/>
      <c r="C530" s="140"/>
      <c r="D530" s="140"/>
      <c r="E530" s="158"/>
      <c r="F530" s="140"/>
      <c r="G530" s="142"/>
      <c r="H530" s="143"/>
      <c r="I530" s="140"/>
      <c r="J530" s="140"/>
      <c r="K530" s="140"/>
      <c r="L530" s="140"/>
      <c r="M530" s="144"/>
      <c r="N530" s="144"/>
    </row>
    <row r="531" spans="1:14" ht="16.5">
      <c r="A531" s="145"/>
      <c r="B531" s="146"/>
      <c r="C531" s="146"/>
      <c r="D531" s="146"/>
      <c r="E531" s="159"/>
      <c r="F531" s="146"/>
      <c r="G531" s="148"/>
      <c r="H531" s="149"/>
      <c r="I531" s="146"/>
      <c r="J531" s="146"/>
      <c r="K531" s="146"/>
      <c r="L531" s="146"/>
      <c r="M531" s="150"/>
      <c r="N531" s="150"/>
    </row>
    <row r="532" spans="1:14" ht="16.5">
      <c r="A532" s="139"/>
      <c r="B532" s="140"/>
      <c r="C532" s="140"/>
      <c r="D532" s="140"/>
      <c r="E532" s="158"/>
      <c r="F532" s="140"/>
      <c r="G532" s="142"/>
      <c r="H532" s="143"/>
      <c r="I532" s="140"/>
      <c r="J532" s="140"/>
      <c r="K532" s="140"/>
      <c r="L532" s="140"/>
      <c r="M532" s="144"/>
      <c r="N532" s="144"/>
    </row>
    <row r="533" spans="1:14" ht="16.5">
      <c r="A533" s="145"/>
      <c r="B533" s="146"/>
      <c r="C533" s="146"/>
      <c r="D533" s="146"/>
      <c r="E533" s="159"/>
      <c r="F533" s="146"/>
      <c r="G533" s="148"/>
      <c r="H533" s="149"/>
      <c r="I533" s="146"/>
      <c r="J533" s="146"/>
      <c r="K533" s="146"/>
      <c r="L533" s="146"/>
      <c r="M533" s="150"/>
      <c r="N533" s="150"/>
    </row>
    <row r="534" spans="1:14" ht="16.5">
      <c r="A534" s="139"/>
      <c r="B534" s="140"/>
      <c r="C534" s="140"/>
      <c r="D534" s="140"/>
      <c r="E534" s="158"/>
      <c r="F534" s="140"/>
      <c r="G534" s="142"/>
      <c r="H534" s="143"/>
      <c r="I534" s="140"/>
      <c r="J534" s="140"/>
      <c r="K534" s="140"/>
      <c r="L534" s="140"/>
      <c r="M534" s="144"/>
      <c r="N534" s="144"/>
    </row>
    <row r="535" spans="1:14" ht="16.5">
      <c r="A535" s="145"/>
      <c r="B535" s="146"/>
      <c r="C535" s="146"/>
      <c r="D535" s="146"/>
      <c r="E535" s="159"/>
      <c r="F535" s="146"/>
      <c r="G535" s="148"/>
      <c r="H535" s="149"/>
      <c r="I535" s="146"/>
      <c r="J535" s="146"/>
      <c r="K535" s="146"/>
      <c r="L535" s="146"/>
      <c r="M535" s="150"/>
      <c r="N535" s="150"/>
    </row>
    <row r="536" spans="1:14" ht="16.5">
      <c r="A536" s="139"/>
      <c r="B536" s="140"/>
      <c r="C536" s="140"/>
      <c r="D536" s="140"/>
      <c r="E536" s="158"/>
      <c r="F536" s="140"/>
      <c r="G536" s="142"/>
      <c r="H536" s="143"/>
      <c r="I536" s="140"/>
      <c r="J536" s="140"/>
      <c r="K536" s="140"/>
      <c r="L536" s="140"/>
      <c r="M536" s="144"/>
      <c r="N536" s="144"/>
    </row>
    <row r="537" spans="1:14" ht="16.5">
      <c r="A537" s="145"/>
      <c r="B537" s="146"/>
      <c r="C537" s="146"/>
      <c r="D537" s="146"/>
      <c r="E537" s="159"/>
      <c r="F537" s="146"/>
      <c r="G537" s="148"/>
      <c r="H537" s="149"/>
      <c r="I537" s="146"/>
      <c r="J537" s="146"/>
      <c r="K537" s="146"/>
      <c r="L537" s="146"/>
      <c r="M537" s="150"/>
      <c r="N537" s="150"/>
    </row>
    <row r="538" spans="1:14" ht="16.5">
      <c r="A538" s="139"/>
      <c r="B538" s="140"/>
      <c r="C538" s="140"/>
      <c r="D538" s="140"/>
      <c r="E538" s="158"/>
      <c r="F538" s="140"/>
      <c r="G538" s="142"/>
      <c r="H538" s="143"/>
      <c r="I538" s="140"/>
      <c r="J538" s="140"/>
      <c r="K538" s="140"/>
      <c r="L538" s="140"/>
      <c r="M538" s="144"/>
      <c r="N538" s="144"/>
    </row>
    <row r="539" spans="1:14" ht="16.5">
      <c r="A539" s="145"/>
      <c r="B539" s="146"/>
      <c r="C539" s="146"/>
      <c r="D539" s="146"/>
      <c r="E539" s="159"/>
      <c r="F539" s="146"/>
      <c r="G539" s="148"/>
      <c r="H539" s="149"/>
      <c r="I539" s="146"/>
      <c r="J539" s="146"/>
      <c r="K539" s="146"/>
      <c r="L539" s="146"/>
      <c r="M539" s="150"/>
      <c r="N539" s="150"/>
    </row>
    <row r="540" spans="1:14" ht="16.5">
      <c r="A540" s="139"/>
      <c r="B540" s="140"/>
      <c r="C540" s="140"/>
      <c r="D540" s="140"/>
      <c r="E540" s="158"/>
      <c r="F540" s="140"/>
      <c r="G540" s="142"/>
      <c r="H540" s="143"/>
      <c r="I540" s="140"/>
      <c r="J540" s="140"/>
      <c r="K540" s="140"/>
      <c r="L540" s="140"/>
      <c r="M540" s="144"/>
      <c r="N540" s="144"/>
    </row>
    <row r="541" spans="1:14" ht="16.5">
      <c r="A541" s="145"/>
      <c r="B541" s="146"/>
      <c r="C541" s="146"/>
      <c r="D541" s="146"/>
      <c r="E541" s="159"/>
      <c r="F541" s="146"/>
      <c r="G541" s="148"/>
      <c r="H541" s="149"/>
      <c r="I541" s="146"/>
      <c r="J541" s="146"/>
      <c r="K541" s="146"/>
      <c r="L541" s="146"/>
      <c r="M541" s="150"/>
      <c r="N541" s="150"/>
    </row>
    <row r="542" spans="1:14" ht="16.5">
      <c r="A542" s="139"/>
      <c r="B542" s="140"/>
      <c r="C542" s="140"/>
      <c r="D542" s="140"/>
      <c r="E542" s="158"/>
      <c r="F542" s="140"/>
      <c r="G542" s="142"/>
      <c r="H542" s="143"/>
      <c r="I542" s="140"/>
      <c r="J542" s="140"/>
      <c r="K542" s="140"/>
      <c r="L542" s="140"/>
      <c r="M542" s="144"/>
      <c r="N542" s="144"/>
    </row>
    <row r="543" spans="1:14" ht="16.5">
      <c r="A543" s="145"/>
      <c r="B543" s="146"/>
      <c r="C543" s="146"/>
      <c r="D543" s="146"/>
      <c r="E543" s="159"/>
      <c r="F543" s="146"/>
      <c r="G543" s="148"/>
      <c r="H543" s="149"/>
      <c r="I543" s="146"/>
      <c r="J543" s="146"/>
      <c r="K543" s="146"/>
      <c r="L543" s="146"/>
      <c r="M543" s="150"/>
      <c r="N543" s="150"/>
    </row>
    <row r="544" spans="1:14" ht="16.5">
      <c r="A544" s="139"/>
      <c r="B544" s="140"/>
      <c r="C544" s="140"/>
      <c r="D544" s="140"/>
      <c r="E544" s="158"/>
      <c r="F544" s="140"/>
      <c r="G544" s="142"/>
      <c r="H544" s="143"/>
      <c r="I544" s="140"/>
      <c r="J544" s="140"/>
      <c r="K544" s="140"/>
      <c r="L544" s="140"/>
      <c r="M544" s="144"/>
      <c r="N544" s="144"/>
    </row>
    <row r="545" spans="1:14" ht="16.5">
      <c r="A545" s="145"/>
      <c r="B545" s="146"/>
      <c r="C545" s="146"/>
      <c r="D545" s="146"/>
      <c r="E545" s="159"/>
      <c r="F545" s="146"/>
      <c r="G545" s="148"/>
      <c r="H545" s="149"/>
      <c r="I545" s="146"/>
      <c r="J545" s="146"/>
      <c r="K545" s="146"/>
      <c r="L545" s="146"/>
      <c r="M545" s="150"/>
      <c r="N545" s="150"/>
    </row>
    <row r="546" spans="1:14" ht="16.5">
      <c r="A546" s="139"/>
      <c r="B546" s="140"/>
      <c r="C546" s="140"/>
      <c r="D546" s="140"/>
      <c r="E546" s="158"/>
      <c r="F546" s="140"/>
      <c r="G546" s="142"/>
      <c r="H546" s="143"/>
      <c r="I546" s="140"/>
      <c r="J546" s="140"/>
      <c r="K546" s="140"/>
      <c r="L546" s="140"/>
      <c r="M546" s="144"/>
      <c r="N546" s="144"/>
    </row>
    <row r="547" spans="1:14" ht="16.5">
      <c r="A547" s="145"/>
      <c r="B547" s="146"/>
      <c r="C547" s="146"/>
      <c r="D547" s="146"/>
      <c r="E547" s="159"/>
      <c r="F547" s="146"/>
      <c r="G547" s="148"/>
      <c r="H547" s="149"/>
      <c r="I547" s="146"/>
      <c r="J547" s="146"/>
      <c r="K547" s="146"/>
      <c r="L547" s="146"/>
      <c r="M547" s="150"/>
      <c r="N547" s="150"/>
    </row>
    <row r="548" spans="1:14" ht="16.5">
      <c r="A548" s="139"/>
      <c r="B548" s="140"/>
      <c r="C548" s="140"/>
      <c r="D548" s="140"/>
      <c r="E548" s="158"/>
      <c r="F548" s="140"/>
      <c r="G548" s="142"/>
      <c r="H548" s="143"/>
      <c r="I548" s="140"/>
      <c r="J548" s="140"/>
      <c r="K548" s="140"/>
      <c r="L548" s="140"/>
      <c r="M548" s="144"/>
      <c r="N548" s="144"/>
    </row>
    <row r="549" spans="1:14" ht="16.5">
      <c r="A549" s="145"/>
      <c r="B549" s="146"/>
      <c r="C549" s="146"/>
      <c r="D549" s="146"/>
      <c r="E549" s="159"/>
      <c r="F549" s="146"/>
      <c r="G549" s="148"/>
      <c r="H549" s="149"/>
      <c r="I549" s="146"/>
      <c r="J549" s="146"/>
      <c r="K549" s="146"/>
      <c r="L549" s="146"/>
      <c r="M549" s="150"/>
      <c r="N549" s="150"/>
    </row>
    <row r="550" spans="1:14" ht="16.5">
      <c r="A550" s="139"/>
      <c r="B550" s="140"/>
      <c r="C550" s="140"/>
      <c r="D550" s="140"/>
      <c r="E550" s="158"/>
      <c r="F550" s="140"/>
      <c r="G550" s="142"/>
      <c r="H550" s="143"/>
      <c r="I550" s="140"/>
      <c r="J550" s="140"/>
      <c r="K550" s="140"/>
      <c r="L550" s="140"/>
      <c r="M550" s="144"/>
      <c r="N550" s="144"/>
    </row>
    <row r="551" spans="1:14" ht="16.5">
      <c r="A551" s="145"/>
      <c r="B551" s="146"/>
      <c r="C551" s="146"/>
      <c r="D551" s="146"/>
      <c r="E551" s="159"/>
      <c r="F551" s="146"/>
      <c r="G551" s="148"/>
      <c r="H551" s="149"/>
      <c r="I551" s="146"/>
      <c r="J551" s="146"/>
      <c r="K551" s="146"/>
      <c r="L551" s="146"/>
      <c r="M551" s="150"/>
      <c r="N551" s="150"/>
    </row>
    <row r="552" spans="1:14" ht="16.5">
      <c r="A552" s="139"/>
      <c r="B552" s="140"/>
      <c r="C552" s="140"/>
      <c r="D552" s="140"/>
      <c r="E552" s="158"/>
      <c r="F552" s="140"/>
      <c r="G552" s="142"/>
      <c r="H552" s="143"/>
      <c r="I552" s="140"/>
      <c r="J552" s="140"/>
      <c r="K552" s="140"/>
      <c r="L552" s="140"/>
      <c r="M552" s="144"/>
      <c r="N552" s="144"/>
    </row>
    <row r="553" spans="1:14" ht="16.5">
      <c r="A553" s="145"/>
      <c r="B553" s="146"/>
      <c r="C553" s="146"/>
      <c r="D553" s="146"/>
      <c r="E553" s="159"/>
      <c r="F553" s="146"/>
      <c r="G553" s="148"/>
      <c r="H553" s="149"/>
      <c r="I553" s="146"/>
      <c r="J553" s="146"/>
      <c r="K553" s="146"/>
      <c r="L553" s="146"/>
      <c r="M553" s="150"/>
      <c r="N553" s="150"/>
    </row>
    <row r="554" spans="1:14" ht="16.5">
      <c r="A554" s="139"/>
      <c r="B554" s="140"/>
      <c r="C554" s="140"/>
      <c r="D554" s="140"/>
      <c r="E554" s="158"/>
      <c r="F554" s="140"/>
      <c r="G554" s="142"/>
      <c r="H554" s="143"/>
      <c r="I554" s="140"/>
      <c r="J554" s="140"/>
      <c r="K554" s="140"/>
      <c r="L554" s="140"/>
      <c r="M554" s="144"/>
      <c r="N554" s="144"/>
    </row>
    <row r="555" spans="1:14" ht="16.5">
      <c r="A555" s="145"/>
      <c r="B555" s="146"/>
      <c r="C555" s="146"/>
      <c r="D555" s="146"/>
      <c r="E555" s="159"/>
      <c r="F555" s="146"/>
      <c r="G555" s="148"/>
      <c r="H555" s="149"/>
      <c r="I555" s="146"/>
      <c r="J555" s="146"/>
      <c r="K555" s="146"/>
      <c r="L555" s="146"/>
      <c r="M555" s="150"/>
      <c r="N555" s="150"/>
    </row>
    <row r="556" spans="1:14" ht="16.5">
      <c r="A556" s="139"/>
      <c r="B556" s="140"/>
      <c r="C556" s="140"/>
      <c r="D556" s="140"/>
      <c r="E556" s="158"/>
      <c r="F556" s="140"/>
      <c r="G556" s="142"/>
      <c r="H556" s="143"/>
      <c r="I556" s="140"/>
      <c r="J556" s="140"/>
      <c r="K556" s="140"/>
      <c r="L556" s="140"/>
      <c r="M556" s="144"/>
      <c r="N556" s="144"/>
    </row>
    <row r="557" spans="1:14" ht="16.5">
      <c r="A557" s="145"/>
      <c r="B557" s="146"/>
      <c r="C557" s="146"/>
      <c r="D557" s="146"/>
      <c r="E557" s="159"/>
      <c r="F557" s="146"/>
      <c r="G557" s="148"/>
      <c r="H557" s="149"/>
      <c r="I557" s="146"/>
      <c r="J557" s="146"/>
      <c r="K557" s="146"/>
      <c r="L557" s="146"/>
      <c r="M557" s="150"/>
      <c r="N557" s="150"/>
    </row>
    <row r="558" spans="1:14" ht="16.5">
      <c r="A558" s="139"/>
      <c r="B558" s="140"/>
      <c r="C558" s="140"/>
      <c r="D558" s="140"/>
      <c r="E558" s="158"/>
      <c r="F558" s="140"/>
      <c r="G558" s="142"/>
      <c r="H558" s="143"/>
      <c r="I558" s="140"/>
      <c r="J558" s="140"/>
      <c r="K558" s="140"/>
      <c r="L558" s="140"/>
      <c r="M558" s="144"/>
      <c r="N558" s="144"/>
    </row>
    <row r="559" spans="1:14" ht="16.5">
      <c r="A559" s="145"/>
      <c r="B559" s="146"/>
      <c r="C559" s="146"/>
      <c r="D559" s="146"/>
      <c r="E559" s="159"/>
      <c r="F559" s="146"/>
      <c r="G559" s="148"/>
      <c r="H559" s="149"/>
      <c r="I559" s="146"/>
      <c r="J559" s="146"/>
      <c r="K559" s="146"/>
      <c r="L559" s="146"/>
      <c r="M559" s="150"/>
      <c r="N559" s="150"/>
    </row>
    <row r="560" spans="1:14" ht="16.5">
      <c r="A560" s="139"/>
      <c r="B560" s="140"/>
      <c r="C560" s="140"/>
      <c r="D560" s="140"/>
      <c r="E560" s="158"/>
      <c r="F560" s="140"/>
      <c r="G560" s="142"/>
      <c r="H560" s="143"/>
      <c r="I560" s="140"/>
      <c r="J560" s="140"/>
      <c r="K560" s="140"/>
      <c r="L560" s="140"/>
      <c r="M560" s="144"/>
      <c r="N560" s="144"/>
    </row>
    <row r="561" spans="1:14" ht="16.5">
      <c r="A561" s="145"/>
      <c r="B561" s="146"/>
      <c r="C561" s="146"/>
      <c r="D561" s="146"/>
      <c r="E561" s="159"/>
      <c r="F561" s="146"/>
      <c r="G561" s="148"/>
      <c r="H561" s="149"/>
      <c r="I561" s="146"/>
      <c r="J561" s="146"/>
      <c r="K561" s="146"/>
      <c r="L561" s="146"/>
      <c r="M561" s="150"/>
      <c r="N561" s="150"/>
    </row>
    <row r="562" spans="1:14" ht="16.5">
      <c r="A562" s="139"/>
      <c r="B562" s="140"/>
      <c r="C562" s="140"/>
      <c r="D562" s="140"/>
      <c r="E562" s="158"/>
      <c r="F562" s="140"/>
      <c r="G562" s="142"/>
      <c r="H562" s="143"/>
      <c r="I562" s="140"/>
      <c r="J562" s="140"/>
      <c r="K562" s="140"/>
      <c r="L562" s="140"/>
      <c r="M562" s="144"/>
      <c r="N562" s="144"/>
    </row>
    <row r="563" spans="1:14" ht="16.5">
      <c r="A563" s="145"/>
      <c r="B563" s="146"/>
      <c r="C563" s="146"/>
      <c r="D563" s="146"/>
      <c r="E563" s="159"/>
      <c r="F563" s="146"/>
      <c r="G563" s="148"/>
      <c r="H563" s="149"/>
      <c r="I563" s="146"/>
      <c r="J563" s="146"/>
      <c r="K563" s="146"/>
      <c r="L563" s="146"/>
      <c r="M563" s="150"/>
      <c r="N563" s="150"/>
    </row>
    <row r="564" spans="1:14" ht="16.5">
      <c r="A564" s="139"/>
      <c r="B564" s="140"/>
      <c r="C564" s="140"/>
      <c r="D564" s="140"/>
      <c r="E564" s="158"/>
      <c r="F564" s="140"/>
      <c r="G564" s="142"/>
      <c r="H564" s="143"/>
      <c r="I564" s="140"/>
      <c r="J564" s="140"/>
      <c r="K564" s="140"/>
      <c r="L564" s="140"/>
      <c r="M564" s="144"/>
      <c r="N564" s="144"/>
    </row>
    <row r="565" spans="1:14" ht="16.5">
      <c r="A565" s="145"/>
      <c r="B565" s="146"/>
      <c r="C565" s="146"/>
      <c r="D565" s="146"/>
      <c r="E565" s="159"/>
      <c r="F565" s="146"/>
      <c r="G565" s="148"/>
      <c r="H565" s="149"/>
      <c r="I565" s="146"/>
      <c r="J565" s="146"/>
      <c r="K565" s="146"/>
      <c r="L565" s="146"/>
      <c r="M565" s="150"/>
      <c r="N565" s="150"/>
    </row>
    <row r="566" spans="1:14" ht="16.5">
      <c r="A566" s="139"/>
      <c r="B566" s="140"/>
      <c r="C566" s="140"/>
      <c r="D566" s="140"/>
      <c r="E566" s="158"/>
      <c r="F566" s="140"/>
      <c r="G566" s="142"/>
      <c r="H566" s="143"/>
      <c r="I566" s="140"/>
      <c r="J566" s="140"/>
      <c r="K566" s="140"/>
      <c r="L566" s="140"/>
      <c r="M566" s="144"/>
      <c r="N566" s="144"/>
    </row>
    <row r="567" spans="1:14" ht="16.5">
      <c r="A567" s="145"/>
      <c r="B567" s="146"/>
      <c r="C567" s="146"/>
      <c r="D567" s="146"/>
      <c r="E567" s="159"/>
      <c r="F567" s="146"/>
      <c r="G567" s="148"/>
      <c r="H567" s="149"/>
      <c r="I567" s="146"/>
      <c r="J567" s="146"/>
      <c r="K567" s="146"/>
      <c r="L567" s="146"/>
      <c r="M567" s="150"/>
      <c r="N567" s="150"/>
    </row>
    <row r="568" spans="1:14" ht="16.5">
      <c r="A568" s="139"/>
      <c r="B568" s="140"/>
      <c r="C568" s="140"/>
      <c r="D568" s="140"/>
      <c r="E568" s="158"/>
      <c r="F568" s="140"/>
      <c r="G568" s="142"/>
      <c r="H568" s="143"/>
      <c r="I568" s="140"/>
      <c r="J568" s="140"/>
      <c r="K568" s="140"/>
      <c r="L568" s="140"/>
      <c r="M568" s="144"/>
      <c r="N568" s="144"/>
    </row>
    <row r="569" spans="1:14" ht="16.5">
      <c r="A569" s="145"/>
      <c r="B569" s="146"/>
      <c r="C569" s="146"/>
      <c r="D569" s="146"/>
      <c r="E569" s="159"/>
      <c r="F569" s="146"/>
      <c r="G569" s="148"/>
      <c r="H569" s="149"/>
      <c r="I569" s="146"/>
      <c r="J569" s="146"/>
      <c r="K569" s="146"/>
      <c r="L569" s="146"/>
      <c r="M569" s="150"/>
      <c r="N569" s="150"/>
    </row>
    <row r="570" spans="1:14" ht="16.5">
      <c r="A570" s="139"/>
      <c r="B570" s="140"/>
      <c r="C570" s="140"/>
      <c r="D570" s="140"/>
      <c r="E570" s="158"/>
      <c r="F570" s="140"/>
      <c r="G570" s="142"/>
      <c r="H570" s="143"/>
      <c r="I570" s="140"/>
      <c r="J570" s="140"/>
      <c r="K570" s="140"/>
      <c r="L570" s="140"/>
      <c r="M570" s="144"/>
      <c r="N570" s="144"/>
    </row>
    <row r="571" spans="1:14" ht="16.5">
      <c r="A571" s="145"/>
      <c r="B571" s="146"/>
      <c r="C571" s="146"/>
      <c r="D571" s="146"/>
      <c r="E571" s="159"/>
      <c r="F571" s="146"/>
      <c r="G571" s="148"/>
      <c r="H571" s="149"/>
      <c r="I571" s="146"/>
      <c r="J571" s="146"/>
      <c r="K571" s="146"/>
      <c r="L571" s="146"/>
      <c r="M571" s="150"/>
      <c r="N571" s="150"/>
    </row>
    <row r="572" spans="1:14" ht="16.5">
      <c r="A572" s="139"/>
      <c r="B572" s="140"/>
      <c r="C572" s="140"/>
      <c r="D572" s="140"/>
      <c r="E572" s="158"/>
      <c r="F572" s="140"/>
      <c r="G572" s="142"/>
      <c r="H572" s="143"/>
      <c r="I572" s="140"/>
      <c r="J572" s="140"/>
      <c r="K572" s="140"/>
      <c r="L572" s="140"/>
      <c r="M572" s="144"/>
      <c r="N572" s="144"/>
    </row>
    <row r="573" spans="1:14" ht="16.5">
      <c r="A573" s="145"/>
      <c r="B573" s="146"/>
      <c r="C573" s="146"/>
      <c r="D573" s="146"/>
      <c r="E573" s="159"/>
      <c r="F573" s="146"/>
      <c r="G573" s="148"/>
      <c r="H573" s="149"/>
      <c r="I573" s="146"/>
      <c r="J573" s="146"/>
      <c r="K573" s="146"/>
      <c r="L573" s="146"/>
      <c r="M573" s="150"/>
      <c r="N573" s="150"/>
    </row>
    <row r="574" spans="1:14" ht="16.5">
      <c r="A574" s="139"/>
      <c r="B574" s="140"/>
      <c r="C574" s="140"/>
      <c r="D574" s="140"/>
      <c r="E574" s="158"/>
      <c r="F574" s="140"/>
      <c r="G574" s="142"/>
      <c r="H574" s="143"/>
      <c r="I574" s="140"/>
      <c r="J574" s="140"/>
      <c r="K574" s="140"/>
      <c r="L574" s="140"/>
      <c r="M574" s="144"/>
      <c r="N574" s="144"/>
    </row>
    <row r="575" spans="1:14" ht="16.5">
      <c r="A575" s="145"/>
      <c r="B575" s="146"/>
      <c r="C575" s="146"/>
      <c r="D575" s="146"/>
      <c r="E575" s="159"/>
      <c r="F575" s="146"/>
      <c r="G575" s="148"/>
      <c r="H575" s="149"/>
      <c r="I575" s="146"/>
      <c r="J575" s="146"/>
      <c r="K575" s="146"/>
      <c r="L575" s="146"/>
      <c r="M575" s="150"/>
      <c r="N575" s="150"/>
    </row>
    <row r="576" spans="1:14" ht="16.5">
      <c r="A576" s="139"/>
      <c r="B576" s="140"/>
      <c r="C576" s="140"/>
      <c r="D576" s="140"/>
      <c r="E576" s="158"/>
      <c r="F576" s="140"/>
      <c r="G576" s="142"/>
      <c r="H576" s="143"/>
      <c r="I576" s="140"/>
      <c r="J576" s="140"/>
      <c r="K576" s="140"/>
      <c r="L576" s="140"/>
      <c r="M576" s="144"/>
      <c r="N576" s="144"/>
    </row>
    <row r="577" spans="1:14" ht="16.5">
      <c r="A577" s="145"/>
      <c r="B577" s="146"/>
      <c r="C577" s="146"/>
      <c r="D577" s="146"/>
      <c r="E577" s="159"/>
      <c r="F577" s="146"/>
      <c r="G577" s="148"/>
      <c r="H577" s="149"/>
      <c r="I577" s="146"/>
      <c r="J577" s="146"/>
      <c r="K577" s="146"/>
      <c r="L577" s="146"/>
      <c r="M577" s="150"/>
      <c r="N577" s="150"/>
    </row>
    <row r="578" spans="1:14" ht="16.5">
      <c r="A578" s="139"/>
      <c r="B578" s="140"/>
      <c r="C578" s="140"/>
      <c r="D578" s="140"/>
      <c r="E578" s="158"/>
      <c r="F578" s="140"/>
      <c r="G578" s="142"/>
      <c r="H578" s="143"/>
      <c r="I578" s="140"/>
      <c r="J578" s="140"/>
      <c r="K578" s="140"/>
      <c r="L578" s="140"/>
      <c r="M578" s="144"/>
      <c r="N578" s="144"/>
    </row>
    <row r="579" spans="1:14" ht="16.5">
      <c r="A579" s="145"/>
      <c r="B579" s="146"/>
      <c r="C579" s="146"/>
      <c r="D579" s="146"/>
      <c r="E579" s="159"/>
      <c r="F579" s="146"/>
      <c r="G579" s="148"/>
      <c r="H579" s="149"/>
      <c r="I579" s="146"/>
      <c r="J579" s="146"/>
      <c r="K579" s="146"/>
      <c r="L579" s="146"/>
      <c r="M579" s="150"/>
      <c r="N579" s="150"/>
    </row>
    <row r="580" spans="1:14" ht="16.5">
      <c r="A580" s="139"/>
      <c r="B580" s="140"/>
      <c r="C580" s="140"/>
      <c r="D580" s="140"/>
      <c r="E580" s="158"/>
      <c r="F580" s="140"/>
      <c r="G580" s="142"/>
      <c r="H580" s="143"/>
      <c r="I580" s="140"/>
      <c r="J580" s="140"/>
      <c r="K580" s="140"/>
      <c r="L580" s="140"/>
      <c r="M580" s="144"/>
      <c r="N580" s="144"/>
    </row>
    <row r="581" spans="1:14" ht="16.5">
      <c r="A581" s="145"/>
      <c r="B581" s="146"/>
      <c r="C581" s="146"/>
      <c r="D581" s="146"/>
      <c r="E581" s="159"/>
      <c r="F581" s="146"/>
      <c r="G581" s="148"/>
      <c r="H581" s="149"/>
      <c r="I581" s="146"/>
      <c r="J581" s="146"/>
      <c r="K581" s="146"/>
      <c r="L581" s="146"/>
      <c r="M581" s="150"/>
      <c r="N581" s="150"/>
    </row>
    <row r="582" spans="1:14" ht="16.5">
      <c r="A582" s="139"/>
      <c r="B582" s="140"/>
      <c r="C582" s="140"/>
      <c r="D582" s="140"/>
      <c r="E582" s="158"/>
      <c r="F582" s="140"/>
      <c r="G582" s="142"/>
      <c r="H582" s="143"/>
      <c r="I582" s="140"/>
      <c r="J582" s="140"/>
      <c r="K582" s="140"/>
      <c r="L582" s="140"/>
      <c r="M582" s="144"/>
      <c r="N582" s="144"/>
    </row>
    <row r="583" spans="1:14" ht="16.5">
      <c r="A583" s="145"/>
      <c r="B583" s="146"/>
      <c r="C583" s="146"/>
      <c r="D583" s="146"/>
      <c r="E583" s="159"/>
      <c r="F583" s="146"/>
      <c r="G583" s="148"/>
      <c r="H583" s="149"/>
      <c r="I583" s="146"/>
      <c r="J583" s="146"/>
      <c r="K583" s="146"/>
      <c r="L583" s="146"/>
      <c r="M583" s="150"/>
      <c r="N583" s="150"/>
    </row>
    <row r="584" spans="1:14" ht="16.5">
      <c r="A584" s="139"/>
      <c r="B584" s="140"/>
      <c r="C584" s="140"/>
      <c r="D584" s="140"/>
      <c r="E584" s="158"/>
      <c r="F584" s="140"/>
      <c r="G584" s="142"/>
      <c r="H584" s="143"/>
      <c r="I584" s="140"/>
      <c r="J584" s="140"/>
      <c r="K584" s="140"/>
      <c r="L584" s="140"/>
      <c r="M584" s="144"/>
      <c r="N584" s="144"/>
    </row>
    <row r="585" spans="1:14" ht="16.5">
      <c r="A585" s="145"/>
      <c r="B585" s="146"/>
      <c r="C585" s="146"/>
      <c r="D585" s="146"/>
      <c r="E585" s="159"/>
      <c r="F585" s="146"/>
      <c r="G585" s="148"/>
      <c r="H585" s="149"/>
      <c r="I585" s="146"/>
      <c r="J585" s="146"/>
      <c r="K585" s="146"/>
      <c r="L585" s="146"/>
      <c r="M585" s="150"/>
      <c r="N585" s="150"/>
    </row>
    <row r="586" spans="1:14" ht="16.5">
      <c r="A586" s="139"/>
      <c r="B586" s="140"/>
      <c r="C586" s="140"/>
      <c r="D586" s="140"/>
      <c r="E586" s="158"/>
      <c r="F586" s="140"/>
      <c r="G586" s="142"/>
      <c r="H586" s="143"/>
      <c r="I586" s="140"/>
      <c r="J586" s="140"/>
      <c r="K586" s="140"/>
      <c r="L586" s="140"/>
      <c r="M586" s="144"/>
      <c r="N586" s="144"/>
    </row>
    <row r="587" spans="1:14" ht="16.5">
      <c r="A587" s="145"/>
      <c r="B587" s="146"/>
      <c r="C587" s="146"/>
      <c r="D587" s="146"/>
      <c r="E587" s="159"/>
      <c r="F587" s="146"/>
      <c r="G587" s="148"/>
      <c r="H587" s="149"/>
      <c r="I587" s="146"/>
      <c r="J587" s="146"/>
      <c r="K587" s="146"/>
      <c r="L587" s="146"/>
      <c r="M587" s="150"/>
      <c r="N587" s="150"/>
    </row>
    <row r="588" spans="1:14" ht="16.5">
      <c r="A588" s="139"/>
      <c r="B588" s="140"/>
      <c r="C588" s="140"/>
      <c r="D588" s="140"/>
      <c r="E588" s="158"/>
      <c r="F588" s="140"/>
      <c r="G588" s="142"/>
      <c r="H588" s="143"/>
      <c r="I588" s="140"/>
      <c r="J588" s="140"/>
      <c r="K588" s="140"/>
      <c r="L588" s="140"/>
      <c r="M588" s="144"/>
      <c r="N588" s="144"/>
    </row>
    <row r="589" spans="1:14" ht="16.5">
      <c r="A589" s="145"/>
      <c r="B589" s="146"/>
      <c r="C589" s="146"/>
      <c r="D589" s="146"/>
      <c r="E589" s="159"/>
      <c r="F589" s="146"/>
      <c r="G589" s="148"/>
      <c r="H589" s="149"/>
      <c r="I589" s="146"/>
      <c r="J589" s="146"/>
      <c r="K589" s="146"/>
      <c r="L589" s="146"/>
      <c r="M589" s="150"/>
      <c r="N589" s="150"/>
    </row>
    <row r="590" spans="1:14" ht="16.5">
      <c r="A590" s="139"/>
      <c r="B590" s="140"/>
      <c r="C590" s="140"/>
      <c r="D590" s="140"/>
      <c r="E590" s="158"/>
      <c r="F590" s="140"/>
      <c r="G590" s="142"/>
      <c r="H590" s="143"/>
      <c r="I590" s="140"/>
      <c r="J590" s="140"/>
      <c r="K590" s="140"/>
      <c r="L590" s="140"/>
      <c r="M590" s="144"/>
      <c r="N590" s="144"/>
    </row>
    <row r="591" spans="1:14" ht="16.5">
      <c r="A591" s="145"/>
      <c r="B591" s="146"/>
      <c r="C591" s="146"/>
      <c r="D591" s="146"/>
      <c r="E591" s="159"/>
      <c r="F591" s="146"/>
      <c r="G591" s="148"/>
      <c r="H591" s="149"/>
      <c r="I591" s="146"/>
      <c r="J591" s="146"/>
      <c r="K591" s="146"/>
      <c r="L591" s="146"/>
      <c r="M591" s="150"/>
      <c r="N591" s="150"/>
    </row>
    <row r="592" spans="1:14" ht="16.5">
      <c r="A592" s="139"/>
      <c r="B592" s="140"/>
      <c r="C592" s="140"/>
      <c r="D592" s="140"/>
      <c r="E592" s="158"/>
      <c r="F592" s="140"/>
      <c r="G592" s="142"/>
      <c r="H592" s="143"/>
      <c r="I592" s="140"/>
      <c r="J592" s="140"/>
      <c r="K592" s="140"/>
      <c r="L592" s="140"/>
      <c r="M592" s="144"/>
      <c r="N592" s="144"/>
    </row>
    <row r="593" spans="1:14" ht="16.5">
      <c r="A593" s="145"/>
      <c r="B593" s="146"/>
      <c r="C593" s="146"/>
      <c r="D593" s="146"/>
      <c r="E593" s="159"/>
      <c r="F593" s="146"/>
      <c r="G593" s="148"/>
      <c r="H593" s="149"/>
      <c r="I593" s="146"/>
      <c r="J593" s="146"/>
      <c r="K593" s="146"/>
      <c r="L593" s="146"/>
      <c r="M593" s="150"/>
      <c r="N593" s="150"/>
    </row>
    <row r="594" spans="1:14" ht="16.5">
      <c r="A594" s="139"/>
      <c r="B594" s="140"/>
      <c r="C594" s="140"/>
      <c r="D594" s="140"/>
      <c r="E594" s="158"/>
      <c r="F594" s="140"/>
      <c r="G594" s="142"/>
      <c r="H594" s="143"/>
      <c r="I594" s="140"/>
      <c r="J594" s="140"/>
      <c r="K594" s="140"/>
      <c r="L594" s="140"/>
      <c r="M594" s="144"/>
      <c r="N594" s="144"/>
    </row>
    <row r="595" spans="1:14" ht="16.5">
      <c r="A595" s="145"/>
      <c r="B595" s="146"/>
      <c r="C595" s="146"/>
      <c r="D595" s="146"/>
      <c r="E595" s="159"/>
      <c r="F595" s="146"/>
      <c r="G595" s="148"/>
      <c r="H595" s="149"/>
      <c r="I595" s="146"/>
      <c r="J595" s="146"/>
      <c r="K595" s="146"/>
      <c r="L595" s="146"/>
      <c r="M595" s="150"/>
      <c r="N595" s="150"/>
    </row>
    <row r="596" spans="1:14" ht="16.5">
      <c r="A596" s="139"/>
      <c r="B596" s="140"/>
      <c r="C596" s="140"/>
      <c r="D596" s="140"/>
      <c r="E596" s="158"/>
      <c r="F596" s="140"/>
      <c r="G596" s="142"/>
      <c r="H596" s="143"/>
      <c r="I596" s="140"/>
      <c r="J596" s="140"/>
      <c r="K596" s="140"/>
      <c r="L596" s="140"/>
      <c r="M596" s="144"/>
      <c r="N596" s="144"/>
    </row>
    <row r="597" spans="1:14" ht="16.5">
      <c r="A597" s="145"/>
      <c r="B597" s="146"/>
      <c r="C597" s="146"/>
      <c r="D597" s="146"/>
      <c r="E597" s="159"/>
      <c r="F597" s="146"/>
      <c r="G597" s="148"/>
      <c r="H597" s="149"/>
      <c r="I597" s="146"/>
      <c r="J597" s="146"/>
      <c r="K597" s="146"/>
      <c r="L597" s="146"/>
      <c r="M597" s="150"/>
      <c r="N597" s="150"/>
    </row>
    <row r="598" spans="1:14" ht="16.5">
      <c r="A598" s="139"/>
      <c r="B598" s="140"/>
      <c r="C598" s="140"/>
      <c r="D598" s="140"/>
      <c r="E598" s="158"/>
      <c r="F598" s="140"/>
      <c r="G598" s="142"/>
      <c r="H598" s="143"/>
      <c r="I598" s="140"/>
      <c r="J598" s="140"/>
      <c r="K598" s="140"/>
      <c r="L598" s="140"/>
      <c r="M598" s="144"/>
      <c r="N598" s="144"/>
    </row>
    <row r="599" spans="1:14" ht="16.5">
      <c r="A599" s="145"/>
      <c r="B599" s="146"/>
      <c r="C599" s="146"/>
      <c r="D599" s="146"/>
      <c r="E599" s="159"/>
      <c r="F599" s="146"/>
      <c r="G599" s="148"/>
      <c r="H599" s="149"/>
      <c r="I599" s="146"/>
      <c r="J599" s="146"/>
      <c r="K599" s="146"/>
      <c r="L599" s="146"/>
      <c r="M599" s="150"/>
      <c r="N599" s="150"/>
    </row>
    <row r="600" spans="1:14" ht="16.5">
      <c r="A600" s="139"/>
      <c r="B600" s="140"/>
      <c r="C600" s="140"/>
      <c r="D600" s="140"/>
      <c r="E600" s="158"/>
      <c r="F600" s="140"/>
      <c r="G600" s="142"/>
      <c r="H600" s="143"/>
      <c r="I600" s="140"/>
      <c r="J600" s="140"/>
      <c r="K600" s="140"/>
      <c r="L600" s="140"/>
      <c r="M600" s="144"/>
      <c r="N600" s="144"/>
    </row>
    <row r="601" spans="1:14" ht="16.5">
      <c r="A601" s="145"/>
      <c r="B601" s="146"/>
      <c r="C601" s="146"/>
      <c r="D601" s="146"/>
      <c r="E601" s="159"/>
      <c r="F601" s="146"/>
      <c r="G601" s="148"/>
      <c r="H601" s="149"/>
      <c r="I601" s="146"/>
      <c r="J601" s="146"/>
      <c r="K601" s="146"/>
      <c r="L601" s="146"/>
      <c r="M601" s="150"/>
      <c r="N601" s="150"/>
    </row>
    <row r="602" spans="1:14" ht="16.5">
      <c r="A602" s="139"/>
      <c r="B602" s="140"/>
      <c r="C602" s="140"/>
      <c r="D602" s="140"/>
      <c r="E602" s="158"/>
      <c r="F602" s="140"/>
      <c r="G602" s="142"/>
      <c r="H602" s="143"/>
      <c r="I602" s="140"/>
      <c r="J602" s="140"/>
      <c r="K602" s="140"/>
      <c r="L602" s="140"/>
      <c r="M602" s="144"/>
      <c r="N602" s="144"/>
    </row>
    <row r="603" spans="1:14" ht="16.5">
      <c r="A603" s="145"/>
      <c r="B603" s="146"/>
      <c r="C603" s="146"/>
      <c r="D603" s="146"/>
      <c r="E603" s="159"/>
      <c r="F603" s="146"/>
      <c r="G603" s="148"/>
      <c r="H603" s="149"/>
      <c r="I603" s="146"/>
      <c r="J603" s="146"/>
      <c r="K603" s="146"/>
      <c r="L603" s="146"/>
      <c r="M603" s="150"/>
      <c r="N603" s="150"/>
    </row>
    <row r="604" spans="1:14" ht="16.5">
      <c r="A604" s="139"/>
      <c r="B604" s="140"/>
      <c r="C604" s="140"/>
      <c r="D604" s="140"/>
      <c r="E604" s="158"/>
      <c r="F604" s="140"/>
      <c r="G604" s="142"/>
      <c r="H604" s="143"/>
      <c r="I604" s="140"/>
      <c r="J604" s="140"/>
      <c r="K604" s="140"/>
      <c r="L604" s="140"/>
      <c r="M604" s="144"/>
      <c r="N604" s="144"/>
    </row>
    <row r="605" spans="1:14" ht="16.5">
      <c r="A605" s="145"/>
      <c r="B605" s="146"/>
      <c r="C605" s="146"/>
      <c r="D605" s="146"/>
      <c r="E605" s="159"/>
      <c r="F605" s="146"/>
      <c r="G605" s="148"/>
      <c r="H605" s="149"/>
      <c r="I605" s="146"/>
      <c r="J605" s="146"/>
      <c r="K605" s="146"/>
      <c r="L605" s="146"/>
      <c r="M605" s="150"/>
      <c r="N605" s="150"/>
    </row>
    <row r="606" spans="1:14" ht="16.5">
      <c r="A606" s="139"/>
      <c r="B606" s="140"/>
      <c r="C606" s="140"/>
      <c r="D606" s="140"/>
      <c r="E606" s="158"/>
      <c r="F606" s="140"/>
      <c r="G606" s="142"/>
      <c r="H606" s="143"/>
      <c r="I606" s="140"/>
      <c r="J606" s="140"/>
      <c r="K606" s="140"/>
      <c r="L606" s="140"/>
      <c r="M606" s="144"/>
      <c r="N606" s="144"/>
    </row>
    <row r="607" spans="1:14" ht="16.5">
      <c r="A607" s="145"/>
      <c r="B607" s="146"/>
      <c r="C607" s="146"/>
      <c r="D607" s="146"/>
      <c r="E607" s="159"/>
      <c r="F607" s="146"/>
      <c r="G607" s="148"/>
      <c r="H607" s="149"/>
      <c r="I607" s="146"/>
      <c r="J607" s="146"/>
      <c r="K607" s="146"/>
      <c r="L607" s="146"/>
      <c r="M607" s="150"/>
      <c r="N607" s="150"/>
    </row>
    <row r="608" spans="1:14" ht="16.5">
      <c r="A608" s="139"/>
      <c r="B608" s="140"/>
      <c r="C608" s="140"/>
      <c r="D608" s="140"/>
      <c r="E608" s="158"/>
      <c r="F608" s="140"/>
      <c r="G608" s="142"/>
      <c r="H608" s="143"/>
      <c r="I608" s="140"/>
      <c r="J608" s="140"/>
      <c r="K608" s="140"/>
      <c r="L608" s="140"/>
      <c r="M608" s="144"/>
      <c r="N608" s="144"/>
    </row>
    <row r="609" spans="1:14" ht="16.5">
      <c r="A609" s="145"/>
      <c r="B609" s="146"/>
      <c r="C609" s="146"/>
      <c r="D609" s="146"/>
      <c r="E609" s="159"/>
      <c r="F609" s="146"/>
      <c r="G609" s="148"/>
      <c r="H609" s="149"/>
      <c r="I609" s="146"/>
      <c r="J609" s="146"/>
      <c r="K609" s="146"/>
      <c r="L609" s="146"/>
      <c r="M609" s="150"/>
      <c r="N609" s="150"/>
    </row>
    <row r="610" spans="1:14" ht="16.5">
      <c r="A610" s="139"/>
      <c r="B610" s="140"/>
      <c r="C610" s="140"/>
      <c r="D610" s="140"/>
      <c r="E610" s="158"/>
      <c r="F610" s="140"/>
      <c r="G610" s="142"/>
      <c r="H610" s="143"/>
      <c r="I610" s="140"/>
      <c r="J610" s="140"/>
      <c r="K610" s="140"/>
      <c r="L610" s="140"/>
      <c r="M610" s="144"/>
      <c r="N610" s="144"/>
    </row>
    <row r="611" spans="1:14" ht="16.5">
      <c r="A611" s="145"/>
      <c r="B611" s="146"/>
      <c r="C611" s="146"/>
      <c r="D611" s="146"/>
      <c r="E611" s="159"/>
      <c r="F611" s="146"/>
      <c r="G611" s="148"/>
      <c r="H611" s="149"/>
      <c r="I611" s="146"/>
      <c r="J611" s="146"/>
      <c r="K611" s="146"/>
      <c r="L611" s="146"/>
      <c r="M611" s="150"/>
      <c r="N611" s="150"/>
    </row>
    <row r="612" spans="1:14" ht="16.5">
      <c r="A612" s="139"/>
      <c r="B612" s="140"/>
      <c r="C612" s="140"/>
      <c r="D612" s="140"/>
      <c r="E612" s="158"/>
      <c r="F612" s="140"/>
      <c r="G612" s="142"/>
      <c r="H612" s="143"/>
      <c r="I612" s="140"/>
      <c r="J612" s="140"/>
      <c r="K612" s="140"/>
      <c r="L612" s="140"/>
      <c r="M612" s="144"/>
      <c r="N612" s="144"/>
    </row>
    <row r="613" spans="1:14" ht="16.5">
      <c r="A613" s="145"/>
      <c r="B613" s="146"/>
      <c r="C613" s="146"/>
      <c r="D613" s="146"/>
      <c r="E613" s="159"/>
      <c r="F613" s="146"/>
      <c r="G613" s="148"/>
      <c r="H613" s="149"/>
      <c r="I613" s="146"/>
      <c r="J613" s="146"/>
      <c r="K613" s="146"/>
      <c r="L613" s="146"/>
      <c r="M613" s="150"/>
      <c r="N613" s="150"/>
    </row>
    <row r="614" spans="1:14" ht="16.5">
      <c r="A614" s="139"/>
      <c r="B614" s="140"/>
      <c r="C614" s="140"/>
      <c r="D614" s="140"/>
      <c r="E614" s="158"/>
      <c r="F614" s="140"/>
      <c r="G614" s="142"/>
      <c r="H614" s="143"/>
      <c r="I614" s="140"/>
      <c r="J614" s="140"/>
      <c r="K614" s="140"/>
      <c r="L614" s="140"/>
      <c r="M614" s="144"/>
      <c r="N614" s="144"/>
    </row>
    <row r="615" spans="1:14" ht="16.5">
      <c r="A615" s="145"/>
      <c r="B615" s="146"/>
      <c r="C615" s="146"/>
      <c r="D615" s="146"/>
      <c r="E615" s="159"/>
      <c r="F615" s="146"/>
      <c r="G615" s="148"/>
      <c r="H615" s="149"/>
      <c r="I615" s="146"/>
      <c r="J615" s="146"/>
      <c r="K615" s="146"/>
      <c r="L615" s="146"/>
      <c r="M615" s="150"/>
      <c r="N615" s="150"/>
    </row>
    <row r="616" spans="1:14" ht="16.5">
      <c r="A616" s="139"/>
      <c r="B616" s="140"/>
      <c r="C616" s="140"/>
      <c r="D616" s="140"/>
      <c r="E616" s="158"/>
      <c r="F616" s="140"/>
      <c r="G616" s="142"/>
      <c r="H616" s="143"/>
      <c r="I616" s="140"/>
      <c r="J616" s="140"/>
      <c r="K616" s="140"/>
      <c r="L616" s="140"/>
      <c r="M616" s="144"/>
      <c r="N616" s="144"/>
    </row>
    <row r="617" spans="1:14" ht="16.5">
      <c r="A617" s="145"/>
      <c r="B617" s="146"/>
      <c r="C617" s="146"/>
      <c r="D617" s="146"/>
      <c r="E617" s="159"/>
      <c r="F617" s="146"/>
      <c r="G617" s="148"/>
      <c r="H617" s="149"/>
      <c r="I617" s="146"/>
      <c r="J617" s="146"/>
      <c r="K617" s="146"/>
      <c r="L617" s="146"/>
      <c r="M617" s="150"/>
      <c r="N617" s="150"/>
    </row>
    <row r="618" spans="1:14" ht="16.5">
      <c r="A618" s="139"/>
      <c r="B618" s="140"/>
      <c r="C618" s="140"/>
      <c r="D618" s="140"/>
      <c r="E618" s="158"/>
      <c r="F618" s="140"/>
      <c r="G618" s="142"/>
      <c r="H618" s="143"/>
      <c r="I618" s="140"/>
      <c r="J618" s="140"/>
      <c r="K618" s="140"/>
      <c r="L618" s="140"/>
      <c r="M618" s="144"/>
      <c r="N618" s="144"/>
    </row>
    <row r="619" spans="1:14" ht="16.5">
      <c r="A619" s="145"/>
      <c r="B619" s="146"/>
      <c r="C619" s="146"/>
      <c r="D619" s="146"/>
      <c r="E619" s="159"/>
      <c r="F619" s="146"/>
      <c r="G619" s="148"/>
      <c r="H619" s="149"/>
      <c r="I619" s="146"/>
      <c r="J619" s="146"/>
      <c r="K619" s="146"/>
      <c r="L619" s="146"/>
      <c r="M619" s="150"/>
      <c r="N619" s="150"/>
    </row>
    <row r="620" spans="1:14" ht="16.5">
      <c r="A620" s="139"/>
      <c r="B620" s="140"/>
      <c r="C620" s="140"/>
      <c r="D620" s="140"/>
      <c r="E620" s="158"/>
      <c r="F620" s="140"/>
      <c r="G620" s="142"/>
      <c r="H620" s="143"/>
      <c r="I620" s="140"/>
      <c r="J620" s="140"/>
      <c r="K620" s="140"/>
      <c r="L620" s="140"/>
      <c r="M620" s="144"/>
      <c r="N620" s="144"/>
    </row>
    <row r="621" spans="1:14" ht="16.5">
      <c r="A621" s="145"/>
      <c r="B621" s="146"/>
      <c r="C621" s="146"/>
      <c r="D621" s="146"/>
      <c r="E621" s="159"/>
      <c r="F621" s="146"/>
      <c r="G621" s="148"/>
      <c r="H621" s="149"/>
      <c r="I621" s="146"/>
      <c r="J621" s="146"/>
      <c r="K621" s="146"/>
      <c r="L621" s="146"/>
      <c r="M621" s="150"/>
      <c r="N621" s="150"/>
    </row>
    <row r="622" spans="1:14" ht="16.5">
      <c r="A622" s="139"/>
      <c r="B622" s="140"/>
      <c r="C622" s="140"/>
      <c r="D622" s="140"/>
      <c r="E622" s="158"/>
      <c r="F622" s="140"/>
      <c r="G622" s="142"/>
      <c r="H622" s="143"/>
      <c r="I622" s="140"/>
      <c r="J622" s="140"/>
      <c r="K622" s="140"/>
      <c r="L622" s="140"/>
      <c r="M622" s="144"/>
      <c r="N622" s="144"/>
    </row>
    <row r="623" spans="1:14" ht="16.5">
      <c r="A623" s="145"/>
      <c r="B623" s="146"/>
      <c r="C623" s="146"/>
      <c r="D623" s="146"/>
      <c r="E623" s="159"/>
      <c r="F623" s="146"/>
      <c r="G623" s="148"/>
      <c r="H623" s="149"/>
      <c r="I623" s="146"/>
      <c r="J623" s="146"/>
      <c r="K623" s="146"/>
      <c r="L623" s="146"/>
      <c r="M623" s="150"/>
      <c r="N623" s="150"/>
    </row>
    <row r="624" spans="1:14" ht="16.5">
      <c r="A624" s="139"/>
      <c r="B624" s="140"/>
      <c r="C624" s="140"/>
      <c r="D624" s="140"/>
      <c r="E624" s="158"/>
      <c r="F624" s="140"/>
      <c r="G624" s="142"/>
      <c r="H624" s="143"/>
      <c r="I624" s="140"/>
      <c r="J624" s="140"/>
      <c r="K624" s="140"/>
      <c r="L624" s="140"/>
      <c r="M624" s="144"/>
      <c r="N624" s="144"/>
    </row>
    <row r="625" spans="1:14" ht="16.5">
      <c r="A625" s="145"/>
      <c r="B625" s="146"/>
      <c r="C625" s="146"/>
      <c r="D625" s="146"/>
      <c r="E625" s="159"/>
      <c r="F625" s="146"/>
      <c r="G625" s="148"/>
      <c r="H625" s="149"/>
      <c r="I625" s="146"/>
      <c r="J625" s="146"/>
      <c r="K625" s="146"/>
      <c r="L625" s="146"/>
      <c r="M625" s="150"/>
      <c r="N625" s="150"/>
    </row>
    <row r="626" spans="1:14" ht="16.5">
      <c r="A626" s="139"/>
      <c r="B626" s="140"/>
      <c r="C626" s="140"/>
      <c r="D626" s="140"/>
      <c r="E626" s="158"/>
      <c r="F626" s="140"/>
      <c r="G626" s="142"/>
      <c r="H626" s="143"/>
      <c r="I626" s="140"/>
      <c r="J626" s="140"/>
      <c r="K626" s="140"/>
      <c r="L626" s="140"/>
      <c r="M626" s="144"/>
      <c r="N626" s="144"/>
    </row>
    <row r="627" spans="1:14" ht="16.5">
      <c r="A627" s="145"/>
      <c r="B627" s="146"/>
      <c r="C627" s="146"/>
      <c r="D627" s="146"/>
      <c r="E627" s="159"/>
      <c r="F627" s="146"/>
      <c r="G627" s="148"/>
      <c r="H627" s="149"/>
      <c r="I627" s="146"/>
      <c r="J627" s="146"/>
      <c r="K627" s="146"/>
      <c r="L627" s="146"/>
      <c r="M627" s="150"/>
      <c r="N627" s="150"/>
    </row>
    <row r="628" spans="1:14" ht="16.5">
      <c r="A628" s="139"/>
      <c r="B628" s="140"/>
      <c r="C628" s="140"/>
      <c r="D628" s="140"/>
      <c r="E628" s="158"/>
      <c r="F628" s="140"/>
      <c r="G628" s="142"/>
      <c r="H628" s="143"/>
      <c r="I628" s="140"/>
      <c r="J628" s="140"/>
      <c r="K628" s="140"/>
      <c r="L628" s="140"/>
      <c r="M628" s="144"/>
      <c r="N628" s="144"/>
    </row>
    <row r="629" spans="1:14" ht="16.5">
      <c r="A629" s="145"/>
      <c r="B629" s="146"/>
      <c r="C629" s="146"/>
      <c r="D629" s="146"/>
      <c r="E629" s="159"/>
      <c r="F629" s="146"/>
      <c r="G629" s="148"/>
      <c r="H629" s="149"/>
      <c r="I629" s="146"/>
      <c r="J629" s="146"/>
      <c r="K629" s="146"/>
      <c r="L629" s="146"/>
      <c r="M629" s="150"/>
      <c r="N629" s="150"/>
    </row>
    <row r="630" spans="1:14" ht="16.5">
      <c r="A630" s="139"/>
      <c r="B630" s="140"/>
      <c r="C630" s="140"/>
      <c r="D630" s="140"/>
      <c r="E630" s="158"/>
      <c r="F630" s="140"/>
      <c r="G630" s="142"/>
      <c r="H630" s="143"/>
      <c r="I630" s="140"/>
      <c r="J630" s="140"/>
      <c r="K630" s="140"/>
      <c r="L630" s="140"/>
      <c r="M630" s="144"/>
      <c r="N630" s="144"/>
    </row>
    <row r="631" spans="1:14" ht="16.5">
      <c r="A631" s="145"/>
      <c r="B631" s="146"/>
      <c r="C631" s="146"/>
      <c r="D631" s="146"/>
      <c r="E631" s="159"/>
      <c r="F631" s="146"/>
      <c r="G631" s="148"/>
      <c r="H631" s="149"/>
      <c r="I631" s="146"/>
      <c r="J631" s="146"/>
      <c r="K631" s="146"/>
      <c r="L631" s="146"/>
      <c r="M631" s="150"/>
      <c r="N631" s="150"/>
    </row>
    <row r="632" spans="1:14" ht="16.5">
      <c r="A632" s="139"/>
      <c r="B632" s="140"/>
      <c r="C632" s="140"/>
      <c r="D632" s="140"/>
      <c r="E632" s="158"/>
      <c r="F632" s="140"/>
      <c r="G632" s="142"/>
      <c r="H632" s="143"/>
      <c r="I632" s="140"/>
      <c r="J632" s="140"/>
      <c r="K632" s="140"/>
      <c r="L632" s="140"/>
      <c r="M632" s="144"/>
      <c r="N632" s="144"/>
    </row>
    <row r="633" spans="1:14" ht="16.5">
      <c r="A633" s="145"/>
      <c r="B633" s="146"/>
      <c r="C633" s="146"/>
      <c r="D633" s="146"/>
      <c r="E633" s="159"/>
      <c r="F633" s="146"/>
      <c r="G633" s="148"/>
      <c r="H633" s="149"/>
      <c r="I633" s="146"/>
      <c r="J633" s="146"/>
      <c r="K633" s="146"/>
      <c r="L633" s="146"/>
      <c r="M633" s="150"/>
      <c r="N633" s="150"/>
    </row>
    <row r="634" spans="1:14" ht="16.5">
      <c r="A634" s="139"/>
      <c r="B634" s="140"/>
      <c r="C634" s="140"/>
      <c r="D634" s="140"/>
      <c r="E634" s="158"/>
      <c r="F634" s="140"/>
      <c r="G634" s="142"/>
      <c r="H634" s="143"/>
      <c r="I634" s="140"/>
      <c r="J634" s="140"/>
      <c r="K634" s="140"/>
      <c r="L634" s="140"/>
      <c r="M634" s="144"/>
      <c r="N634" s="144"/>
    </row>
    <row r="635" spans="1:14" ht="16.5">
      <c r="A635" s="145"/>
      <c r="B635" s="146"/>
      <c r="C635" s="146"/>
      <c r="D635" s="146"/>
      <c r="E635" s="159"/>
      <c r="F635" s="146"/>
      <c r="G635" s="148"/>
      <c r="H635" s="149"/>
      <c r="I635" s="146"/>
      <c r="J635" s="146"/>
      <c r="K635" s="146"/>
      <c r="L635" s="146"/>
      <c r="M635" s="150"/>
      <c r="N635" s="150"/>
    </row>
    <row r="636" spans="1:14" ht="16.5">
      <c r="A636" s="139"/>
      <c r="B636" s="140"/>
      <c r="C636" s="140"/>
      <c r="D636" s="140"/>
      <c r="E636" s="158"/>
      <c r="F636" s="140"/>
      <c r="G636" s="142"/>
      <c r="H636" s="143"/>
      <c r="I636" s="140"/>
      <c r="J636" s="140"/>
      <c r="K636" s="140"/>
      <c r="L636" s="140"/>
      <c r="M636" s="144"/>
      <c r="N636" s="144"/>
    </row>
    <row r="637" spans="1:14" ht="16.5">
      <c r="A637" s="145"/>
      <c r="B637" s="146"/>
      <c r="C637" s="146"/>
      <c r="D637" s="146"/>
      <c r="E637" s="159"/>
      <c r="F637" s="146"/>
      <c r="G637" s="148"/>
      <c r="H637" s="149"/>
      <c r="I637" s="146"/>
      <c r="J637" s="146"/>
      <c r="K637" s="146"/>
      <c r="L637" s="146"/>
      <c r="M637" s="150"/>
      <c r="N637" s="150"/>
    </row>
    <row r="638" spans="1:14" ht="16.5">
      <c r="A638" s="139"/>
      <c r="B638" s="140"/>
      <c r="C638" s="140"/>
      <c r="D638" s="140"/>
      <c r="E638" s="158"/>
      <c r="F638" s="140"/>
      <c r="G638" s="142"/>
      <c r="H638" s="143"/>
      <c r="I638" s="140"/>
      <c r="J638" s="140"/>
      <c r="K638" s="140"/>
      <c r="L638" s="140"/>
      <c r="M638" s="144"/>
      <c r="N638" s="144"/>
    </row>
    <row r="639" spans="1:14" ht="16.5">
      <c r="A639" s="145"/>
      <c r="B639" s="146"/>
      <c r="C639" s="146"/>
      <c r="D639" s="146"/>
      <c r="E639" s="159"/>
      <c r="F639" s="146"/>
      <c r="G639" s="148"/>
      <c r="H639" s="149"/>
      <c r="I639" s="146"/>
      <c r="J639" s="146"/>
      <c r="K639" s="146"/>
      <c r="L639" s="146"/>
      <c r="M639" s="150"/>
      <c r="N639" s="150"/>
    </row>
    <row r="640" spans="1:14" ht="16.5">
      <c r="A640" s="139"/>
      <c r="B640" s="140"/>
      <c r="C640" s="140"/>
      <c r="D640" s="140"/>
      <c r="E640" s="158"/>
      <c r="F640" s="140"/>
      <c r="G640" s="142"/>
      <c r="H640" s="143"/>
      <c r="I640" s="140"/>
      <c r="J640" s="140"/>
      <c r="K640" s="140"/>
      <c r="L640" s="140"/>
      <c r="M640" s="144"/>
      <c r="N640" s="144"/>
    </row>
    <row r="641" spans="1:14" ht="16.5">
      <c r="A641" s="145"/>
      <c r="B641" s="146"/>
      <c r="C641" s="146"/>
      <c r="D641" s="146"/>
      <c r="E641" s="159"/>
      <c r="F641" s="146"/>
      <c r="G641" s="148"/>
      <c r="H641" s="149"/>
      <c r="I641" s="146"/>
      <c r="J641" s="146"/>
      <c r="K641" s="146"/>
      <c r="L641" s="146"/>
      <c r="M641" s="150"/>
      <c r="N641" s="150"/>
    </row>
    <row r="642" spans="1:14" ht="16.5">
      <c r="A642" s="139"/>
      <c r="B642" s="140"/>
      <c r="C642" s="140"/>
      <c r="D642" s="140"/>
      <c r="E642" s="158"/>
      <c r="F642" s="140"/>
      <c r="G642" s="142"/>
      <c r="H642" s="143"/>
      <c r="I642" s="140"/>
      <c r="J642" s="140"/>
      <c r="K642" s="140"/>
      <c r="L642" s="140"/>
      <c r="M642" s="144"/>
      <c r="N642" s="144"/>
    </row>
    <row r="643" spans="1:14" ht="16.5">
      <c r="A643" s="145"/>
      <c r="B643" s="146"/>
      <c r="C643" s="146"/>
      <c r="D643" s="146"/>
      <c r="E643" s="159"/>
      <c r="F643" s="146"/>
      <c r="G643" s="148"/>
      <c r="H643" s="149"/>
      <c r="I643" s="146"/>
      <c r="J643" s="146"/>
      <c r="K643" s="146"/>
      <c r="L643" s="146"/>
      <c r="M643" s="150"/>
      <c r="N643" s="150"/>
    </row>
    <row r="644" spans="1:14" ht="16.5">
      <c r="A644" s="139"/>
      <c r="B644" s="140"/>
      <c r="C644" s="140"/>
      <c r="D644" s="140"/>
      <c r="E644" s="158"/>
      <c r="F644" s="140"/>
      <c r="G644" s="142"/>
      <c r="H644" s="143"/>
      <c r="I644" s="140"/>
      <c r="J644" s="140"/>
      <c r="K644" s="140"/>
      <c r="L644" s="140"/>
      <c r="M644" s="144"/>
      <c r="N644" s="144"/>
    </row>
    <row r="645" spans="1:14" ht="16.5">
      <c r="A645" s="145"/>
      <c r="B645" s="146"/>
      <c r="C645" s="146"/>
      <c r="D645" s="146"/>
      <c r="E645" s="159"/>
      <c r="F645" s="146"/>
      <c r="G645" s="148"/>
      <c r="H645" s="149"/>
      <c r="I645" s="146"/>
      <c r="J645" s="146"/>
      <c r="K645" s="146"/>
      <c r="L645" s="146"/>
      <c r="M645" s="150"/>
      <c r="N645" s="150"/>
    </row>
    <row r="646" spans="1:14" ht="16.5">
      <c r="A646" s="139"/>
      <c r="B646" s="140"/>
      <c r="C646" s="140"/>
      <c r="D646" s="140"/>
      <c r="E646" s="158"/>
      <c r="F646" s="140"/>
      <c r="G646" s="142"/>
      <c r="H646" s="143"/>
      <c r="I646" s="140"/>
      <c r="J646" s="140"/>
      <c r="K646" s="140"/>
      <c r="L646" s="140"/>
      <c r="M646" s="144"/>
      <c r="N646" s="144"/>
    </row>
    <row r="647" spans="1:14" ht="16.5">
      <c r="A647" s="145"/>
      <c r="B647" s="146"/>
      <c r="C647" s="146"/>
      <c r="D647" s="146"/>
      <c r="E647" s="159"/>
      <c r="F647" s="146"/>
      <c r="G647" s="148"/>
      <c r="H647" s="149"/>
      <c r="I647" s="146"/>
      <c r="J647" s="146"/>
      <c r="K647" s="146"/>
      <c r="L647" s="146"/>
      <c r="M647" s="150"/>
      <c r="N647" s="150"/>
    </row>
    <row r="648" spans="1:14" ht="16.5">
      <c r="A648" s="139"/>
      <c r="B648" s="140"/>
      <c r="C648" s="140"/>
      <c r="D648" s="140"/>
      <c r="E648" s="158"/>
      <c r="F648" s="140"/>
      <c r="G648" s="142"/>
      <c r="H648" s="143"/>
      <c r="I648" s="140"/>
      <c r="J648" s="140"/>
      <c r="K648" s="140"/>
      <c r="L648" s="140"/>
      <c r="M648" s="144"/>
      <c r="N648" s="144"/>
    </row>
    <row r="649" spans="1:14" ht="16.5">
      <c r="A649" s="145"/>
      <c r="B649" s="146"/>
      <c r="C649" s="146"/>
      <c r="D649" s="146"/>
      <c r="E649" s="159"/>
      <c r="F649" s="146"/>
      <c r="G649" s="148"/>
      <c r="H649" s="149"/>
      <c r="I649" s="146"/>
      <c r="J649" s="146"/>
      <c r="K649" s="146"/>
      <c r="L649" s="146"/>
      <c r="M649" s="150"/>
      <c r="N649" s="150"/>
    </row>
    <row r="650" spans="1:14" ht="16.5">
      <c r="A650" s="139"/>
      <c r="B650" s="140"/>
      <c r="C650" s="140"/>
      <c r="D650" s="140"/>
      <c r="E650" s="158"/>
      <c r="F650" s="140"/>
      <c r="G650" s="142"/>
      <c r="H650" s="143"/>
      <c r="I650" s="140"/>
      <c r="J650" s="140"/>
      <c r="K650" s="140"/>
      <c r="L650" s="140"/>
      <c r="M650" s="144"/>
      <c r="N650" s="144"/>
    </row>
    <row r="651" spans="1:14" ht="16.5">
      <c r="A651" s="145"/>
      <c r="B651" s="146"/>
      <c r="C651" s="146"/>
      <c r="D651" s="146"/>
      <c r="E651" s="159"/>
      <c r="F651" s="146"/>
      <c r="G651" s="148"/>
      <c r="H651" s="149"/>
      <c r="I651" s="146"/>
      <c r="J651" s="146"/>
      <c r="K651" s="146"/>
      <c r="L651" s="146"/>
      <c r="M651" s="150"/>
      <c r="N651" s="150"/>
    </row>
    <row r="652" spans="1:14" ht="16.5">
      <c r="A652" s="139"/>
      <c r="B652" s="140"/>
      <c r="C652" s="140"/>
      <c r="D652" s="140"/>
      <c r="E652" s="158"/>
      <c r="F652" s="140"/>
      <c r="G652" s="142"/>
      <c r="H652" s="143"/>
      <c r="I652" s="140"/>
      <c r="J652" s="140"/>
      <c r="K652" s="140"/>
      <c r="L652" s="140"/>
      <c r="M652" s="144"/>
      <c r="N652" s="144"/>
    </row>
    <row r="653" spans="1:14" ht="16.5">
      <c r="A653" s="145"/>
      <c r="B653" s="146"/>
      <c r="C653" s="146"/>
      <c r="D653" s="146"/>
      <c r="E653" s="159"/>
      <c r="F653" s="146"/>
      <c r="G653" s="148"/>
      <c r="H653" s="149"/>
      <c r="I653" s="146"/>
      <c r="J653" s="146"/>
      <c r="K653" s="146"/>
      <c r="L653" s="146"/>
      <c r="M653" s="150"/>
      <c r="N653" s="150"/>
    </row>
    <row r="654" spans="1:14" ht="16.5">
      <c r="A654" s="139"/>
      <c r="B654" s="140"/>
      <c r="C654" s="140"/>
      <c r="D654" s="140"/>
      <c r="E654" s="158"/>
      <c r="F654" s="140"/>
      <c r="G654" s="142"/>
      <c r="H654" s="143"/>
      <c r="I654" s="140"/>
      <c r="J654" s="140"/>
      <c r="K654" s="140"/>
      <c r="L654" s="140"/>
      <c r="M654" s="144"/>
      <c r="N654" s="144"/>
    </row>
    <row r="655" spans="1:14" ht="16.5">
      <c r="A655" s="145"/>
      <c r="B655" s="146"/>
      <c r="C655" s="146"/>
      <c r="D655" s="146"/>
      <c r="E655" s="159"/>
      <c r="F655" s="146"/>
      <c r="G655" s="148"/>
      <c r="H655" s="149"/>
      <c r="I655" s="146"/>
      <c r="J655" s="146"/>
      <c r="K655" s="146"/>
      <c r="L655" s="146"/>
      <c r="M655" s="150"/>
      <c r="N655" s="150"/>
    </row>
    <row r="656" spans="1:14" ht="16.5">
      <c r="A656" s="139"/>
      <c r="B656" s="140"/>
      <c r="C656" s="140"/>
      <c r="D656" s="140"/>
      <c r="E656" s="158"/>
      <c r="F656" s="140"/>
      <c r="G656" s="142"/>
      <c r="H656" s="143"/>
      <c r="I656" s="140"/>
      <c r="J656" s="140"/>
      <c r="K656" s="140"/>
      <c r="L656" s="140"/>
      <c r="M656" s="144"/>
      <c r="N656" s="144"/>
    </row>
    <row r="657" spans="1:14" ht="16.5">
      <c r="A657" s="145"/>
      <c r="B657" s="146"/>
      <c r="C657" s="146"/>
      <c r="D657" s="146"/>
      <c r="E657" s="159"/>
      <c r="F657" s="146"/>
      <c r="G657" s="148"/>
      <c r="H657" s="149"/>
      <c r="I657" s="146"/>
      <c r="J657" s="146"/>
      <c r="K657" s="146"/>
      <c r="L657" s="146"/>
      <c r="M657" s="150"/>
      <c r="N657" s="150"/>
    </row>
    <row r="658" spans="1:14" ht="16.5">
      <c r="A658" s="139"/>
      <c r="B658" s="140"/>
      <c r="C658" s="140"/>
      <c r="D658" s="140"/>
      <c r="E658" s="158"/>
      <c r="F658" s="140"/>
      <c r="G658" s="142"/>
      <c r="H658" s="143"/>
      <c r="I658" s="140"/>
      <c r="J658" s="140"/>
      <c r="K658" s="140"/>
      <c r="L658" s="140"/>
      <c r="M658" s="144"/>
      <c r="N658" s="144"/>
    </row>
    <row r="659" spans="1:14" ht="16.5">
      <c r="A659" s="145"/>
      <c r="B659" s="146"/>
      <c r="C659" s="146"/>
      <c r="D659" s="146"/>
      <c r="E659" s="159"/>
      <c r="F659" s="146"/>
      <c r="G659" s="148"/>
      <c r="H659" s="149"/>
      <c r="I659" s="146"/>
      <c r="J659" s="146"/>
      <c r="K659" s="146"/>
      <c r="L659" s="146"/>
      <c r="M659" s="150"/>
      <c r="N659" s="150"/>
    </row>
    <row r="660" spans="1:14" ht="16.5">
      <c r="A660" s="139"/>
      <c r="B660" s="140"/>
      <c r="C660" s="140"/>
      <c r="D660" s="140"/>
      <c r="E660" s="158"/>
      <c r="F660" s="140"/>
      <c r="G660" s="142"/>
      <c r="H660" s="143"/>
      <c r="I660" s="140"/>
      <c r="J660" s="140"/>
      <c r="K660" s="140"/>
      <c r="L660" s="140"/>
      <c r="M660" s="144"/>
      <c r="N660" s="144"/>
    </row>
    <row r="661" spans="1:14" ht="16.5">
      <c r="A661" s="145"/>
      <c r="B661" s="146"/>
      <c r="C661" s="146"/>
      <c r="D661" s="146"/>
      <c r="E661" s="159"/>
      <c r="F661" s="146"/>
      <c r="G661" s="148"/>
      <c r="H661" s="149"/>
      <c r="I661" s="146"/>
      <c r="J661" s="146"/>
      <c r="K661" s="146"/>
      <c r="L661" s="146"/>
      <c r="M661" s="150"/>
      <c r="N661" s="150"/>
    </row>
    <row r="662" spans="1:14" ht="16.5">
      <c r="A662" s="139"/>
      <c r="B662" s="140"/>
      <c r="C662" s="140"/>
      <c r="D662" s="140"/>
      <c r="E662" s="158"/>
      <c r="F662" s="140"/>
      <c r="G662" s="142"/>
      <c r="H662" s="143"/>
      <c r="I662" s="140"/>
      <c r="J662" s="140"/>
      <c r="K662" s="140"/>
      <c r="L662" s="140"/>
      <c r="M662" s="144"/>
      <c r="N662" s="144"/>
    </row>
    <row r="663" spans="1:14" ht="16.5">
      <c r="A663" s="145"/>
      <c r="B663" s="146"/>
      <c r="C663" s="146"/>
      <c r="D663" s="146"/>
      <c r="E663" s="159"/>
      <c r="F663" s="146"/>
      <c r="G663" s="148"/>
      <c r="H663" s="149"/>
      <c r="I663" s="146"/>
      <c r="J663" s="146"/>
      <c r="K663" s="146"/>
      <c r="L663" s="146"/>
      <c r="M663" s="150"/>
      <c r="N663" s="150"/>
    </row>
    <row r="664" spans="1:14" ht="16.5">
      <c r="A664" s="139"/>
      <c r="B664" s="140"/>
      <c r="C664" s="140"/>
      <c r="D664" s="140"/>
      <c r="E664" s="158"/>
      <c r="F664" s="140"/>
      <c r="G664" s="142"/>
      <c r="H664" s="143"/>
      <c r="I664" s="140"/>
      <c r="J664" s="140"/>
      <c r="K664" s="140"/>
      <c r="L664" s="140"/>
      <c r="M664" s="144"/>
      <c r="N664" s="144"/>
    </row>
    <row r="665" spans="1:14" ht="16.5">
      <c r="A665" s="145"/>
      <c r="B665" s="146"/>
      <c r="C665" s="146"/>
      <c r="D665" s="146"/>
      <c r="E665" s="159"/>
      <c r="F665" s="146"/>
      <c r="G665" s="148"/>
      <c r="H665" s="149"/>
      <c r="I665" s="146"/>
      <c r="J665" s="146"/>
      <c r="K665" s="146"/>
      <c r="L665" s="146"/>
      <c r="M665" s="150"/>
      <c r="N665" s="150"/>
    </row>
    <row r="666" spans="1:14" ht="16.5">
      <c r="A666" s="139"/>
      <c r="B666" s="140"/>
      <c r="C666" s="140"/>
      <c r="D666" s="140"/>
      <c r="E666" s="158"/>
      <c r="F666" s="140"/>
      <c r="G666" s="142"/>
      <c r="H666" s="143"/>
      <c r="I666" s="140"/>
      <c r="J666" s="140"/>
      <c r="K666" s="140"/>
      <c r="L666" s="140"/>
      <c r="M666" s="144"/>
      <c r="N666" s="144"/>
    </row>
    <row r="667" spans="1:14" ht="16.5">
      <c r="A667" s="145"/>
      <c r="B667" s="146"/>
      <c r="C667" s="146"/>
      <c r="D667" s="146"/>
      <c r="E667" s="159"/>
      <c r="F667" s="146"/>
      <c r="G667" s="148"/>
      <c r="H667" s="149"/>
      <c r="I667" s="146"/>
      <c r="J667" s="146"/>
      <c r="K667" s="146"/>
      <c r="L667" s="146"/>
      <c r="M667" s="150"/>
      <c r="N667" s="150"/>
    </row>
    <row r="668" spans="1:14" ht="16.5">
      <c r="A668" s="139"/>
      <c r="B668" s="140"/>
      <c r="C668" s="140"/>
      <c r="D668" s="140"/>
      <c r="E668" s="158"/>
      <c r="F668" s="140"/>
      <c r="G668" s="142"/>
      <c r="H668" s="143"/>
      <c r="I668" s="140"/>
      <c r="J668" s="140"/>
      <c r="K668" s="140"/>
      <c r="L668" s="140"/>
      <c r="M668" s="144"/>
      <c r="N668" s="144"/>
    </row>
    <row r="669" spans="1:14" ht="16.5">
      <c r="A669" s="145"/>
      <c r="B669" s="146"/>
      <c r="C669" s="146"/>
      <c r="D669" s="146"/>
      <c r="E669" s="159"/>
      <c r="F669" s="146"/>
      <c r="G669" s="148"/>
      <c r="H669" s="149"/>
      <c r="I669" s="146"/>
      <c r="J669" s="146"/>
      <c r="K669" s="146"/>
      <c r="L669" s="146"/>
      <c r="M669" s="150"/>
      <c r="N669" s="150"/>
    </row>
    <row r="670" spans="1:14" ht="16.5">
      <c r="A670" s="139"/>
      <c r="B670" s="140"/>
      <c r="C670" s="140"/>
      <c r="D670" s="140"/>
      <c r="E670" s="158"/>
      <c r="F670" s="140"/>
      <c r="G670" s="142"/>
      <c r="H670" s="143"/>
      <c r="I670" s="140"/>
      <c r="J670" s="140"/>
      <c r="K670" s="140"/>
      <c r="L670" s="140"/>
      <c r="M670" s="144"/>
      <c r="N670" s="144"/>
    </row>
    <row r="671" spans="1:14" ht="16.5">
      <c r="A671" s="145"/>
      <c r="B671" s="146"/>
      <c r="C671" s="146"/>
      <c r="D671" s="146"/>
      <c r="E671" s="159"/>
      <c r="F671" s="146"/>
      <c r="G671" s="148"/>
      <c r="H671" s="149"/>
      <c r="I671" s="146"/>
      <c r="J671" s="146"/>
      <c r="K671" s="146"/>
      <c r="L671" s="146"/>
      <c r="M671" s="150"/>
      <c r="N671" s="150"/>
    </row>
    <row r="672" spans="1:14" ht="16.5">
      <c r="A672" s="139"/>
      <c r="B672" s="140"/>
      <c r="C672" s="140"/>
      <c r="D672" s="140"/>
      <c r="E672" s="158"/>
      <c r="F672" s="140"/>
      <c r="G672" s="142"/>
      <c r="H672" s="143"/>
      <c r="I672" s="140"/>
      <c r="J672" s="140"/>
      <c r="K672" s="140"/>
      <c r="L672" s="140"/>
      <c r="M672" s="144"/>
      <c r="N672" s="144"/>
    </row>
    <row r="673" spans="1:14" ht="16.5">
      <c r="A673" s="145"/>
      <c r="B673" s="146"/>
      <c r="C673" s="146"/>
      <c r="D673" s="146"/>
      <c r="E673" s="159"/>
      <c r="F673" s="146"/>
      <c r="G673" s="148"/>
      <c r="H673" s="149"/>
      <c r="I673" s="146"/>
      <c r="J673" s="146"/>
      <c r="K673" s="146"/>
      <c r="L673" s="146"/>
      <c r="M673" s="150"/>
      <c r="N673" s="150"/>
    </row>
    <row r="674" spans="1:14" ht="16.5">
      <c r="A674" s="139"/>
      <c r="B674" s="140"/>
      <c r="C674" s="140"/>
      <c r="D674" s="140"/>
      <c r="E674" s="158"/>
      <c r="F674" s="140"/>
      <c r="G674" s="142"/>
      <c r="H674" s="143"/>
      <c r="I674" s="140"/>
      <c r="J674" s="140"/>
      <c r="K674" s="140"/>
      <c r="L674" s="140"/>
      <c r="M674" s="144"/>
      <c r="N674" s="144"/>
    </row>
    <row r="675" spans="1:14" ht="16.5">
      <c r="A675" s="145"/>
      <c r="B675" s="146"/>
      <c r="C675" s="146"/>
      <c r="D675" s="146"/>
      <c r="E675" s="159"/>
      <c r="F675" s="146"/>
      <c r="G675" s="148"/>
      <c r="H675" s="149"/>
      <c r="I675" s="146"/>
      <c r="J675" s="146"/>
      <c r="K675" s="146"/>
      <c r="L675" s="146"/>
      <c r="M675" s="150"/>
      <c r="N675" s="150"/>
    </row>
    <row r="676" spans="1:14" ht="16.5">
      <c r="A676" s="139"/>
      <c r="B676" s="140"/>
      <c r="C676" s="140"/>
      <c r="D676" s="140"/>
      <c r="E676" s="158"/>
      <c r="F676" s="140"/>
      <c r="G676" s="142"/>
      <c r="H676" s="143"/>
      <c r="I676" s="140"/>
      <c r="J676" s="140"/>
      <c r="K676" s="140"/>
      <c r="L676" s="140"/>
      <c r="M676" s="144"/>
      <c r="N676" s="144"/>
    </row>
    <row r="677" spans="1:14" ht="16.5">
      <c r="A677" s="145"/>
      <c r="B677" s="146"/>
      <c r="C677" s="146"/>
      <c r="D677" s="146"/>
      <c r="E677" s="159"/>
      <c r="F677" s="146"/>
      <c r="G677" s="148"/>
      <c r="H677" s="149"/>
      <c r="I677" s="146"/>
      <c r="J677" s="146"/>
      <c r="K677" s="146"/>
      <c r="L677" s="146"/>
      <c r="M677" s="150"/>
      <c r="N677" s="150"/>
    </row>
    <row r="678" spans="1:14" ht="16.5">
      <c r="A678" s="139"/>
      <c r="B678" s="140"/>
      <c r="C678" s="140"/>
      <c r="D678" s="140"/>
      <c r="E678" s="158"/>
      <c r="F678" s="140"/>
      <c r="G678" s="142"/>
      <c r="H678" s="143"/>
      <c r="I678" s="140"/>
      <c r="J678" s="140"/>
      <c r="K678" s="140"/>
      <c r="L678" s="140"/>
      <c r="M678" s="144"/>
      <c r="N678" s="144"/>
    </row>
    <row r="679" spans="1:14" ht="16.5">
      <c r="A679" s="145"/>
      <c r="B679" s="146"/>
      <c r="C679" s="146"/>
      <c r="D679" s="146"/>
      <c r="E679" s="159"/>
      <c r="F679" s="146"/>
      <c r="G679" s="148"/>
      <c r="H679" s="149"/>
      <c r="I679" s="146"/>
      <c r="J679" s="146"/>
      <c r="K679" s="146"/>
      <c r="L679" s="146"/>
      <c r="M679" s="150"/>
      <c r="N679" s="150"/>
    </row>
    <row r="680" spans="1:14" ht="16.5">
      <c r="A680" s="139"/>
      <c r="B680" s="140"/>
      <c r="C680" s="140"/>
      <c r="D680" s="140"/>
      <c r="E680" s="158"/>
      <c r="F680" s="140"/>
      <c r="G680" s="142"/>
      <c r="H680" s="143"/>
      <c r="I680" s="140"/>
      <c r="J680" s="140"/>
      <c r="K680" s="140"/>
      <c r="L680" s="140"/>
      <c r="M680" s="144"/>
      <c r="N680" s="144"/>
    </row>
    <row r="681" spans="1:14" ht="16.5">
      <c r="A681" s="145"/>
      <c r="B681" s="146"/>
      <c r="C681" s="146"/>
      <c r="D681" s="146"/>
      <c r="E681" s="159"/>
      <c r="F681" s="146"/>
      <c r="G681" s="148"/>
      <c r="H681" s="149"/>
      <c r="I681" s="146"/>
      <c r="J681" s="146"/>
      <c r="K681" s="146"/>
      <c r="L681" s="146"/>
      <c r="M681" s="150"/>
      <c r="N681" s="150"/>
    </row>
    <row r="682" spans="1:14" ht="16.5">
      <c r="A682" s="139"/>
      <c r="B682" s="140"/>
      <c r="C682" s="140"/>
      <c r="D682" s="140"/>
      <c r="E682" s="158"/>
      <c r="F682" s="140"/>
      <c r="G682" s="142"/>
      <c r="H682" s="143"/>
      <c r="I682" s="140"/>
      <c r="J682" s="140"/>
      <c r="K682" s="140"/>
      <c r="L682" s="140"/>
      <c r="M682" s="144"/>
      <c r="N682" s="144"/>
    </row>
    <row r="683" spans="1:14" ht="16.5">
      <c r="A683" s="145"/>
      <c r="B683" s="146"/>
      <c r="C683" s="146"/>
      <c r="D683" s="146"/>
      <c r="E683" s="159"/>
      <c r="F683" s="146"/>
      <c r="G683" s="148"/>
      <c r="H683" s="149"/>
      <c r="I683" s="146"/>
      <c r="J683" s="146"/>
      <c r="K683" s="146"/>
      <c r="L683" s="146"/>
      <c r="M683" s="150"/>
      <c r="N683" s="150"/>
    </row>
    <row r="684" spans="1:14" ht="16.5">
      <c r="A684" s="139"/>
      <c r="B684" s="140"/>
      <c r="C684" s="140"/>
      <c r="D684" s="140"/>
      <c r="E684" s="158"/>
      <c r="F684" s="140"/>
      <c r="G684" s="142"/>
      <c r="H684" s="143"/>
      <c r="I684" s="140"/>
      <c r="J684" s="140"/>
      <c r="K684" s="140"/>
      <c r="L684" s="140"/>
      <c r="M684" s="144"/>
      <c r="N684" s="144"/>
    </row>
    <row r="685" spans="1:14" ht="16.5">
      <c r="A685" s="145"/>
      <c r="B685" s="146"/>
      <c r="C685" s="146"/>
      <c r="D685" s="146"/>
      <c r="E685" s="159"/>
      <c r="F685" s="146"/>
      <c r="G685" s="148"/>
      <c r="H685" s="149"/>
      <c r="I685" s="146"/>
      <c r="J685" s="146"/>
      <c r="K685" s="146"/>
      <c r="L685" s="146"/>
      <c r="M685" s="150"/>
      <c r="N685" s="150"/>
    </row>
    <row r="686" spans="1:14" ht="16.5">
      <c r="A686" s="139"/>
      <c r="B686" s="140"/>
      <c r="C686" s="140"/>
      <c r="D686" s="140"/>
      <c r="E686" s="158"/>
      <c r="F686" s="140"/>
      <c r="G686" s="142"/>
      <c r="H686" s="143"/>
      <c r="I686" s="140"/>
      <c r="J686" s="140"/>
      <c r="K686" s="140"/>
      <c r="L686" s="140"/>
      <c r="M686" s="144"/>
      <c r="N686" s="144"/>
    </row>
    <row r="687" spans="1:14" ht="16.5">
      <c r="A687" s="145"/>
      <c r="B687" s="146"/>
      <c r="C687" s="146"/>
      <c r="D687" s="146"/>
      <c r="E687" s="159"/>
      <c r="F687" s="146"/>
      <c r="G687" s="148"/>
      <c r="H687" s="149"/>
      <c r="I687" s="146"/>
      <c r="J687" s="146"/>
      <c r="K687" s="146"/>
      <c r="L687" s="146"/>
      <c r="M687" s="150"/>
      <c r="N687" s="150"/>
    </row>
    <row r="688" spans="1:14" ht="16.5">
      <c r="A688" s="139"/>
      <c r="B688" s="140"/>
      <c r="C688" s="140"/>
      <c r="D688" s="140"/>
      <c r="E688" s="158"/>
      <c r="F688" s="140"/>
      <c r="G688" s="142"/>
      <c r="H688" s="143"/>
      <c r="I688" s="140"/>
      <c r="J688" s="140"/>
      <c r="K688" s="140"/>
      <c r="L688" s="140"/>
      <c r="M688" s="144"/>
      <c r="N688" s="144"/>
    </row>
    <row r="689" spans="1:14" ht="16.5">
      <c r="A689" s="145"/>
      <c r="B689" s="146"/>
      <c r="C689" s="146"/>
      <c r="D689" s="146"/>
      <c r="E689" s="159"/>
      <c r="F689" s="146"/>
      <c r="G689" s="148"/>
      <c r="H689" s="149"/>
      <c r="I689" s="146"/>
      <c r="J689" s="146"/>
      <c r="K689" s="146"/>
      <c r="L689" s="146"/>
      <c r="M689" s="150"/>
      <c r="N689" s="150"/>
    </row>
    <row r="690" spans="1:14" ht="16.5">
      <c r="A690" s="139"/>
      <c r="B690" s="140"/>
      <c r="C690" s="140"/>
      <c r="D690" s="140"/>
      <c r="E690" s="158"/>
      <c r="F690" s="140"/>
      <c r="G690" s="142"/>
      <c r="H690" s="143"/>
      <c r="I690" s="140"/>
      <c r="J690" s="140"/>
      <c r="K690" s="140"/>
      <c r="L690" s="140"/>
      <c r="M690" s="144"/>
      <c r="N690" s="144"/>
    </row>
    <row r="691" spans="1:14" ht="16.5">
      <c r="A691" s="145"/>
      <c r="B691" s="146"/>
      <c r="C691" s="146"/>
      <c r="D691" s="146"/>
      <c r="E691" s="159"/>
      <c r="F691" s="146"/>
      <c r="G691" s="148"/>
      <c r="H691" s="149"/>
      <c r="I691" s="146"/>
      <c r="J691" s="146"/>
      <c r="K691" s="146"/>
      <c r="L691" s="146"/>
      <c r="M691" s="150"/>
      <c r="N691" s="150"/>
    </row>
    <row r="692" spans="1:14" ht="16.5">
      <c r="A692" s="139"/>
      <c r="B692" s="140"/>
      <c r="C692" s="140"/>
      <c r="D692" s="140"/>
      <c r="E692" s="158"/>
      <c r="F692" s="140"/>
      <c r="G692" s="142"/>
      <c r="H692" s="143"/>
      <c r="I692" s="140"/>
      <c r="J692" s="140"/>
      <c r="K692" s="140"/>
      <c r="L692" s="140"/>
      <c r="M692" s="144"/>
      <c r="N692" s="144"/>
    </row>
    <row r="693" spans="1:14" ht="16.5">
      <c r="A693" s="145"/>
      <c r="B693" s="146"/>
      <c r="C693" s="146"/>
      <c r="D693" s="146"/>
      <c r="E693" s="159"/>
      <c r="F693" s="146"/>
      <c r="G693" s="148"/>
      <c r="H693" s="149"/>
      <c r="I693" s="146"/>
      <c r="J693" s="146"/>
      <c r="K693" s="146"/>
      <c r="L693" s="146"/>
      <c r="M693" s="150"/>
      <c r="N693" s="150"/>
    </row>
    <row r="694" spans="1:14" ht="16.5">
      <c r="A694" s="139"/>
      <c r="B694" s="140"/>
      <c r="C694" s="140"/>
      <c r="D694" s="140"/>
      <c r="E694" s="158"/>
      <c r="F694" s="140"/>
      <c r="G694" s="142"/>
      <c r="H694" s="143"/>
      <c r="I694" s="140"/>
      <c r="J694" s="140"/>
      <c r="K694" s="140"/>
      <c r="L694" s="140"/>
      <c r="M694" s="144"/>
      <c r="N694" s="144"/>
    </row>
    <row r="695" spans="1:14" ht="16.5">
      <c r="A695" s="145"/>
      <c r="B695" s="146"/>
      <c r="C695" s="146"/>
      <c r="D695" s="146"/>
      <c r="E695" s="159"/>
      <c r="F695" s="146"/>
      <c r="G695" s="148"/>
      <c r="H695" s="149"/>
      <c r="I695" s="146"/>
      <c r="J695" s="146"/>
      <c r="K695" s="146"/>
      <c r="L695" s="146"/>
      <c r="M695" s="150"/>
      <c r="N695" s="150"/>
    </row>
    <row r="696" spans="1:14" ht="16.5">
      <c r="A696" s="139"/>
      <c r="B696" s="140"/>
      <c r="C696" s="140"/>
      <c r="D696" s="140"/>
      <c r="E696" s="158"/>
      <c r="F696" s="140"/>
      <c r="G696" s="142"/>
      <c r="H696" s="143"/>
      <c r="I696" s="140"/>
      <c r="J696" s="140"/>
      <c r="K696" s="140"/>
      <c r="L696" s="140"/>
      <c r="M696" s="144"/>
      <c r="N696" s="144"/>
    </row>
    <row r="697" spans="1:14" ht="16.5">
      <c r="A697" s="145"/>
      <c r="B697" s="146"/>
      <c r="C697" s="146"/>
      <c r="D697" s="146"/>
      <c r="E697" s="159"/>
      <c r="F697" s="146"/>
      <c r="G697" s="148"/>
      <c r="H697" s="149"/>
      <c r="I697" s="146"/>
      <c r="J697" s="146"/>
      <c r="K697" s="146"/>
      <c r="L697" s="146"/>
      <c r="M697" s="150"/>
      <c r="N697" s="150"/>
    </row>
    <row r="698" spans="1:14" ht="16.5">
      <c r="A698" s="139"/>
      <c r="B698" s="140"/>
      <c r="C698" s="140"/>
      <c r="D698" s="140"/>
      <c r="E698" s="158"/>
      <c r="F698" s="140"/>
      <c r="G698" s="142"/>
      <c r="H698" s="143"/>
      <c r="I698" s="140"/>
      <c r="J698" s="140"/>
      <c r="K698" s="140"/>
      <c r="L698" s="140"/>
      <c r="M698" s="144"/>
      <c r="N698" s="144"/>
    </row>
    <row r="699" spans="1:14" ht="16.5">
      <c r="A699" s="145"/>
      <c r="B699" s="146"/>
      <c r="C699" s="146"/>
      <c r="D699" s="146"/>
      <c r="E699" s="159"/>
      <c r="F699" s="146"/>
      <c r="G699" s="148"/>
      <c r="H699" s="149"/>
      <c r="I699" s="146"/>
      <c r="J699" s="146"/>
      <c r="K699" s="146"/>
      <c r="L699" s="146"/>
      <c r="M699" s="150"/>
      <c r="N699" s="150"/>
    </row>
    <row r="700" spans="1:14" ht="16.5">
      <c r="A700" s="139"/>
      <c r="B700" s="140"/>
      <c r="C700" s="140"/>
      <c r="D700" s="140"/>
      <c r="E700" s="158"/>
      <c r="F700" s="140"/>
      <c r="G700" s="142"/>
      <c r="H700" s="143"/>
      <c r="I700" s="140"/>
      <c r="J700" s="140"/>
      <c r="K700" s="140"/>
      <c r="L700" s="140"/>
      <c r="M700" s="144"/>
      <c r="N700" s="144"/>
    </row>
    <row r="701" spans="1:14" ht="16.5">
      <c r="A701" s="145"/>
      <c r="B701" s="146"/>
      <c r="C701" s="146"/>
      <c r="D701" s="146"/>
      <c r="E701" s="159"/>
      <c r="F701" s="146"/>
      <c r="G701" s="148"/>
      <c r="H701" s="149"/>
      <c r="I701" s="146"/>
      <c r="J701" s="146"/>
      <c r="K701" s="146"/>
      <c r="L701" s="146"/>
      <c r="M701" s="150"/>
      <c r="N701" s="150"/>
    </row>
    <row r="702" spans="1:14" ht="16.5">
      <c r="A702" s="139"/>
      <c r="B702" s="140"/>
      <c r="C702" s="140"/>
      <c r="D702" s="140"/>
      <c r="E702" s="158"/>
      <c r="F702" s="140"/>
      <c r="G702" s="142"/>
      <c r="H702" s="143"/>
      <c r="I702" s="140"/>
      <c r="J702" s="140"/>
      <c r="K702" s="140"/>
      <c r="L702" s="140"/>
      <c r="M702" s="144"/>
      <c r="N702" s="144"/>
    </row>
    <row r="703" spans="1:14" ht="16.5">
      <c r="A703" s="145"/>
      <c r="B703" s="146"/>
      <c r="C703" s="146"/>
      <c r="D703" s="146"/>
      <c r="E703" s="159"/>
      <c r="F703" s="146"/>
      <c r="G703" s="148"/>
      <c r="H703" s="149"/>
      <c r="I703" s="146"/>
      <c r="J703" s="146"/>
      <c r="K703" s="146"/>
      <c r="L703" s="146"/>
      <c r="M703" s="150"/>
      <c r="N703" s="150"/>
    </row>
    <row r="704" spans="1:14" ht="16.5">
      <c r="A704" s="139"/>
      <c r="B704" s="140"/>
      <c r="C704" s="140"/>
      <c r="D704" s="140"/>
      <c r="E704" s="158"/>
      <c r="F704" s="140"/>
      <c r="G704" s="142"/>
      <c r="H704" s="143"/>
      <c r="I704" s="140"/>
      <c r="J704" s="140"/>
      <c r="K704" s="140"/>
      <c r="L704" s="140"/>
      <c r="M704" s="144"/>
      <c r="N704" s="144"/>
    </row>
    <row r="705" spans="1:14" ht="16.5">
      <c r="A705" s="145"/>
      <c r="B705" s="146"/>
      <c r="C705" s="146"/>
      <c r="D705" s="146"/>
      <c r="E705" s="159"/>
      <c r="F705" s="146"/>
      <c r="G705" s="148"/>
      <c r="H705" s="149"/>
      <c r="I705" s="146"/>
      <c r="J705" s="146"/>
      <c r="K705" s="146"/>
      <c r="L705" s="146"/>
      <c r="M705" s="150"/>
      <c r="N705" s="150"/>
    </row>
    <row r="706" spans="1:14" ht="16.5">
      <c r="A706" s="139"/>
      <c r="B706" s="140"/>
      <c r="C706" s="140"/>
      <c r="D706" s="140"/>
      <c r="E706" s="158"/>
      <c r="F706" s="140"/>
      <c r="G706" s="142"/>
      <c r="H706" s="143"/>
      <c r="I706" s="140"/>
      <c r="J706" s="140"/>
      <c r="K706" s="140"/>
      <c r="L706" s="140"/>
      <c r="M706" s="144"/>
      <c r="N706" s="144"/>
    </row>
    <row r="707" spans="1:14" ht="16.5">
      <c r="A707" s="145"/>
      <c r="B707" s="146"/>
      <c r="C707" s="146"/>
      <c r="D707" s="146"/>
      <c r="E707" s="159"/>
      <c r="F707" s="146"/>
      <c r="G707" s="148"/>
      <c r="H707" s="149"/>
      <c r="I707" s="146"/>
      <c r="J707" s="146"/>
      <c r="K707" s="146"/>
      <c r="L707" s="146"/>
      <c r="M707" s="150"/>
      <c r="N707" s="150"/>
    </row>
    <row r="708" spans="1:14" ht="16.5">
      <c r="A708" s="139"/>
      <c r="B708" s="140"/>
      <c r="C708" s="140"/>
      <c r="D708" s="140"/>
      <c r="E708" s="158"/>
      <c r="F708" s="140"/>
      <c r="G708" s="142"/>
      <c r="H708" s="143"/>
      <c r="I708" s="140"/>
      <c r="J708" s="140"/>
      <c r="K708" s="140"/>
      <c r="L708" s="140"/>
      <c r="M708" s="144"/>
      <c r="N708" s="144"/>
    </row>
    <row r="709" spans="1:14" ht="16.5">
      <c r="A709" s="145"/>
      <c r="B709" s="146"/>
      <c r="C709" s="146"/>
      <c r="D709" s="146"/>
      <c r="E709" s="159"/>
      <c r="F709" s="146"/>
      <c r="G709" s="148"/>
      <c r="H709" s="149"/>
      <c r="I709" s="146"/>
      <c r="J709" s="146"/>
      <c r="K709" s="146"/>
      <c r="L709" s="146"/>
      <c r="M709" s="150"/>
      <c r="N709" s="150"/>
    </row>
    <row r="710" spans="1:14" ht="16.5">
      <c r="A710" s="139"/>
      <c r="B710" s="140"/>
      <c r="C710" s="140"/>
      <c r="D710" s="140"/>
      <c r="E710" s="158"/>
      <c r="F710" s="140"/>
      <c r="G710" s="142"/>
      <c r="H710" s="143"/>
      <c r="I710" s="140"/>
      <c r="J710" s="140"/>
      <c r="K710" s="140"/>
      <c r="L710" s="140"/>
      <c r="M710" s="144"/>
      <c r="N710" s="144"/>
    </row>
    <row r="711" spans="1:14" ht="16.5">
      <c r="A711" s="145"/>
      <c r="B711" s="146"/>
      <c r="C711" s="146"/>
      <c r="D711" s="146"/>
      <c r="E711" s="159"/>
      <c r="F711" s="146"/>
      <c r="G711" s="148"/>
      <c r="H711" s="149"/>
      <c r="I711" s="146"/>
      <c r="J711" s="146"/>
      <c r="K711" s="146"/>
      <c r="L711" s="146"/>
      <c r="M711" s="150"/>
      <c r="N711" s="150"/>
    </row>
    <row r="712" spans="1:14" ht="16.5">
      <c r="A712" s="139"/>
      <c r="B712" s="140"/>
      <c r="C712" s="140"/>
      <c r="D712" s="140"/>
      <c r="E712" s="158"/>
      <c r="F712" s="140"/>
      <c r="G712" s="142"/>
      <c r="H712" s="143"/>
      <c r="I712" s="140"/>
      <c r="J712" s="140"/>
      <c r="K712" s="140"/>
      <c r="L712" s="140"/>
      <c r="M712" s="144"/>
      <c r="N712" s="144"/>
    </row>
    <row r="713" spans="1:14" ht="16.5">
      <c r="A713" s="145"/>
      <c r="B713" s="146"/>
      <c r="C713" s="146"/>
      <c r="D713" s="146"/>
      <c r="E713" s="159"/>
      <c r="F713" s="146"/>
      <c r="G713" s="148"/>
      <c r="H713" s="149"/>
      <c r="I713" s="146"/>
      <c r="J713" s="146"/>
      <c r="K713" s="146"/>
      <c r="L713" s="146"/>
      <c r="M713" s="150"/>
      <c r="N713" s="150"/>
    </row>
    <row r="714" spans="1:14" ht="16.5">
      <c r="A714" s="139"/>
      <c r="B714" s="140"/>
      <c r="C714" s="140"/>
      <c r="D714" s="140"/>
      <c r="E714" s="158"/>
      <c r="F714" s="140"/>
      <c r="G714" s="142"/>
      <c r="H714" s="143"/>
      <c r="I714" s="140"/>
      <c r="J714" s="140"/>
      <c r="K714" s="140"/>
      <c r="L714" s="140"/>
      <c r="M714" s="144"/>
      <c r="N714" s="144"/>
    </row>
    <row r="715" spans="1:14" ht="16.5">
      <c r="A715" s="145"/>
      <c r="B715" s="146"/>
      <c r="C715" s="146"/>
      <c r="D715" s="146"/>
      <c r="E715" s="159"/>
      <c r="F715" s="146"/>
      <c r="G715" s="148"/>
      <c r="H715" s="149"/>
      <c r="I715" s="146"/>
      <c r="J715" s="146"/>
      <c r="K715" s="146"/>
      <c r="L715" s="146"/>
      <c r="M715" s="150"/>
      <c r="N715" s="150"/>
    </row>
    <row r="716" spans="1:14" ht="16.5">
      <c r="A716" s="139"/>
      <c r="B716" s="140"/>
      <c r="C716" s="140"/>
      <c r="D716" s="140"/>
      <c r="E716" s="158"/>
      <c r="F716" s="140"/>
      <c r="G716" s="142"/>
      <c r="H716" s="143"/>
      <c r="I716" s="140"/>
      <c r="J716" s="140"/>
      <c r="K716" s="140"/>
      <c r="L716" s="140"/>
      <c r="M716" s="144"/>
      <c r="N716" s="144"/>
    </row>
    <row r="717" spans="1:14" ht="16.5">
      <c r="A717" s="145"/>
      <c r="B717" s="146"/>
      <c r="C717" s="146"/>
      <c r="D717" s="146"/>
      <c r="E717" s="159"/>
      <c r="F717" s="146"/>
      <c r="G717" s="148"/>
      <c r="H717" s="149"/>
      <c r="I717" s="146"/>
      <c r="J717" s="146"/>
      <c r="K717" s="146"/>
      <c r="L717" s="146"/>
      <c r="M717" s="150"/>
      <c r="N717" s="150"/>
    </row>
    <row r="718" spans="1:14" ht="16.5">
      <c r="A718" s="139"/>
      <c r="B718" s="140"/>
      <c r="C718" s="140"/>
      <c r="D718" s="140"/>
      <c r="E718" s="158"/>
      <c r="F718" s="140"/>
      <c r="G718" s="142"/>
      <c r="H718" s="143"/>
      <c r="I718" s="140"/>
      <c r="J718" s="140"/>
      <c r="K718" s="140"/>
      <c r="L718" s="140"/>
      <c r="M718" s="144"/>
      <c r="N718" s="144"/>
    </row>
    <row r="719" spans="1:14" ht="16.5">
      <c r="A719" s="145"/>
      <c r="B719" s="146"/>
      <c r="C719" s="146"/>
      <c r="D719" s="146"/>
      <c r="E719" s="159"/>
      <c r="F719" s="146"/>
      <c r="G719" s="148"/>
      <c r="H719" s="149"/>
      <c r="I719" s="146"/>
      <c r="J719" s="146"/>
      <c r="K719" s="146"/>
      <c r="L719" s="146"/>
      <c r="M719" s="150"/>
      <c r="N719" s="150"/>
    </row>
    <row r="720" spans="1:14" ht="16.5">
      <c r="A720" s="139"/>
      <c r="B720" s="140"/>
      <c r="C720" s="140"/>
      <c r="D720" s="140"/>
      <c r="E720" s="158"/>
      <c r="F720" s="140"/>
      <c r="G720" s="142"/>
      <c r="H720" s="143"/>
      <c r="I720" s="140"/>
      <c r="J720" s="140"/>
      <c r="K720" s="140"/>
      <c r="L720" s="140"/>
      <c r="M720" s="144"/>
      <c r="N720" s="144"/>
    </row>
    <row r="721" spans="1:14" ht="16.5">
      <c r="A721" s="145"/>
      <c r="B721" s="146"/>
      <c r="C721" s="146"/>
      <c r="D721" s="146"/>
      <c r="E721" s="159"/>
      <c r="F721" s="146"/>
      <c r="G721" s="148"/>
      <c r="H721" s="149"/>
      <c r="I721" s="146"/>
      <c r="J721" s="146"/>
      <c r="K721" s="146"/>
      <c r="L721" s="146"/>
      <c r="M721" s="150"/>
      <c r="N721" s="150"/>
    </row>
    <row r="722" spans="1:14" ht="16.5">
      <c r="A722" s="139"/>
      <c r="B722" s="140"/>
      <c r="C722" s="140"/>
      <c r="D722" s="140"/>
      <c r="E722" s="158"/>
      <c r="F722" s="140"/>
      <c r="G722" s="142"/>
      <c r="H722" s="143"/>
      <c r="I722" s="140"/>
      <c r="J722" s="140"/>
      <c r="K722" s="140"/>
      <c r="L722" s="140"/>
      <c r="M722" s="144"/>
      <c r="N722" s="144"/>
    </row>
    <row r="723" spans="1:14" ht="16.5">
      <c r="A723" s="145"/>
      <c r="B723" s="146"/>
      <c r="C723" s="146"/>
      <c r="D723" s="146"/>
      <c r="E723" s="159"/>
      <c r="F723" s="146"/>
      <c r="G723" s="148"/>
      <c r="H723" s="149"/>
      <c r="I723" s="146"/>
      <c r="J723" s="146"/>
      <c r="K723" s="146"/>
      <c r="L723" s="146"/>
      <c r="M723" s="150"/>
      <c r="N723" s="150"/>
    </row>
    <row r="724" spans="1:14" ht="16.5">
      <c r="A724" s="139"/>
      <c r="B724" s="140"/>
      <c r="C724" s="140"/>
      <c r="D724" s="140"/>
      <c r="E724" s="158"/>
      <c r="F724" s="140"/>
      <c r="G724" s="142"/>
      <c r="H724" s="143"/>
      <c r="I724" s="140"/>
      <c r="J724" s="140"/>
      <c r="K724" s="140"/>
      <c r="L724" s="140"/>
      <c r="M724" s="144"/>
      <c r="N724" s="144"/>
    </row>
    <row r="725" spans="1:14" ht="16.5">
      <c r="A725" s="145"/>
      <c r="B725" s="146"/>
      <c r="C725" s="146"/>
      <c r="D725" s="146"/>
      <c r="E725" s="159"/>
      <c r="F725" s="146"/>
      <c r="G725" s="148"/>
      <c r="H725" s="149"/>
      <c r="I725" s="146"/>
      <c r="J725" s="146"/>
      <c r="K725" s="146"/>
      <c r="L725" s="146"/>
      <c r="M725" s="150"/>
      <c r="N725" s="150"/>
    </row>
    <row r="726" spans="1:14" ht="16.5">
      <c r="A726" s="139"/>
      <c r="B726" s="140"/>
      <c r="C726" s="140"/>
      <c r="D726" s="140"/>
      <c r="E726" s="158"/>
      <c r="F726" s="140"/>
      <c r="G726" s="142"/>
      <c r="H726" s="143"/>
      <c r="I726" s="140"/>
      <c r="J726" s="140"/>
      <c r="K726" s="140"/>
      <c r="L726" s="140"/>
      <c r="M726" s="144"/>
      <c r="N726" s="144"/>
    </row>
    <row r="727" spans="1:14" ht="16.5">
      <c r="A727" s="145"/>
      <c r="B727" s="146"/>
      <c r="C727" s="146"/>
      <c r="D727" s="146"/>
      <c r="E727" s="159"/>
      <c r="F727" s="146"/>
      <c r="G727" s="148"/>
      <c r="H727" s="149"/>
      <c r="I727" s="146"/>
      <c r="J727" s="146"/>
      <c r="K727" s="146"/>
      <c r="L727" s="146"/>
      <c r="M727" s="150"/>
      <c r="N727" s="150"/>
    </row>
    <row r="728" spans="1:14" ht="16.5">
      <c r="A728" s="139"/>
      <c r="B728" s="140"/>
      <c r="C728" s="140"/>
      <c r="D728" s="140"/>
      <c r="E728" s="158"/>
      <c r="F728" s="140"/>
      <c r="G728" s="142"/>
      <c r="H728" s="143"/>
      <c r="I728" s="140"/>
      <c r="J728" s="140"/>
      <c r="K728" s="140"/>
      <c r="L728" s="140"/>
      <c r="M728" s="144"/>
      <c r="N728" s="144"/>
    </row>
    <row r="729" spans="1:14" ht="16.5">
      <c r="A729" s="145"/>
      <c r="B729" s="146"/>
      <c r="C729" s="146"/>
      <c r="D729" s="146"/>
      <c r="E729" s="159"/>
      <c r="F729" s="146"/>
      <c r="G729" s="148"/>
      <c r="H729" s="149"/>
      <c r="I729" s="146"/>
      <c r="J729" s="146"/>
      <c r="K729" s="146"/>
      <c r="L729" s="146"/>
      <c r="M729" s="150"/>
      <c r="N729" s="150"/>
    </row>
    <row r="730" spans="1:14" ht="16.5">
      <c r="A730" s="139"/>
      <c r="B730" s="140"/>
      <c r="C730" s="140"/>
      <c r="D730" s="140"/>
      <c r="E730" s="158"/>
      <c r="F730" s="140"/>
      <c r="G730" s="142"/>
      <c r="H730" s="143"/>
      <c r="I730" s="140"/>
      <c r="J730" s="140"/>
      <c r="K730" s="140"/>
      <c r="L730" s="140"/>
      <c r="M730" s="144"/>
      <c r="N730" s="144"/>
    </row>
    <row r="731" spans="1:14" ht="16.5">
      <c r="A731" s="145"/>
      <c r="B731" s="146"/>
      <c r="C731" s="146"/>
      <c r="D731" s="146"/>
      <c r="E731" s="159"/>
      <c r="F731" s="146"/>
      <c r="G731" s="148"/>
      <c r="H731" s="149"/>
      <c r="I731" s="146"/>
      <c r="J731" s="146"/>
      <c r="K731" s="146"/>
      <c r="L731" s="146"/>
      <c r="M731" s="150"/>
      <c r="N731" s="150"/>
    </row>
    <row r="732" spans="1:14" ht="16.5">
      <c r="A732" s="139"/>
      <c r="B732" s="140"/>
      <c r="C732" s="140"/>
      <c r="D732" s="140"/>
      <c r="E732" s="158"/>
      <c r="F732" s="140"/>
      <c r="G732" s="142"/>
      <c r="H732" s="143"/>
      <c r="I732" s="140"/>
      <c r="J732" s="140"/>
      <c r="K732" s="140"/>
      <c r="L732" s="140"/>
      <c r="M732" s="144"/>
      <c r="N732" s="144"/>
    </row>
    <row r="733" spans="1:14" ht="16.5">
      <c r="A733" s="145"/>
      <c r="B733" s="146"/>
      <c r="C733" s="146"/>
      <c r="D733" s="146"/>
      <c r="E733" s="159"/>
      <c r="F733" s="146"/>
      <c r="G733" s="148"/>
      <c r="H733" s="149"/>
      <c r="I733" s="146"/>
      <c r="J733" s="146"/>
      <c r="K733" s="146"/>
      <c r="L733" s="146"/>
      <c r="M733" s="150"/>
      <c r="N733" s="150"/>
    </row>
    <row r="734" spans="1:14" ht="16.5">
      <c r="A734" s="139"/>
      <c r="B734" s="140"/>
      <c r="C734" s="140"/>
      <c r="D734" s="140"/>
      <c r="E734" s="158"/>
      <c r="F734" s="140"/>
      <c r="G734" s="142"/>
      <c r="H734" s="143"/>
      <c r="I734" s="140"/>
      <c r="J734" s="140"/>
      <c r="K734" s="140"/>
      <c r="L734" s="140"/>
      <c r="M734" s="144"/>
      <c r="N734" s="144"/>
    </row>
    <row r="735" spans="1:14" ht="16.5">
      <c r="A735" s="145"/>
      <c r="B735" s="146"/>
      <c r="C735" s="146"/>
      <c r="D735" s="146"/>
      <c r="E735" s="159"/>
      <c r="F735" s="146"/>
      <c r="G735" s="148"/>
      <c r="H735" s="149"/>
      <c r="I735" s="146"/>
      <c r="J735" s="146"/>
      <c r="K735" s="146"/>
      <c r="L735" s="146"/>
      <c r="M735" s="150"/>
      <c r="N735" s="150"/>
    </row>
    <row r="736" spans="1:14" ht="16.5">
      <c r="A736" s="139"/>
      <c r="B736" s="140"/>
      <c r="C736" s="140"/>
      <c r="D736" s="140"/>
      <c r="E736" s="158"/>
      <c r="F736" s="140"/>
      <c r="G736" s="142"/>
      <c r="H736" s="143"/>
      <c r="I736" s="140"/>
      <c r="J736" s="140"/>
      <c r="K736" s="140"/>
      <c r="L736" s="140"/>
      <c r="M736" s="144"/>
      <c r="N736" s="144"/>
    </row>
    <row r="737" spans="1:14" ht="16.5">
      <c r="A737" s="145"/>
      <c r="B737" s="146"/>
      <c r="C737" s="146"/>
      <c r="D737" s="146"/>
      <c r="E737" s="159"/>
      <c r="F737" s="146"/>
      <c r="G737" s="148"/>
      <c r="H737" s="149"/>
      <c r="I737" s="146"/>
      <c r="J737" s="146"/>
      <c r="K737" s="146"/>
      <c r="L737" s="146"/>
      <c r="M737" s="150"/>
      <c r="N737" s="150"/>
    </row>
    <row r="738" spans="1:14" ht="16.5">
      <c r="A738" s="139"/>
      <c r="B738" s="140"/>
      <c r="C738" s="140"/>
      <c r="D738" s="140"/>
      <c r="E738" s="158"/>
      <c r="F738" s="140"/>
      <c r="G738" s="142"/>
      <c r="H738" s="143"/>
      <c r="I738" s="140"/>
      <c r="J738" s="140"/>
      <c r="K738" s="140"/>
      <c r="L738" s="140"/>
      <c r="M738" s="144"/>
      <c r="N738" s="144"/>
    </row>
    <row r="739" spans="1:14" ht="16.5">
      <c r="A739" s="145"/>
      <c r="B739" s="146"/>
      <c r="C739" s="146"/>
      <c r="D739" s="146"/>
      <c r="E739" s="159"/>
      <c r="F739" s="146"/>
      <c r="G739" s="148"/>
      <c r="H739" s="149"/>
      <c r="I739" s="146"/>
      <c r="J739" s="146"/>
      <c r="K739" s="146"/>
      <c r="L739" s="146"/>
      <c r="M739" s="150"/>
      <c r="N739" s="150"/>
    </row>
    <row r="740" spans="1:14" ht="16.5">
      <c r="A740" s="139"/>
      <c r="B740" s="140"/>
      <c r="C740" s="140"/>
      <c r="D740" s="140"/>
      <c r="E740" s="158"/>
      <c r="F740" s="140"/>
      <c r="G740" s="142"/>
      <c r="H740" s="143"/>
      <c r="I740" s="140"/>
      <c r="J740" s="140"/>
      <c r="K740" s="140"/>
      <c r="L740" s="140"/>
      <c r="M740" s="144"/>
      <c r="N740" s="144"/>
    </row>
    <row r="741" spans="1:14" ht="16.5">
      <c r="A741" s="145"/>
      <c r="B741" s="146"/>
      <c r="C741" s="146"/>
      <c r="D741" s="146"/>
      <c r="E741" s="159"/>
      <c r="F741" s="146"/>
      <c r="G741" s="148"/>
      <c r="H741" s="149"/>
      <c r="I741" s="146"/>
      <c r="J741" s="146"/>
      <c r="K741" s="146"/>
      <c r="L741" s="146"/>
      <c r="M741" s="150"/>
      <c r="N741" s="150"/>
    </row>
    <row r="742" spans="1:14" ht="16.5">
      <c r="A742" s="139"/>
      <c r="B742" s="140"/>
      <c r="C742" s="140"/>
      <c r="D742" s="140"/>
      <c r="E742" s="158"/>
      <c r="F742" s="140"/>
      <c r="G742" s="142"/>
      <c r="H742" s="143"/>
      <c r="I742" s="140"/>
      <c r="J742" s="140"/>
      <c r="K742" s="140"/>
      <c r="L742" s="140"/>
      <c r="M742" s="144"/>
      <c r="N742" s="144"/>
    </row>
    <row r="743" spans="1:14" ht="16.5">
      <c r="A743" s="145"/>
      <c r="B743" s="146"/>
      <c r="C743" s="146"/>
      <c r="D743" s="146"/>
      <c r="E743" s="159"/>
      <c r="F743" s="146"/>
      <c r="G743" s="148"/>
      <c r="H743" s="149"/>
      <c r="I743" s="146"/>
      <c r="J743" s="146"/>
      <c r="K743" s="146"/>
      <c r="L743" s="146"/>
      <c r="M743" s="150"/>
      <c r="N743" s="150"/>
    </row>
    <row r="744" spans="1:14" ht="16.5">
      <c r="A744" s="139"/>
      <c r="B744" s="140"/>
      <c r="C744" s="140"/>
      <c r="D744" s="140"/>
      <c r="E744" s="158"/>
      <c r="F744" s="140"/>
      <c r="G744" s="142"/>
      <c r="H744" s="143"/>
      <c r="I744" s="140"/>
      <c r="J744" s="140"/>
      <c r="K744" s="140"/>
      <c r="L744" s="140"/>
      <c r="M744" s="144"/>
      <c r="N744" s="144"/>
    </row>
    <row r="745" spans="1:14" ht="16.5">
      <c r="A745" s="145"/>
      <c r="B745" s="146"/>
      <c r="C745" s="146"/>
      <c r="D745" s="146"/>
      <c r="E745" s="159"/>
      <c r="F745" s="146"/>
      <c r="G745" s="148"/>
      <c r="H745" s="149"/>
      <c r="I745" s="146"/>
      <c r="J745" s="146"/>
      <c r="K745" s="146"/>
      <c r="L745" s="146"/>
      <c r="M745" s="150"/>
      <c r="N745" s="150"/>
    </row>
    <row r="746" spans="1:14" ht="16.5">
      <c r="A746" s="139"/>
      <c r="B746" s="140"/>
      <c r="C746" s="140"/>
      <c r="D746" s="140"/>
      <c r="E746" s="158"/>
      <c r="F746" s="140"/>
      <c r="G746" s="142"/>
      <c r="H746" s="143"/>
      <c r="I746" s="140"/>
      <c r="J746" s="140"/>
      <c r="K746" s="140"/>
      <c r="L746" s="140"/>
      <c r="M746" s="144"/>
      <c r="N746" s="144"/>
    </row>
    <row r="747" spans="1:14" ht="16.5">
      <c r="A747" s="145"/>
      <c r="B747" s="146"/>
      <c r="C747" s="146"/>
      <c r="D747" s="146"/>
      <c r="E747" s="159"/>
      <c r="F747" s="146"/>
      <c r="G747" s="148"/>
      <c r="H747" s="149"/>
      <c r="I747" s="146"/>
      <c r="J747" s="146"/>
      <c r="K747" s="146"/>
      <c r="L747" s="146"/>
      <c r="M747" s="150"/>
      <c r="N747" s="150"/>
    </row>
    <row r="748" spans="1:14" ht="16.5">
      <c r="A748" s="139"/>
      <c r="B748" s="140"/>
      <c r="C748" s="140"/>
      <c r="D748" s="140"/>
      <c r="E748" s="158"/>
      <c r="F748" s="140"/>
      <c r="G748" s="142"/>
      <c r="H748" s="143"/>
      <c r="I748" s="140"/>
      <c r="J748" s="140"/>
      <c r="K748" s="140"/>
      <c r="L748" s="140"/>
      <c r="M748" s="144"/>
      <c r="N748" s="144"/>
    </row>
    <row r="749" spans="1:14" ht="16.5">
      <c r="A749" s="145"/>
      <c r="B749" s="146"/>
      <c r="C749" s="146"/>
      <c r="D749" s="146"/>
      <c r="E749" s="159"/>
      <c r="F749" s="146"/>
      <c r="G749" s="148"/>
      <c r="H749" s="149"/>
      <c r="I749" s="146"/>
      <c r="J749" s="146"/>
      <c r="K749" s="146"/>
      <c r="L749" s="146"/>
      <c r="M749" s="150"/>
      <c r="N749" s="150"/>
    </row>
    <row r="750" spans="1:14" ht="16.5">
      <c r="A750" s="139"/>
      <c r="B750" s="140"/>
      <c r="C750" s="140"/>
      <c r="D750" s="140"/>
      <c r="E750" s="158"/>
      <c r="F750" s="140"/>
      <c r="G750" s="142"/>
      <c r="H750" s="143"/>
      <c r="I750" s="140"/>
      <c r="J750" s="140"/>
      <c r="K750" s="140"/>
      <c r="L750" s="140"/>
      <c r="M750" s="144"/>
      <c r="N750" s="144"/>
    </row>
    <row r="751" spans="1:14" ht="16.5">
      <c r="A751" s="145"/>
      <c r="B751" s="146"/>
      <c r="C751" s="146"/>
      <c r="D751" s="146"/>
      <c r="E751" s="159"/>
      <c r="F751" s="146"/>
      <c r="G751" s="148"/>
      <c r="H751" s="149"/>
      <c r="I751" s="146"/>
      <c r="J751" s="146"/>
      <c r="K751" s="146"/>
      <c r="L751" s="146"/>
      <c r="M751" s="150"/>
      <c r="N751" s="150"/>
    </row>
    <row r="752" spans="1:14" ht="16.5">
      <c r="A752" s="139"/>
      <c r="B752" s="140"/>
      <c r="C752" s="140"/>
      <c r="D752" s="140"/>
      <c r="E752" s="158"/>
      <c r="F752" s="140"/>
      <c r="G752" s="142"/>
      <c r="H752" s="143"/>
      <c r="I752" s="140"/>
      <c r="J752" s="140"/>
      <c r="K752" s="140"/>
      <c r="L752" s="140"/>
      <c r="M752" s="144"/>
      <c r="N752" s="144"/>
    </row>
    <row r="753" spans="1:14" ht="16.5">
      <c r="A753" s="145"/>
      <c r="B753" s="146"/>
      <c r="C753" s="146"/>
      <c r="D753" s="146"/>
      <c r="E753" s="159"/>
      <c r="F753" s="146"/>
      <c r="G753" s="148"/>
      <c r="H753" s="149"/>
      <c r="I753" s="146"/>
      <c r="J753" s="146"/>
      <c r="K753" s="146"/>
      <c r="L753" s="146"/>
      <c r="M753" s="150"/>
      <c r="N753" s="150"/>
    </row>
    <row r="754" spans="1:14" ht="16.5">
      <c r="A754" s="139"/>
      <c r="B754" s="140"/>
      <c r="C754" s="140"/>
      <c r="D754" s="140"/>
      <c r="E754" s="158"/>
      <c r="F754" s="140"/>
      <c r="G754" s="142"/>
      <c r="H754" s="143"/>
      <c r="I754" s="140"/>
      <c r="J754" s="140"/>
      <c r="K754" s="140"/>
      <c r="L754" s="140"/>
      <c r="M754" s="144"/>
      <c r="N754" s="144"/>
    </row>
    <row r="755" spans="1:14" ht="16.5">
      <c r="A755" s="145"/>
      <c r="B755" s="146"/>
      <c r="C755" s="146"/>
      <c r="D755" s="146"/>
      <c r="E755" s="159"/>
      <c r="F755" s="146"/>
      <c r="G755" s="148"/>
      <c r="H755" s="149"/>
      <c r="I755" s="146"/>
      <c r="J755" s="146"/>
      <c r="K755" s="146"/>
      <c r="L755" s="146"/>
      <c r="M755" s="150"/>
      <c r="N755" s="150"/>
    </row>
    <row r="756" spans="1:14" ht="16.5">
      <c r="A756" s="139"/>
      <c r="B756" s="140"/>
      <c r="C756" s="140"/>
      <c r="D756" s="140"/>
      <c r="E756" s="158"/>
      <c r="F756" s="140"/>
      <c r="G756" s="142"/>
      <c r="H756" s="143"/>
      <c r="I756" s="140"/>
      <c r="J756" s="140"/>
      <c r="K756" s="140"/>
      <c r="L756" s="140"/>
      <c r="M756" s="144"/>
      <c r="N756" s="144"/>
    </row>
    <row r="757" spans="1:14" ht="16.5">
      <c r="A757" s="145"/>
      <c r="B757" s="146"/>
      <c r="C757" s="146"/>
      <c r="D757" s="146"/>
      <c r="E757" s="159"/>
      <c r="F757" s="146"/>
      <c r="G757" s="148"/>
      <c r="H757" s="149"/>
      <c r="I757" s="146"/>
      <c r="J757" s="146"/>
      <c r="K757" s="146"/>
      <c r="L757" s="146"/>
      <c r="M757" s="150"/>
      <c r="N757" s="150"/>
    </row>
    <row r="758" spans="1:14" ht="16.5">
      <c r="A758" s="139"/>
      <c r="B758" s="140"/>
      <c r="C758" s="140"/>
      <c r="D758" s="140"/>
      <c r="E758" s="158"/>
      <c r="F758" s="140"/>
      <c r="G758" s="142"/>
      <c r="H758" s="143"/>
      <c r="I758" s="140"/>
      <c r="J758" s="140"/>
      <c r="K758" s="140"/>
      <c r="L758" s="140"/>
      <c r="M758" s="144"/>
      <c r="N758" s="144"/>
    </row>
    <row r="759" spans="1:14" ht="16.5">
      <c r="A759" s="145"/>
      <c r="B759" s="146"/>
      <c r="C759" s="146"/>
      <c r="D759" s="146"/>
      <c r="E759" s="159"/>
      <c r="F759" s="146"/>
      <c r="G759" s="148"/>
      <c r="H759" s="149"/>
      <c r="I759" s="146"/>
      <c r="J759" s="146"/>
      <c r="K759" s="146"/>
      <c r="L759" s="146"/>
      <c r="M759" s="150"/>
      <c r="N759" s="150"/>
    </row>
    <row r="760" spans="1:14" ht="16.5">
      <c r="A760" s="139"/>
      <c r="B760" s="140"/>
      <c r="C760" s="140"/>
      <c r="D760" s="140"/>
      <c r="E760" s="158"/>
      <c r="F760" s="140"/>
      <c r="G760" s="142"/>
      <c r="H760" s="143"/>
      <c r="I760" s="140"/>
      <c r="J760" s="140"/>
      <c r="K760" s="140"/>
      <c r="L760" s="140"/>
      <c r="M760" s="144"/>
      <c r="N760" s="144"/>
    </row>
    <row r="761" spans="1:14" ht="16.5">
      <c r="A761" s="145"/>
      <c r="B761" s="146"/>
      <c r="C761" s="146"/>
      <c r="D761" s="146"/>
      <c r="E761" s="159"/>
      <c r="F761" s="146"/>
      <c r="G761" s="148"/>
      <c r="H761" s="149"/>
      <c r="I761" s="146"/>
      <c r="J761" s="146"/>
      <c r="K761" s="146"/>
      <c r="L761" s="146"/>
      <c r="M761" s="150"/>
      <c r="N761" s="150"/>
    </row>
    <row r="762" spans="1:14" ht="16.5">
      <c r="A762" s="139"/>
      <c r="B762" s="140"/>
      <c r="C762" s="140"/>
      <c r="D762" s="140"/>
      <c r="E762" s="158"/>
      <c r="F762" s="140"/>
      <c r="G762" s="142"/>
      <c r="H762" s="143"/>
      <c r="I762" s="140"/>
      <c r="J762" s="140"/>
      <c r="K762" s="140"/>
      <c r="L762" s="140"/>
      <c r="M762" s="144"/>
      <c r="N762" s="144"/>
    </row>
    <row r="763" spans="1:14" ht="16.5">
      <c r="A763" s="145"/>
      <c r="B763" s="146"/>
      <c r="C763" s="146"/>
      <c r="D763" s="146"/>
      <c r="E763" s="159"/>
      <c r="F763" s="146"/>
      <c r="G763" s="148"/>
      <c r="H763" s="149"/>
      <c r="I763" s="146"/>
      <c r="J763" s="146"/>
      <c r="K763" s="146"/>
      <c r="L763" s="146"/>
      <c r="M763" s="150"/>
      <c r="N763" s="150"/>
    </row>
    <row r="764" spans="1:14" ht="16.5">
      <c r="A764" s="139"/>
      <c r="B764" s="140"/>
      <c r="C764" s="140"/>
      <c r="D764" s="140"/>
      <c r="E764" s="158"/>
      <c r="F764" s="140"/>
      <c r="G764" s="142"/>
      <c r="H764" s="143"/>
      <c r="I764" s="140"/>
      <c r="J764" s="140"/>
      <c r="K764" s="140"/>
      <c r="L764" s="140"/>
      <c r="M764" s="144"/>
      <c r="N764" s="144"/>
    </row>
    <row r="765" spans="1:14" ht="16.5">
      <c r="A765" s="145"/>
      <c r="B765" s="146"/>
      <c r="C765" s="146"/>
      <c r="D765" s="146"/>
      <c r="E765" s="159"/>
      <c r="F765" s="146"/>
      <c r="G765" s="148"/>
      <c r="H765" s="149"/>
      <c r="I765" s="146"/>
      <c r="J765" s="146"/>
      <c r="K765" s="146"/>
      <c r="L765" s="146"/>
      <c r="M765" s="150"/>
      <c r="N765" s="150"/>
    </row>
    <row r="766" spans="1:14" ht="16.5">
      <c r="A766" s="139"/>
      <c r="B766" s="140"/>
      <c r="C766" s="140"/>
      <c r="D766" s="140"/>
      <c r="E766" s="158"/>
      <c r="F766" s="140"/>
      <c r="G766" s="142"/>
      <c r="H766" s="143"/>
      <c r="I766" s="140"/>
      <c r="J766" s="140"/>
      <c r="K766" s="140"/>
      <c r="L766" s="140"/>
      <c r="M766" s="144"/>
      <c r="N766" s="144"/>
    </row>
    <row r="767" spans="1:14" ht="16.5">
      <c r="A767" s="145"/>
      <c r="B767" s="146"/>
      <c r="C767" s="146"/>
      <c r="D767" s="146"/>
      <c r="E767" s="159"/>
      <c r="F767" s="146"/>
      <c r="G767" s="148"/>
      <c r="H767" s="149"/>
      <c r="I767" s="146"/>
      <c r="J767" s="146"/>
      <c r="K767" s="146"/>
      <c r="L767" s="146"/>
      <c r="M767" s="150"/>
      <c r="N767" s="150"/>
    </row>
    <row r="768" spans="1:14" ht="16.5">
      <c r="A768" s="139"/>
      <c r="B768" s="140"/>
      <c r="C768" s="140"/>
      <c r="D768" s="140"/>
      <c r="E768" s="158"/>
      <c r="F768" s="140"/>
      <c r="G768" s="142"/>
      <c r="H768" s="143"/>
      <c r="I768" s="140"/>
      <c r="J768" s="140"/>
      <c r="K768" s="140"/>
      <c r="L768" s="140"/>
      <c r="M768" s="144"/>
      <c r="N768" s="144"/>
    </row>
    <row r="769" spans="1:14" ht="16.5">
      <c r="A769" s="145"/>
      <c r="B769" s="146"/>
      <c r="C769" s="146"/>
      <c r="D769" s="146"/>
      <c r="E769" s="159"/>
      <c r="F769" s="146"/>
      <c r="G769" s="148"/>
      <c r="H769" s="149"/>
      <c r="I769" s="146"/>
      <c r="J769" s="146"/>
      <c r="K769" s="146"/>
      <c r="L769" s="146"/>
      <c r="M769" s="150"/>
      <c r="N769" s="150"/>
    </row>
    <row r="770" spans="1:14" ht="16.5">
      <c r="A770" s="139"/>
      <c r="B770" s="140"/>
      <c r="C770" s="140"/>
      <c r="D770" s="140"/>
      <c r="E770" s="158"/>
      <c r="F770" s="140"/>
      <c r="G770" s="142"/>
      <c r="H770" s="143"/>
      <c r="I770" s="140"/>
      <c r="J770" s="140"/>
      <c r="K770" s="140"/>
      <c r="L770" s="140"/>
      <c r="M770" s="144"/>
      <c r="N770" s="144"/>
    </row>
    <row r="771" spans="1:14" ht="16.5">
      <c r="A771" s="145"/>
      <c r="B771" s="146"/>
      <c r="C771" s="146"/>
      <c r="D771" s="146"/>
      <c r="E771" s="159"/>
      <c r="F771" s="146"/>
      <c r="G771" s="148"/>
      <c r="H771" s="149"/>
      <c r="I771" s="146"/>
      <c r="J771" s="146"/>
      <c r="K771" s="146"/>
      <c r="L771" s="146"/>
      <c r="M771" s="150"/>
      <c r="N771" s="150"/>
    </row>
    <row r="772" spans="1:14" ht="16.5">
      <c r="A772" s="139"/>
      <c r="B772" s="140"/>
      <c r="C772" s="140"/>
      <c r="D772" s="140"/>
      <c r="E772" s="158"/>
      <c r="F772" s="140"/>
      <c r="G772" s="142"/>
      <c r="H772" s="143"/>
      <c r="I772" s="140"/>
      <c r="J772" s="140"/>
      <c r="K772" s="140"/>
      <c r="L772" s="140"/>
      <c r="M772" s="144"/>
      <c r="N772" s="144"/>
    </row>
    <row r="773" spans="1:14" ht="16.5">
      <c r="A773" s="145"/>
      <c r="B773" s="146"/>
      <c r="C773" s="146"/>
      <c r="D773" s="146"/>
      <c r="E773" s="159"/>
      <c r="F773" s="146"/>
      <c r="G773" s="148"/>
      <c r="H773" s="149"/>
      <c r="I773" s="146"/>
      <c r="J773" s="146"/>
      <c r="K773" s="146"/>
      <c r="L773" s="146"/>
      <c r="M773" s="150"/>
      <c r="N773" s="150"/>
    </row>
    <row r="774" spans="1:14" ht="16.5">
      <c r="A774" s="139"/>
      <c r="B774" s="140"/>
      <c r="C774" s="140"/>
      <c r="D774" s="140"/>
      <c r="E774" s="158"/>
      <c r="F774" s="140"/>
      <c r="G774" s="142"/>
      <c r="H774" s="143"/>
      <c r="I774" s="140"/>
      <c r="J774" s="140"/>
      <c r="K774" s="140"/>
      <c r="L774" s="140"/>
      <c r="M774" s="144"/>
      <c r="N774" s="144"/>
    </row>
    <row r="775" spans="1:14" ht="16.5">
      <c r="A775" s="145"/>
      <c r="B775" s="146"/>
      <c r="C775" s="146"/>
      <c r="D775" s="146"/>
      <c r="E775" s="159"/>
      <c r="F775" s="146"/>
      <c r="G775" s="148"/>
      <c r="H775" s="149"/>
      <c r="I775" s="146"/>
      <c r="J775" s="146"/>
      <c r="K775" s="146"/>
      <c r="L775" s="146"/>
      <c r="M775" s="150"/>
      <c r="N775" s="150"/>
    </row>
    <row r="776" spans="1:14" ht="16.5">
      <c r="A776" s="139"/>
      <c r="B776" s="140"/>
      <c r="C776" s="140"/>
      <c r="D776" s="140"/>
      <c r="E776" s="158"/>
      <c r="F776" s="140"/>
      <c r="G776" s="142"/>
      <c r="H776" s="143"/>
      <c r="I776" s="140"/>
      <c r="J776" s="140"/>
      <c r="K776" s="140"/>
      <c r="L776" s="140"/>
      <c r="M776" s="144"/>
      <c r="N776" s="144"/>
    </row>
    <row r="777" spans="1:14" ht="16.5">
      <c r="A777" s="145"/>
      <c r="B777" s="146"/>
      <c r="C777" s="146"/>
      <c r="D777" s="146"/>
      <c r="E777" s="159"/>
      <c r="F777" s="146"/>
      <c r="G777" s="148"/>
      <c r="H777" s="149"/>
      <c r="I777" s="146"/>
      <c r="J777" s="146"/>
      <c r="K777" s="146"/>
      <c r="L777" s="146"/>
      <c r="M777" s="150"/>
      <c r="N777" s="150"/>
    </row>
    <row r="778" spans="1:14" ht="16.5">
      <c r="A778" s="139"/>
      <c r="B778" s="140"/>
      <c r="C778" s="140"/>
      <c r="D778" s="140"/>
      <c r="E778" s="158"/>
      <c r="F778" s="140"/>
      <c r="G778" s="142"/>
      <c r="H778" s="143"/>
      <c r="I778" s="140"/>
      <c r="J778" s="140"/>
      <c r="K778" s="140"/>
      <c r="L778" s="140"/>
      <c r="M778" s="144"/>
      <c r="N778" s="144"/>
    </row>
    <row r="779" spans="1:14" ht="16.5">
      <c r="A779" s="145"/>
      <c r="B779" s="146"/>
      <c r="C779" s="146"/>
      <c r="D779" s="146"/>
      <c r="E779" s="159"/>
      <c r="F779" s="146"/>
      <c r="G779" s="148"/>
      <c r="H779" s="149"/>
      <c r="I779" s="146"/>
      <c r="J779" s="146"/>
      <c r="K779" s="146"/>
      <c r="L779" s="146"/>
      <c r="M779" s="150"/>
      <c r="N779" s="150"/>
    </row>
    <row r="780" spans="1:14" ht="16.5">
      <c r="A780" s="139"/>
      <c r="B780" s="140"/>
      <c r="C780" s="140"/>
      <c r="D780" s="140"/>
      <c r="E780" s="158"/>
      <c r="F780" s="140"/>
      <c r="G780" s="142"/>
      <c r="H780" s="143"/>
      <c r="I780" s="140"/>
      <c r="J780" s="140"/>
      <c r="K780" s="140"/>
      <c r="L780" s="140"/>
      <c r="M780" s="144"/>
      <c r="N780" s="144"/>
    </row>
    <row r="781" spans="1:14" ht="16.5">
      <c r="A781" s="145"/>
      <c r="B781" s="146"/>
      <c r="C781" s="146"/>
      <c r="D781" s="146"/>
      <c r="E781" s="159"/>
      <c r="F781" s="146"/>
      <c r="G781" s="148"/>
      <c r="H781" s="149"/>
      <c r="I781" s="146"/>
      <c r="J781" s="146"/>
      <c r="K781" s="146"/>
      <c r="L781" s="146"/>
      <c r="M781" s="150"/>
      <c r="N781" s="150"/>
    </row>
    <row r="782" spans="1:14" ht="16.5">
      <c r="A782" s="139"/>
      <c r="B782" s="140"/>
      <c r="C782" s="140"/>
      <c r="D782" s="140"/>
      <c r="E782" s="158"/>
      <c r="F782" s="140"/>
      <c r="G782" s="142"/>
      <c r="H782" s="143"/>
      <c r="I782" s="140"/>
      <c r="J782" s="140"/>
      <c r="K782" s="140"/>
      <c r="L782" s="140"/>
      <c r="M782" s="144"/>
      <c r="N782" s="144"/>
    </row>
    <row r="783" spans="1:14" ht="16.5">
      <c r="A783" s="145"/>
      <c r="B783" s="146"/>
      <c r="C783" s="146"/>
      <c r="D783" s="146"/>
      <c r="E783" s="159"/>
      <c r="F783" s="146"/>
      <c r="G783" s="148"/>
      <c r="H783" s="149"/>
      <c r="I783" s="146"/>
      <c r="J783" s="146"/>
      <c r="K783" s="146"/>
      <c r="L783" s="146"/>
      <c r="M783" s="150"/>
      <c r="N783" s="150"/>
    </row>
    <row r="784" spans="1:14" ht="16.5">
      <c r="A784" s="139"/>
      <c r="B784" s="140"/>
      <c r="C784" s="140"/>
      <c r="D784" s="140"/>
      <c r="E784" s="158"/>
      <c r="F784" s="140"/>
      <c r="G784" s="142"/>
      <c r="H784" s="143"/>
      <c r="I784" s="140"/>
      <c r="J784" s="140"/>
      <c r="K784" s="140"/>
      <c r="L784" s="140"/>
      <c r="M784" s="144"/>
      <c r="N784" s="144"/>
    </row>
    <row r="785" spans="1:14" ht="16.5">
      <c r="A785" s="145"/>
      <c r="B785" s="146"/>
      <c r="C785" s="146"/>
      <c r="D785" s="146"/>
      <c r="E785" s="159"/>
      <c r="F785" s="146"/>
      <c r="G785" s="148"/>
      <c r="H785" s="149"/>
      <c r="I785" s="146"/>
      <c r="J785" s="146"/>
      <c r="K785" s="146"/>
      <c r="L785" s="146"/>
      <c r="M785" s="150"/>
      <c r="N785" s="150"/>
    </row>
    <row r="786" spans="1:14" ht="16.5">
      <c r="A786" s="139"/>
      <c r="B786" s="140"/>
      <c r="C786" s="140"/>
      <c r="D786" s="140"/>
      <c r="E786" s="158"/>
      <c r="F786" s="140"/>
      <c r="G786" s="142"/>
      <c r="H786" s="143"/>
      <c r="I786" s="140"/>
      <c r="J786" s="140"/>
      <c r="K786" s="140"/>
      <c r="L786" s="140"/>
      <c r="M786" s="144"/>
      <c r="N786" s="144"/>
    </row>
    <row r="787" spans="1:14" ht="16.5">
      <c r="A787" s="145"/>
      <c r="B787" s="146"/>
      <c r="C787" s="146"/>
      <c r="D787" s="146"/>
      <c r="E787" s="159"/>
      <c r="F787" s="146"/>
      <c r="G787" s="148"/>
      <c r="H787" s="149"/>
      <c r="I787" s="146"/>
      <c r="J787" s="146"/>
      <c r="K787" s="146"/>
      <c r="L787" s="146"/>
      <c r="M787" s="150"/>
      <c r="N787" s="150"/>
    </row>
    <row r="788" spans="1:14" ht="16.5">
      <c r="A788" s="139"/>
      <c r="B788" s="140"/>
      <c r="C788" s="140"/>
      <c r="D788" s="140"/>
      <c r="E788" s="158"/>
      <c r="F788" s="140"/>
      <c r="G788" s="142"/>
      <c r="H788" s="143"/>
      <c r="I788" s="140"/>
      <c r="J788" s="140"/>
      <c r="K788" s="140"/>
      <c r="L788" s="140"/>
      <c r="M788" s="144"/>
      <c r="N788" s="144"/>
    </row>
    <row r="789" spans="1:14" ht="16.5">
      <c r="A789" s="145"/>
      <c r="B789" s="146"/>
      <c r="C789" s="146"/>
      <c r="D789" s="146"/>
      <c r="E789" s="159"/>
      <c r="F789" s="146"/>
      <c r="G789" s="148"/>
      <c r="H789" s="149"/>
      <c r="I789" s="146"/>
      <c r="J789" s="146"/>
      <c r="K789" s="146"/>
      <c r="L789" s="146"/>
      <c r="M789" s="150"/>
      <c r="N789" s="150"/>
    </row>
    <row r="790" spans="1:14" ht="16.5">
      <c r="A790" s="139"/>
      <c r="B790" s="140"/>
      <c r="C790" s="140"/>
      <c r="D790" s="140"/>
      <c r="E790" s="158"/>
      <c r="F790" s="140"/>
      <c r="G790" s="142"/>
      <c r="H790" s="143"/>
      <c r="I790" s="140"/>
      <c r="J790" s="140"/>
      <c r="K790" s="140"/>
      <c r="L790" s="140"/>
      <c r="M790" s="144"/>
      <c r="N790" s="144"/>
    </row>
    <row r="791" spans="1:14" ht="16.5">
      <c r="A791" s="145"/>
      <c r="B791" s="146"/>
      <c r="C791" s="146"/>
      <c r="D791" s="146"/>
      <c r="E791" s="159"/>
      <c r="F791" s="146"/>
      <c r="G791" s="148"/>
      <c r="H791" s="149"/>
      <c r="I791" s="146"/>
      <c r="J791" s="146"/>
      <c r="K791" s="146"/>
      <c r="L791" s="146"/>
      <c r="M791" s="150"/>
      <c r="N791" s="150"/>
    </row>
    <row r="792" spans="1:14" ht="16.5">
      <c r="A792" s="139"/>
      <c r="B792" s="140"/>
      <c r="C792" s="140"/>
      <c r="D792" s="140"/>
      <c r="E792" s="158"/>
      <c r="F792" s="140"/>
      <c r="G792" s="142"/>
      <c r="H792" s="143"/>
      <c r="I792" s="140"/>
      <c r="J792" s="140"/>
      <c r="K792" s="140"/>
      <c r="L792" s="140"/>
      <c r="M792" s="144"/>
      <c r="N792" s="144"/>
    </row>
    <row r="793" spans="1:14" ht="16.5">
      <c r="A793" s="145"/>
      <c r="B793" s="146"/>
      <c r="C793" s="146"/>
      <c r="D793" s="146"/>
      <c r="E793" s="159"/>
      <c r="F793" s="146"/>
      <c r="G793" s="148"/>
      <c r="H793" s="149"/>
      <c r="I793" s="146"/>
      <c r="J793" s="146"/>
      <c r="K793" s="146"/>
      <c r="L793" s="146"/>
      <c r="M793" s="150"/>
      <c r="N793" s="150"/>
    </row>
    <row r="794" spans="1:14" ht="16.5">
      <c r="A794" s="139"/>
      <c r="B794" s="140"/>
      <c r="C794" s="140"/>
      <c r="D794" s="140"/>
      <c r="E794" s="158"/>
      <c r="F794" s="140"/>
      <c r="G794" s="142"/>
      <c r="H794" s="143"/>
      <c r="I794" s="140"/>
      <c r="J794" s="140"/>
      <c r="K794" s="140"/>
      <c r="L794" s="140"/>
      <c r="M794" s="144"/>
      <c r="N794" s="144"/>
    </row>
    <row r="795" spans="1:14" ht="16.5">
      <c r="A795" s="145"/>
      <c r="B795" s="146"/>
      <c r="C795" s="146"/>
      <c r="D795" s="146"/>
      <c r="E795" s="159"/>
      <c r="F795" s="146"/>
      <c r="G795" s="148"/>
      <c r="H795" s="149"/>
      <c r="I795" s="146"/>
      <c r="J795" s="146"/>
      <c r="K795" s="146"/>
      <c r="L795" s="146"/>
      <c r="M795" s="150"/>
      <c r="N795" s="150"/>
    </row>
    <row r="796" spans="1:14" ht="16.5">
      <c r="A796" s="139"/>
      <c r="B796" s="140"/>
      <c r="C796" s="140"/>
      <c r="D796" s="140"/>
      <c r="E796" s="158"/>
      <c r="F796" s="140"/>
      <c r="G796" s="142"/>
      <c r="H796" s="143"/>
      <c r="I796" s="140"/>
      <c r="J796" s="140"/>
      <c r="K796" s="140"/>
      <c r="L796" s="140"/>
      <c r="M796" s="144"/>
      <c r="N796" s="144"/>
    </row>
    <row r="797" spans="1:14" ht="16.5">
      <c r="A797" s="145"/>
      <c r="B797" s="146"/>
      <c r="C797" s="146"/>
      <c r="D797" s="146"/>
      <c r="E797" s="159"/>
      <c r="F797" s="146"/>
      <c r="G797" s="148"/>
      <c r="H797" s="149"/>
      <c r="I797" s="146"/>
      <c r="J797" s="146"/>
      <c r="K797" s="146"/>
      <c r="L797" s="146"/>
      <c r="M797" s="150"/>
      <c r="N797" s="150"/>
    </row>
    <row r="798" spans="1:14" ht="16.5">
      <c r="A798" s="139"/>
      <c r="B798" s="140"/>
      <c r="C798" s="140"/>
      <c r="D798" s="140"/>
      <c r="E798" s="158"/>
      <c r="F798" s="140"/>
      <c r="G798" s="142"/>
      <c r="H798" s="143"/>
      <c r="I798" s="140"/>
      <c r="J798" s="140"/>
      <c r="K798" s="140"/>
      <c r="L798" s="140"/>
      <c r="M798" s="144"/>
      <c r="N798" s="144"/>
    </row>
    <row r="799" spans="1:14" ht="16.5">
      <c r="A799" s="145"/>
      <c r="B799" s="146"/>
      <c r="C799" s="146"/>
      <c r="D799" s="146"/>
      <c r="E799" s="159"/>
      <c r="F799" s="146"/>
      <c r="G799" s="148"/>
      <c r="H799" s="149"/>
      <c r="I799" s="146"/>
      <c r="J799" s="146"/>
      <c r="K799" s="146"/>
      <c r="L799" s="146"/>
      <c r="M799" s="150"/>
      <c r="N799" s="150"/>
    </row>
    <row r="800" spans="1:14" ht="16.5">
      <c r="A800" s="139"/>
      <c r="B800" s="140"/>
      <c r="C800" s="140"/>
      <c r="D800" s="140"/>
      <c r="E800" s="158"/>
      <c r="F800" s="140"/>
      <c r="G800" s="142"/>
      <c r="H800" s="143"/>
      <c r="I800" s="140"/>
      <c r="J800" s="140"/>
      <c r="K800" s="140"/>
      <c r="L800" s="140"/>
      <c r="M800" s="144"/>
      <c r="N800" s="144"/>
    </row>
    <row r="801" spans="1:14" ht="16.5">
      <c r="A801" s="145"/>
      <c r="B801" s="146"/>
      <c r="C801" s="146"/>
      <c r="D801" s="146"/>
      <c r="E801" s="159"/>
      <c r="F801" s="146"/>
      <c r="G801" s="148"/>
      <c r="H801" s="149"/>
      <c r="I801" s="146"/>
      <c r="J801" s="146"/>
      <c r="K801" s="146"/>
      <c r="L801" s="146"/>
      <c r="M801" s="150"/>
      <c r="N801" s="150"/>
    </row>
    <row r="802" spans="1:14" ht="16.5">
      <c r="A802" s="139"/>
      <c r="B802" s="140"/>
      <c r="C802" s="140"/>
      <c r="D802" s="140"/>
      <c r="E802" s="158"/>
      <c r="F802" s="140"/>
      <c r="G802" s="142"/>
      <c r="H802" s="143"/>
      <c r="I802" s="140"/>
      <c r="J802" s="140"/>
      <c r="K802" s="140"/>
      <c r="L802" s="140"/>
      <c r="M802" s="144"/>
      <c r="N802" s="144"/>
    </row>
    <row r="803" spans="1:14" ht="16.5">
      <c r="A803" s="145"/>
      <c r="B803" s="146"/>
      <c r="C803" s="146"/>
      <c r="D803" s="146"/>
      <c r="E803" s="159"/>
      <c r="F803" s="146"/>
      <c r="G803" s="148"/>
      <c r="H803" s="149"/>
      <c r="I803" s="146"/>
      <c r="J803" s="146"/>
      <c r="K803" s="146"/>
      <c r="L803" s="146"/>
      <c r="M803" s="150"/>
      <c r="N803" s="150"/>
    </row>
    <row r="804" spans="1:14" ht="16.5">
      <c r="A804" s="139"/>
      <c r="B804" s="140"/>
      <c r="C804" s="140"/>
      <c r="D804" s="140"/>
      <c r="E804" s="158"/>
      <c r="F804" s="140"/>
      <c r="G804" s="142"/>
      <c r="H804" s="143"/>
      <c r="I804" s="140"/>
      <c r="J804" s="140"/>
      <c r="K804" s="140"/>
      <c r="L804" s="140"/>
      <c r="M804" s="144"/>
      <c r="N804" s="144"/>
    </row>
    <row r="805" spans="1:14" ht="16.5">
      <c r="A805" s="145"/>
      <c r="B805" s="146"/>
      <c r="C805" s="146"/>
      <c r="D805" s="146"/>
      <c r="E805" s="159"/>
      <c r="F805" s="146"/>
      <c r="G805" s="148"/>
      <c r="H805" s="149"/>
      <c r="I805" s="146"/>
      <c r="J805" s="146"/>
      <c r="K805" s="146"/>
      <c r="L805" s="146"/>
      <c r="M805" s="150"/>
      <c r="N805" s="150"/>
    </row>
    <row r="806" spans="1:14" ht="16.5">
      <c r="A806" s="139"/>
      <c r="B806" s="140"/>
      <c r="C806" s="140"/>
      <c r="D806" s="140"/>
      <c r="E806" s="158"/>
      <c r="F806" s="140"/>
      <c r="G806" s="142"/>
      <c r="H806" s="143"/>
      <c r="I806" s="140"/>
      <c r="J806" s="140"/>
      <c r="K806" s="140"/>
      <c r="L806" s="140"/>
      <c r="M806" s="144"/>
      <c r="N806" s="144"/>
    </row>
    <row r="807" spans="1:14" ht="16.5">
      <c r="A807" s="145"/>
      <c r="B807" s="146"/>
      <c r="C807" s="146"/>
      <c r="D807" s="146"/>
      <c r="E807" s="159"/>
      <c r="F807" s="146"/>
      <c r="G807" s="148"/>
      <c r="H807" s="149"/>
      <c r="I807" s="146"/>
      <c r="J807" s="146"/>
      <c r="K807" s="146"/>
      <c r="L807" s="146"/>
      <c r="M807" s="150"/>
      <c r="N807" s="150"/>
    </row>
    <row r="808" spans="1:14" ht="16.5">
      <c r="A808" s="139"/>
      <c r="B808" s="140"/>
      <c r="C808" s="140"/>
      <c r="D808" s="140"/>
      <c r="E808" s="158"/>
      <c r="F808" s="140"/>
      <c r="G808" s="142"/>
      <c r="H808" s="143"/>
      <c r="I808" s="140"/>
      <c r="J808" s="140"/>
      <c r="K808" s="140"/>
      <c r="L808" s="140"/>
      <c r="M808" s="144"/>
      <c r="N808" s="144"/>
    </row>
    <row r="809" spans="1:14" ht="16.5">
      <c r="A809" s="145"/>
      <c r="B809" s="146"/>
      <c r="C809" s="146"/>
      <c r="D809" s="146"/>
      <c r="E809" s="159"/>
      <c r="F809" s="146"/>
      <c r="G809" s="148"/>
      <c r="H809" s="149"/>
      <c r="I809" s="146"/>
      <c r="J809" s="146"/>
      <c r="K809" s="146"/>
      <c r="L809" s="146"/>
      <c r="M809" s="150"/>
      <c r="N809" s="150"/>
    </row>
    <row r="810" spans="1:14" ht="16.5">
      <c r="A810" s="139"/>
      <c r="B810" s="140"/>
      <c r="C810" s="140"/>
      <c r="D810" s="140"/>
      <c r="E810" s="158"/>
      <c r="F810" s="140"/>
      <c r="G810" s="142"/>
      <c r="H810" s="143"/>
      <c r="I810" s="140"/>
      <c r="J810" s="140"/>
      <c r="K810" s="140"/>
      <c r="L810" s="140"/>
      <c r="M810" s="144"/>
      <c r="N810" s="144"/>
    </row>
    <row r="811" spans="1:14" ht="16.5">
      <c r="A811" s="145"/>
      <c r="B811" s="146"/>
      <c r="C811" s="146"/>
      <c r="D811" s="146"/>
      <c r="E811" s="159"/>
      <c r="F811" s="146"/>
      <c r="G811" s="148"/>
      <c r="H811" s="149"/>
      <c r="I811" s="146"/>
      <c r="J811" s="146"/>
      <c r="K811" s="146"/>
      <c r="L811" s="146"/>
      <c r="M811" s="150"/>
      <c r="N811" s="150"/>
    </row>
    <row r="812" spans="1:14" ht="16.5">
      <c r="A812" s="139"/>
      <c r="B812" s="140"/>
      <c r="C812" s="140"/>
      <c r="D812" s="140"/>
      <c r="E812" s="158"/>
      <c r="F812" s="140"/>
      <c r="G812" s="142"/>
      <c r="H812" s="143"/>
      <c r="I812" s="140"/>
      <c r="J812" s="140"/>
      <c r="K812" s="140"/>
      <c r="L812" s="140"/>
      <c r="M812" s="144"/>
      <c r="N812" s="144"/>
    </row>
    <row r="813" spans="1:14" ht="16.5">
      <c r="A813" s="145"/>
      <c r="B813" s="146"/>
      <c r="C813" s="146"/>
      <c r="D813" s="146"/>
      <c r="E813" s="159"/>
      <c r="F813" s="146"/>
      <c r="G813" s="148"/>
      <c r="H813" s="149"/>
      <c r="I813" s="146"/>
      <c r="J813" s="146"/>
      <c r="K813" s="146"/>
      <c r="L813" s="146"/>
      <c r="M813" s="150"/>
      <c r="N813" s="150"/>
    </row>
    <row r="814" spans="1:14" ht="16.5">
      <c r="A814" s="139"/>
      <c r="B814" s="140"/>
      <c r="C814" s="140"/>
      <c r="D814" s="140"/>
      <c r="E814" s="158"/>
      <c r="F814" s="140"/>
      <c r="G814" s="142"/>
      <c r="H814" s="143"/>
      <c r="I814" s="140"/>
      <c r="J814" s="140"/>
      <c r="K814" s="140"/>
      <c r="L814" s="140"/>
      <c r="M814" s="144"/>
      <c r="N814" s="144"/>
    </row>
    <row r="815" spans="1:14" ht="16.5">
      <c r="A815" s="145"/>
      <c r="B815" s="146"/>
      <c r="C815" s="146"/>
      <c r="D815" s="146"/>
      <c r="E815" s="159"/>
      <c r="F815" s="146"/>
      <c r="G815" s="148"/>
      <c r="H815" s="149"/>
      <c r="I815" s="146"/>
      <c r="J815" s="146"/>
      <c r="K815" s="146"/>
      <c r="L815" s="146"/>
      <c r="M815" s="150"/>
      <c r="N815" s="150"/>
    </row>
    <row r="816" spans="1:14" ht="16.5">
      <c r="A816" s="139"/>
      <c r="B816" s="140"/>
      <c r="C816" s="140"/>
      <c r="D816" s="140"/>
      <c r="E816" s="158"/>
      <c r="F816" s="140"/>
      <c r="G816" s="142"/>
      <c r="H816" s="143"/>
      <c r="I816" s="140"/>
      <c r="J816" s="140"/>
      <c r="K816" s="140"/>
      <c r="L816" s="140"/>
      <c r="M816" s="144"/>
      <c r="N816" s="144"/>
    </row>
    <row r="817" spans="1:14" ht="16.5">
      <c r="A817" s="145"/>
      <c r="B817" s="146"/>
      <c r="C817" s="146"/>
      <c r="D817" s="146"/>
      <c r="E817" s="159"/>
      <c r="F817" s="146"/>
      <c r="G817" s="148"/>
      <c r="H817" s="149"/>
      <c r="I817" s="146"/>
      <c r="J817" s="146"/>
      <c r="K817" s="146"/>
      <c r="L817" s="146"/>
      <c r="M817" s="150"/>
      <c r="N817" s="150"/>
    </row>
    <row r="818" spans="1:14" ht="16.5">
      <c r="A818" s="139"/>
      <c r="B818" s="140"/>
      <c r="C818" s="140"/>
      <c r="D818" s="140"/>
      <c r="E818" s="158"/>
      <c r="F818" s="140"/>
      <c r="G818" s="142"/>
      <c r="H818" s="143"/>
      <c r="I818" s="140"/>
      <c r="J818" s="140"/>
      <c r="K818" s="140"/>
      <c r="L818" s="140"/>
      <c r="M818" s="144"/>
      <c r="N818" s="144"/>
    </row>
    <row r="819" spans="1:14" ht="16.5">
      <c r="A819" s="145"/>
      <c r="B819" s="146"/>
      <c r="C819" s="146"/>
      <c r="D819" s="146"/>
      <c r="E819" s="159"/>
      <c r="F819" s="146"/>
      <c r="G819" s="148"/>
      <c r="H819" s="149"/>
      <c r="I819" s="146"/>
      <c r="J819" s="146"/>
      <c r="K819" s="146"/>
      <c r="L819" s="146"/>
      <c r="M819" s="150"/>
      <c r="N819" s="150"/>
    </row>
    <row r="820" spans="1:14" ht="16.5">
      <c r="A820" s="139"/>
      <c r="B820" s="140"/>
      <c r="C820" s="140"/>
      <c r="D820" s="140"/>
      <c r="E820" s="158"/>
      <c r="F820" s="140"/>
      <c r="G820" s="142"/>
      <c r="H820" s="143"/>
      <c r="I820" s="140"/>
      <c r="J820" s="140"/>
      <c r="K820" s="140"/>
      <c r="L820" s="140"/>
      <c r="M820" s="144"/>
      <c r="N820" s="144"/>
    </row>
    <row r="821" spans="1:14" ht="16.5">
      <c r="A821" s="145"/>
      <c r="B821" s="146"/>
      <c r="C821" s="146"/>
      <c r="D821" s="146"/>
      <c r="E821" s="159"/>
      <c r="F821" s="146"/>
      <c r="G821" s="148"/>
      <c r="H821" s="149"/>
      <c r="I821" s="146"/>
      <c r="J821" s="146"/>
      <c r="K821" s="146"/>
      <c r="L821" s="146"/>
      <c r="M821" s="150"/>
      <c r="N821" s="150"/>
    </row>
    <row r="822" spans="1:14" ht="16.5">
      <c r="A822" s="139"/>
      <c r="B822" s="140"/>
      <c r="C822" s="140"/>
      <c r="D822" s="140"/>
      <c r="E822" s="158"/>
      <c r="F822" s="140"/>
      <c r="G822" s="142"/>
      <c r="H822" s="143"/>
      <c r="I822" s="140"/>
      <c r="J822" s="140"/>
      <c r="K822" s="140"/>
      <c r="L822" s="140"/>
      <c r="M822" s="144"/>
      <c r="N822" s="144"/>
    </row>
    <row r="823" spans="1:14" ht="16.5">
      <c r="A823" s="145"/>
      <c r="B823" s="146"/>
      <c r="C823" s="146"/>
      <c r="D823" s="146"/>
      <c r="E823" s="159"/>
      <c r="F823" s="146"/>
      <c r="G823" s="148"/>
      <c r="H823" s="149"/>
      <c r="I823" s="146"/>
      <c r="J823" s="146"/>
      <c r="K823" s="146"/>
      <c r="L823" s="146"/>
      <c r="M823" s="150"/>
      <c r="N823" s="150"/>
    </row>
    <row r="824" spans="1:14" ht="16.5">
      <c r="A824" s="139"/>
      <c r="B824" s="140"/>
      <c r="C824" s="140"/>
      <c r="D824" s="140"/>
      <c r="E824" s="158"/>
      <c r="F824" s="140"/>
      <c r="G824" s="142"/>
      <c r="H824" s="143"/>
      <c r="I824" s="140"/>
      <c r="J824" s="140"/>
      <c r="K824" s="140"/>
      <c r="L824" s="140"/>
      <c r="M824" s="144"/>
      <c r="N824" s="144"/>
    </row>
    <row r="825" spans="1:14" ht="16.5">
      <c r="A825" s="145"/>
      <c r="B825" s="146"/>
      <c r="C825" s="146"/>
      <c r="D825" s="146"/>
      <c r="E825" s="159"/>
      <c r="F825" s="146"/>
      <c r="G825" s="148"/>
      <c r="H825" s="149"/>
      <c r="I825" s="146"/>
      <c r="J825" s="146"/>
      <c r="K825" s="146"/>
      <c r="L825" s="146"/>
      <c r="M825" s="150"/>
      <c r="N825" s="150"/>
    </row>
    <row r="826" spans="1:14" ht="16.5">
      <c r="A826" s="139"/>
      <c r="B826" s="140"/>
      <c r="C826" s="140"/>
      <c r="D826" s="140"/>
      <c r="E826" s="158"/>
      <c r="F826" s="140"/>
      <c r="G826" s="142"/>
      <c r="H826" s="143"/>
      <c r="I826" s="140"/>
      <c r="J826" s="140"/>
      <c r="K826" s="140"/>
      <c r="L826" s="140"/>
      <c r="M826" s="144"/>
      <c r="N826" s="144"/>
    </row>
    <row r="827" spans="1:14" ht="16.5">
      <c r="A827" s="145"/>
      <c r="B827" s="146"/>
      <c r="C827" s="146"/>
      <c r="D827" s="146"/>
      <c r="E827" s="159"/>
      <c r="F827" s="146"/>
      <c r="G827" s="148"/>
      <c r="H827" s="149"/>
      <c r="I827" s="146"/>
      <c r="J827" s="146"/>
      <c r="K827" s="146"/>
      <c r="L827" s="146"/>
      <c r="M827" s="150"/>
      <c r="N827" s="150"/>
    </row>
    <row r="828" spans="1:14" ht="16.5">
      <c r="A828" s="139"/>
      <c r="B828" s="140"/>
      <c r="C828" s="140"/>
      <c r="D828" s="140"/>
      <c r="E828" s="158"/>
      <c r="F828" s="140"/>
      <c r="G828" s="142"/>
      <c r="H828" s="143"/>
      <c r="I828" s="140"/>
      <c r="J828" s="140"/>
      <c r="K828" s="140"/>
      <c r="L828" s="140"/>
      <c r="M828" s="144"/>
      <c r="N828" s="144"/>
    </row>
    <row r="829" spans="1:14" ht="16.5">
      <c r="A829" s="145"/>
      <c r="B829" s="146"/>
      <c r="C829" s="146"/>
      <c r="D829" s="146"/>
      <c r="E829" s="159"/>
      <c r="F829" s="146"/>
      <c r="G829" s="148"/>
      <c r="H829" s="149"/>
      <c r="I829" s="146"/>
      <c r="J829" s="146"/>
      <c r="K829" s="146"/>
      <c r="L829" s="146"/>
      <c r="M829" s="150"/>
      <c r="N829" s="150"/>
    </row>
    <row r="830" spans="1:14" ht="16.5">
      <c r="A830" s="139"/>
      <c r="B830" s="140"/>
      <c r="C830" s="140"/>
      <c r="D830" s="140"/>
      <c r="E830" s="158"/>
      <c r="F830" s="140"/>
      <c r="G830" s="142"/>
      <c r="H830" s="143"/>
      <c r="I830" s="140"/>
      <c r="J830" s="140"/>
      <c r="K830" s="140"/>
      <c r="L830" s="140"/>
      <c r="M830" s="144"/>
      <c r="N830" s="144"/>
    </row>
    <row r="831" spans="1:14" ht="16.5">
      <c r="A831" s="145"/>
      <c r="B831" s="146"/>
      <c r="C831" s="146"/>
      <c r="D831" s="146"/>
      <c r="E831" s="159"/>
      <c r="F831" s="146"/>
      <c r="G831" s="148"/>
      <c r="H831" s="149"/>
      <c r="I831" s="146"/>
      <c r="J831" s="146"/>
      <c r="K831" s="146"/>
      <c r="L831" s="146"/>
      <c r="M831" s="150"/>
      <c r="N831" s="150"/>
    </row>
    <row r="832" spans="1:14" ht="16.5">
      <c r="A832" s="139"/>
      <c r="B832" s="140"/>
      <c r="C832" s="140"/>
      <c r="D832" s="140"/>
      <c r="E832" s="158"/>
      <c r="F832" s="140"/>
      <c r="G832" s="142"/>
      <c r="H832" s="143"/>
      <c r="I832" s="140"/>
      <c r="J832" s="140"/>
      <c r="K832" s="140"/>
      <c r="L832" s="140"/>
      <c r="M832" s="144"/>
      <c r="N832" s="144"/>
    </row>
    <row r="833" spans="1:14" ht="16.5">
      <c r="A833" s="145"/>
      <c r="B833" s="146"/>
      <c r="C833" s="146"/>
      <c r="D833" s="146"/>
      <c r="E833" s="159"/>
      <c r="F833" s="146"/>
      <c r="G833" s="148"/>
      <c r="H833" s="149"/>
      <c r="I833" s="146"/>
      <c r="J833" s="146"/>
      <c r="K833" s="146"/>
      <c r="L833" s="146"/>
      <c r="M833" s="150"/>
      <c r="N833" s="150"/>
    </row>
    <row r="834" spans="1:14" ht="16.5">
      <c r="A834" s="139"/>
      <c r="B834" s="140"/>
      <c r="C834" s="140"/>
      <c r="D834" s="140"/>
      <c r="E834" s="158"/>
      <c r="F834" s="140"/>
      <c r="G834" s="142"/>
      <c r="H834" s="143"/>
      <c r="I834" s="140"/>
      <c r="J834" s="140"/>
      <c r="K834" s="140"/>
      <c r="L834" s="140"/>
      <c r="M834" s="144"/>
      <c r="N834" s="144"/>
    </row>
    <row r="835" spans="1:14" ht="16.5">
      <c r="A835" s="145"/>
      <c r="B835" s="146"/>
      <c r="C835" s="146"/>
      <c r="D835" s="146"/>
      <c r="E835" s="159"/>
      <c r="F835" s="146"/>
      <c r="G835" s="148"/>
      <c r="H835" s="149"/>
      <c r="I835" s="146"/>
      <c r="J835" s="146"/>
      <c r="K835" s="146"/>
      <c r="L835" s="146"/>
      <c r="M835" s="150"/>
      <c r="N835" s="150"/>
    </row>
    <row r="836" spans="1:14" ht="16.5">
      <c r="A836" s="139"/>
      <c r="B836" s="140"/>
      <c r="C836" s="140"/>
      <c r="D836" s="140"/>
      <c r="E836" s="158"/>
      <c r="F836" s="140"/>
      <c r="G836" s="142"/>
      <c r="H836" s="143"/>
      <c r="I836" s="140"/>
      <c r="J836" s="140"/>
      <c r="K836" s="140"/>
      <c r="L836" s="140"/>
      <c r="M836" s="144"/>
      <c r="N836" s="144"/>
    </row>
    <row r="837" spans="1:14" ht="16.5">
      <c r="A837" s="145"/>
      <c r="B837" s="146"/>
      <c r="C837" s="146"/>
      <c r="D837" s="146"/>
      <c r="E837" s="159"/>
      <c r="F837" s="146"/>
      <c r="G837" s="148"/>
      <c r="H837" s="149"/>
      <c r="I837" s="146"/>
      <c r="J837" s="146"/>
      <c r="K837" s="146"/>
      <c r="L837" s="146"/>
      <c r="M837" s="150"/>
      <c r="N837" s="150"/>
    </row>
    <row r="838" spans="1:14" ht="16.5">
      <c r="A838" s="139"/>
      <c r="B838" s="140"/>
      <c r="C838" s="140"/>
      <c r="D838" s="140"/>
      <c r="E838" s="158"/>
      <c r="F838" s="140"/>
      <c r="G838" s="142"/>
      <c r="H838" s="143"/>
      <c r="I838" s="140"/>
      <c r="J838" s="140"/>
      <c r="K838" s="140"/>
      <c r="L838" s="140"/>
      <c r="M838" s="144"/>
      <c r="N838" s="144"/>
    </row>
    <row r="839" spans="1:14" ht="16.5">
      <c r="A839" s="145"/>
      <c r="B839" s="146"/>
      <c r="C839" s="146"/>
      <c r="D839" s="146"/>
      <c r="E839" s="159"/>
      <c r="F839" s="146"/>
      <c r="G839" s="148"/>
      <c r="H839" s="149"/>
      <c r="I839" s="146"/>
      <c r="J839" s="146"/>
      <c r="K839" s="146"/>
      <c r="L839" s="146"/>
      <c r="M839" s="150"/>
      <c r="N839" s="150"/>
    </row>
    <row r="840" spans="1:14" ht="16.5">
      <c r="A840" s="139"/>
      <c r="B840" s="140"/>
      <c r="C840" s="140"/>
      <c r="D840" s="140"/>
      <c r="E840" s="158"/>
      <c r="F840" s="140"/>
      <c r="G840" s="142"/>
      <c r="H840" s="143"/>
      <c r="I840" s="140"/>
      <c r="J840" s="140"/>
      <c r="K840" s="140"/>
      <c r="L840" s="140"/>
      <c r="M840" s="144"/>
      <c r="N840" s="144"/>
    </row>
    <row r="841" spans="1:14" ht="16.5">
      <c r="A841" s="145"/>
      <c r="B841" s="146"/>
      <c r="C841" s="146"/>
      <c r="D841" s="146"/>
      <c r="E841" s="159"/>
      <c r="F841" s="146"/>
      <c r="G841" s="148"/>
      <c r="H841" s="149"/>
      <c r="I841" s="146"/>
      <c r="J841" s="146"/>
      <c r="K841" s="146"/>
      <c r="L841" s="146"/>
      <c r="M841" s="150"/>
      <c r="N841" s="150"/>
    </row>
    <row r="842" spans="1:14" ht="16.5">
      <c r="A842" s="139"/>
      <c r="B842" s="140"/>
      <c r="C842" s="140"/>
      <c r="D842" s="140"/>
      <c r="E842" s="158"/>
      <c r="F842" s="140"/>
      <c r="G842" s="142"/>
      <c r="H842" s="143"/>
      <c r="I842" s="140"/>
      <c r="J842" s="140"/>
      <c r="K842" s="140"/>
      <c r="L842" s="140"/>
      <c r="M842" s="144"/>
      <c r="N842" s="144"/>
    </row>
    <row r="843" spans="1:14" ht="16.5">
      <c r="A843" s="145"/>
      <c r="B843" s="146"/>
      <c r="C843" s="146"/>
      <c r="D843" s="146"/>
      <c r="E843" s="159"/>
      <c r="F843" s="146"/>
      <c r="G843" s="148"/>
      <c r="H843" s="149"/>
      <c r="I843" s="146"/>
      <c r="J843" s="146"/>
      <c r="K843" s="146"/>
      <c r="L843" s="146"/>
      <c r="M843" s="150"/>
      <c r="N843" s="150"/>
    </row>
    <row r="844" spans="1:14" ht="16.5">
      <c r="A844" s="139"/>
      <c r="B844" s="140"/>
      <c r="C844" s="140"/>
      <c r="D844" s="140"/>
      <c r="E844" s="158"/>
      <c r="F844" s="140"/>
      <c r="G844" s="142"/>
      <c r="H844" s="143"/>
      <c r="I844" s="140"/>
      <c r="J844" s="140"/>
      <c r="K844" s="140"/>
      <c r="L844" s="140"/>
      <c r="M844" s="144"/>
      <c r="N844" s="144"/>
    </row>
    <row r="845" spans="1:14" ht="16.5">
      <c r="A845" s="145"/>
      <c r="B845" s="146"/>
      <c r="C845" s="146"/>
      <c r="D845" s="146"/>
      <c r="E845" s="159"/>
      <c r="F845" s="146"/>
      <c r="G845" s="148"/>
      <c r="H845" s="149"/>
      <c r="I845" s="146"/>
      <c r="J845" s="146"/>
      <c r="K845" s="146"/>
      <c r="L845" s="146"/>
      <c r="M845" s="150"/>
      <c r="N845" s="150"/>
    </row>
    <row r="846" spans="1:14" ht="16.5">
      <c r="A846" s="139"/>
      <c r="B846" s="140"/>
      <c r="C846" s="140"/>
      <c r="D846" s="140"/>
      <c r="E846" s="158"/>
      <c r="F846" s="140"/>
      <c r="G846" s="142"/>
      <c r="H846" s="143"/>
      <c r="I846" s="140"/>
      <c r="J846" s="140"/>
      <c r="K846" s="140"/>
      <c r="L846" s="140"/>
      <c r="M846" s="144"/>
      <c r="N846" s="144"/>
    </row>
    <row r="847" spans="1:14" ht="16.5">
      <c r="A847" s="145"/>
      <c r="B847" s="146"/>
      <c r="C847" s="146"/>
      <c r="D847" s="146"/>
      <c r="E847" s="159"/>
      <c r="F847" s="146"/>
      <c r="G847" s="148"/>
      <c r="H847" s="149"/>
      <c r="I847" s="146"/>
      <c r="J847" s="146"/>
      <c r="K847" s="146"/>
      <c r="L847" s="146"/>
      <c r="M847" s="150"/>
      <c r="N847" s="150"/>
    </row>
    <row r="848" spans="1:14" ht="16.5">
      <c r="A848" s="139"/>
      <c r="B848" s="140"/>
      <c r="C848" s="140"/>
      <c r="D848" s="140"/>
      <c r="E848" s="158"/>
      <c r="F848" s="140"/>
      <c r="G848" s="142"/>
      <c r="H848" s="143"/>
      <c r="I848" s="140"/>
      <c r="J848" s="140"/>
      <c r="K848" s="140"/>
      <c r="L848" s="140"/>
      <c r="M848" s="144"/>
      <c r="N848" s="144"/>
    </row>
    <row r="849" spans="1:14" ht="16.5">
      <c r="A849" s="145"/>
      <c r="B849" s="146"/>
      <c r="C849" s="146"/>
      <c r="D849" s="146"/>
      <c r="E849" s="159"/>
      <c r="F849" s="146"/>
      <c r="G849" s="148"/>
      <c r="H849" s="149"/>
      <c r="I849" s="146"/>
      <c r="J849" s="146"/>
      <c r="K849" s="146"/>
      <c r="L849" s="146"/>
      <c r="M849" s="150"/>
      <c r="N849" s="150"/>
    </row>
    <row r="850" spans="1:14" ht="16.5">
      <c r="A850" s="139"/>
      <c r="B850" s="140"/>
      <c r="C850" s="140"/>
      <c r="D850" s="140"/>
      <c r="E850" s="158"/>
      <c r="F850" s="140"/>
      <c r="G850" s="142"/>
      <c r="H850" s="143"/>
      <c r="I850" s="140"/>
      <c r="J850" s="140"/>
      <c r="K850" s="140"/>
      <c r="L850" s="140"/>
      <c r="M850" s="144"/>
      <c r="N850" s="144"/>
    </row>
    <row r="851" spans="1:14" ht="16.5">
      <c r="A851" s="145"/>
      <c r="B851" s="146"/>
      <c r="C851" s="146"/>
      <c r="D851" s="146"/>
      <c r="E851" s="159"/>
      <c r="F851" s="146"/>
      <c r="G851" s="148"/>
      <c r="H851" s="149"/>
      <c r="I851" s="146"/>
      <c r="J851" s="146"/>
      <c r="K851" s="146"/>
      <c r="L851" s="146"/>
      <c r="M851" s="150"/>
      <c r="N851" s="150"/>
    </row>
    <row r="852" spans="1:14" ht="16.5">
      <c r="A852" s="139"/>
      <c r="B852" s="140"/>
      <c r="C852" s="140"/>
      <c r="D852" s="140"/>
      <c r="E852" s="158"/>
      <c r="F852" s="140"/>
      <c r="G852" s="142"/>
      <c r="H852" s="143"/>
      <c r="I852" s="140"/>
      <c r="J852" s="140"/>
      <c r="K852" s="140"/>
      <c r="L852" s="140"/>
      <c r="M852" s="144"/>
      <c r="N852" s="144"/>
    </row>
    <row r="853" spans="1:14" ht="16.5">
      <c r="A853" s="145"/>
      <c r="B853" s="146"/>
      <c r="C853" s="146"/>
      <c r="D853" s="146"/>
      <c r="E853" s="159"/>
      <c r="F853" s="146"/>
      <c r="G853" s="148"/>
      <c r="H853" s="149"/>
      <c r="I853" s="146"/>
      <c r="J853" s="146"/>
      <c r="K853" s="146"/>
      <c r="L853" s="146"/>
      <c r="M853" s="150"/>
      <c r="N853" s="150"/>
    </row>
    <row r="854" spans="1:14" ht="16.5">
      <c r="A854" s="139"/>
      <c r="B854" s="140"/>
      <c r="C854" s="140"/>
      <c r="D854" s="140"/>
      <c r="E854" s="158"/>
      <c r="F854" s="140"/>
      <c r="G854" s="142"/>
      <c r="H854" s="143"/>
      <c r="I854" s="140"/>
      <c r="J854" s="140"/>
      <c r="K854" s="140"/>
      <c r="L854" s="140"/>
      <c r="M854" s="144"/>
      <c r="N854" s="144"/>
    </row>
    <row r="855" spans="1:14" ht="16.5">
      <c r="A855" s="145"/>
      <c r="B855" s="146"/>
      <c r="C855" s="146"/>
      <c r="D855" s="146"/>
      <c r="E855" s="159"/>
      <c r="F855" s="146"/>
      <c r="G855" s="148"/>
      <c r="H855" s="149"/>
      <c r="I855" s="146"/>
      <c r="J855" s="146"/>
      <c r="K855" s="146"/>
      <c r="L855" s="146"/>
      <c r="M855" s="150"/>
      <c r="N855" s="150"/>
    </row>
    <row r="856" spans="1:14" ht="16.5">
      <c r="A856" s="139"/>
      <c r="B856" s="140"/>
      <c r="C856" s="140"/>
      <c r="D856" s="140"/>
      <c r="E856" s="158"/>
      <c r="F856" s="140"/>
      <c r="G856" s="142"/>
      <c r="H856" s="143"/>
      <c r="I856" s="140"/>
      <c r="J856" s="140"/>
      <c r="K856" s="140"/>
      <c r="L856" s="140"/>
      <c r="M856" s="144"/>
      <c r="N856" s="144"/>
    </row>
    <row r="857" spans="1:14" ht="16.5">
      <c r="A857" s="145"/>
      <c r="B857" s="146"/>
      <c r="C857" s="146"/>
      <c r="D857" s="146"/>
      <c r="E857" s="159"/>
      <c r="F857" s="146"/>
      <c r="G857" s="148"/>
      <c r="H857" s="149"/>
      <c r="I857" s="146"/>
      <c r="J857" s="146"/>
      <c r="K857" s="146"/>
      <c r="L857" s="146"/>
      <c r="M857" s="150"/>
      <c r="N857" s="150"/>
    </row>
    <row r="858" spans="1:14" ht="16.5">
      <c r="A858" s="139"/>
      <c r="B858" s="140"/>
      <c r="C858" s="140"/>
      <c r="D858" s="140"/>
      <c r="E858" s="158"/>
      <c r="F858" s="140"/>
      <c r="G858" s="142"/>
      <c r="H858" s="143"/>
      <c r="I858" s="140"/>
      <c r="J858" s="140"/>
      <c r="K858" s="140"/>
      <c r="L858" s="140"/>
      <c r="M858" s="144"/>
      <c r="N858" s="144"/>
    </row>
    <row r="859" spans="1:14" ht="16.5">
      <c r="A859" s="145"/>
      <c r="B859" s="146"/>
      <c r="C859" s="146"/>
      <c r="D859" s="146"/>
      <c r="E859" s="159"/>
      <c r="F859" s="146"/>
      <c r="G859" s="148"/>
      <c r="H859" s="149"/>
      <c r="I859" s="146"/>
      <c r="J859" s="146"/>
      <c r="K859" s="146"/>
      <c r="L859" s="146"/>
      <c r="M859" s="150"/>
      <c r="N859" s="150"/>
    </row>
    <row r="860" spans="1:14" ht="16.5">
      <c r="A860" s="139"/>
      <c r="B860" s="140"/>
      <c r="C860" s="140"/>
      <c r="D860" s="140"/>
      <c r="E860" s="158"/>
      <c r="F860" s="140"/>
      <c r="G860" s="142"/>
      <c r="H860" s="143"/>
      <c r="I860" s="140"/>
      <c r="J860" s="140"/>
      <c r="K860" s="140"/>
      <c r="L860" s="140"/>
      <c r="M860" s="144"/>
      <c r="N860" s="144"/>
    </row>
    <row r="861" spans="1:14" ht="16.5">
      <c r="A861" s="145"/>
      <c r="B861" s="146"/>
      <c r="C861" s="146"/>
      <c r="D861" s="146"/>
      <c r="E861" s="159"/>
      <c r="F861" s="146"/>
      <c r="G861" s="148"/>
      <c r="H861" s="149"/>
      <c r="I861" s="146"/>
      <c r="J861" s="146"/>
      <c r="K861" s="146"/>
      <c r="L861" s="146"/>
      <c r="M861" s="150"/>
      <c r="N861" s="150"/>
    </row>
    <row r="862" spans="1:14" ht="16.5">
      <c r="A862" s="139"/>
      <c r="B862" s="140"/>
      <c r="C862" s="140"/>
      <c r="D862" s="140"/>
      <c r="E862" s="158"/>
      <c r="F862" s="140"/>
      <c r="G862" s="142"/>
      <c r="H862" s="143"/>
      <c r="I862" s="140"/>
      <c r="J862" s="140"/>
      <c r="K862" s="140"/>
      <c r="L862" s="140"/>
      <c r="M862" s="144"/>
      <c r="N862" s="144"/>
    </row>
    <row r="863" spans="1:14" ht="16.5">
      <c r="A863" s="145"/>
      <c r="B863" s="146"/>
      <c r="C863" s="146"/>
      <c r="D863" s="146"/>
      <c r="E863" s="159"/>
      <c r="F863" s="146"/>
      <c r="G863" s="148"/>
      <c r="H863" s="149"/>
      <c r="I863" s="146"/>
      <c r="J863" s="146"/>
      <c r="K863" s="146"/>
      <c r="L863" s="146"/>
      <c r="M863" s="150"/>
      <c r="N863" s="150"/>
    </row>
    <row r="864" spans="1:14" ht="16.5">
      <c r="A864" s="139"/>
      <c r="B864" s="140"/>
      <c r="C864" s="140"/>
      <c r="D864" s="140"/>
      <c r="E864" s="158"/>
      <c r="F864" s="140"/>
      <c r="G864" s="142"/>
      <c r="H864" s="143"/>
      <c r="I864" s="140"/>
      <c r="J864" s="140"/>
      <c r="K864" s="140"/>
      <c r="L864" s="140"/>
      <c r="M864" s="144"/>
      <c r="N864" s="144"/>
    </row>
    <row r="865" spans="1:14" ht="16.5">
      <c r="A865" s="145"/>
      <c r="B865" s="146"/>
      <c r="C865" s="146"/>
      <c r="D865" s="146"/>
      <c r="E865" s="159"/>
      <c r="F865" s="146"/>
      <c r="G865" s="148"/>
      <c r="H865" s="149"/>
      <c r="I865" s="146"/>
      <c r="J865" s="146"/>
      <c r="K865" s="146"/>
      <c r="L865" s="146"/>
      <c r="M865" s="150"/>
      <c r="N865" s="150"/>
    </row>
    <row r="866" spans="1:14" ht="16.5">
      <c r="A866" s="139"/>
      <c r="B866" s="140"/>
      <c r="C866" s="140"/>
      <c r="D866" s="140"/>
      <c r="E866" s="158"/>
      <c r="F866" s="140"/>
      <c r="G866" s="142"/>
      <c r="H866" s="143"/>
      <c r="I866" s="140"/>
      <c r="J866" s="140"/>
      <c r="K866" s="140"/>
      <c r="L866" s="140"/>
      <c r="M866" s="144"/>
      <c r="N866" s="144"/>
    </row>
    <row r="867" spans="1:14" ht="16.5">
      <c r="A867" s="145"/>
      <c r="B867" s="146"/>
      <c r="C867" s="146"/>
      <c r="D867" s="146"/>
      <c r="E867" s="159"/>
      <c r="F867" s="146"/>
      <c r="G867" s="148"/>
      <c r="H867" s="149"/>
      <c r="I867" s="146"/>
      <c r="J867" s="146"/>
      <c r="K867" s="146"/>
      <c r="L867" s="146"/>
      <c r="M867" s="150"/>
      <c r="N867" s="150"/>
    </row>
    <row r="868" spans="1:14" ht="16.5">
      <c r="A868" s="139"/>
      <c r="B868" s="140"/>
      <c r="C868" s="140"/>
      <c r="D868" s="140"/>
      <c r="E868" s="158"/>
      <c r="F868" s="140"/>
      <c r="G868" s="142"/>
      <c r="H868" s="143"/>
      <c r="I868" s="140"/>
      <c r="J868" s="140"/>
      <c r="K868" s="140"/>
      <c r="L868" s="140"/>
      <c r="M868" s="144"/>
      <c r="N868" s="144"/>
    </row>
    <row r="869" spans="1:14" ht="16.5">
      <c r="A869" s="145"/>
      <c r="B869" s="146"/>
      <c r="C869" s="146"/>
      <c r="D869" s="146"/>
      <c r="E869" s="159"/>
      <c r="F869" s="146"/>
      <c r="G869" s="148"/>
      <c r="H869" s="149"/>
      <c r="I869" s="146"/>
      <c r="J869" s="146"/>
      <c r="K869" s="146"/>
      <c r="L869" s="146"/>
      <c r="M869" s="150"/>
      <c r="N869" s="150"/>
    </row>
    <row r="870" spans="1:14" ht="16.5">
      <c r="A870" s="139"/>
      <c r="B870" s="140"/>
      <c r="C870" s="140"/>
      <c r="D870" s="140"/>
      <c r="E870" s="158"/>
      <c r="F870" s="140"/>
      <c r="G870" s="142"/>
      <c r="H870" s="143"/>
      <c r="I870" s="140"/>
      <c r="J870" s="140"/>
      <c r="K870" s="140"/>
      <c r="L870" s="140"/>
      <c r="M870" s="144"/>
      <c r="N870" s="144"/>
    </row>
    <row r="871" spans="1:14" ht="16.5">
      <c r="A871" s="145"/>
      <c r="B871" s="146"/>
      <c r="C871" s="146"/>
      <c r="D871" s="146"/>
      <c r="E871" s="159"/>
      <c r="F871" s="146"/>
      <c r="G871" s="148"/>
      <c r="H871" s="149"/>
      <c r="I871" s="146"/>
      <c r="J871" s="146"/>
      <c r="K871" s="146"/>
      <c r="L871" s="146"/>
      <c r="M871" s="150"/>
      <c r="N871" s="150"/>
    </row>
    <row r="872" spans="1:14" ht="16.5">
      <c r="A872" s="139"/>
      <c r="B872" s="140"/>
      <c r="C872" s="140"/>
      <c r="D872" s="140"/>
      <c r="E872" s="158"/>
      <c r="F872" s="140"/>
      <c r="G872" s="142"/>
      <c r="H872" s="143"/>
      <c r="I872" s="140"/>
      <c r="J872" s="140"/>
      <c r="K872" s="140"/>
      <c r="L872" s="140"/>
      <c r="M872" s="144"/>
      <c r="N872" s="144"/>
    </row>
    <row r="873" spans="1:14" ht="16.5">
      <c r="A873" s="145"/>
      <c r="B873" s="146"/>
      <c r="C873" s="146"/>
      <c r="D873" s="146"/>
      <c r="E873" s="159"/>
      <c r="F873" s="146"/>
      <c r="G873" s="148"/>
      <c r="H873" s="149"/>
      <c r="I873" s="146"/>
      <c r="J873" s="146"/>
      <c r="K873" s="146"/>
      <c r="L873" s="146"/>
      <c r="M873" s="150"/>
      <c r="N873" s="150"/>
    </row>
    <row r="874" spans="1:14" ht="16.5">
      <c r="A874" s="139"/>
      <c r="B874" s="140"/>
      <c r="C874" s="140"/>
      <c r="D874" s="140"/>
      <c r="E874" s="158"/>
      <c r="F874" s="140"/>
      <c r="G874" s="142"/>
      <c r="H874" s="143"/>
      <c r="I874" s="140"/>
      <c r="J874" s="140"/>
      <c r="K874" s="140"/>
      <c r="L874" s="140"/>
      <c r="M874" s="144"/>
      <c r="N874" s="144"/>
    </row>
    <row r="875" spans="1:14" ht="16.5">
      <c r="A875" s="145"/>
      <c r="B875" s="146"/>
      <c r="C875" s="146"/>
      <c r="D875" s="146"/>
      <c r="E875" s="159"/>
      <c r="F875" s="146"/>
      <c r="G875" s="148"/>
      <c r="H875" s="149"/>
      <c r="I875" s="146"/>
      <c r="J875" s="146"/>
      <c r="K875" s="146"/>
      <c r="L875" s="146"/>
      <c r="M875" s="150"/>
      <c r="N875" s="150"/>
    </row>
    <row r="876" spans="1:14" ht="16.5">
      <c r="A876" s="139"/>
      <c r="B876" s="140"/>
      <c r="C876" s="140"/>
      <c r="D876" s="140"/>
      <c r="E876" s="158"/>
      <c r="F876" s="140"/>
      <c r="G876" s="142"/>
      <c r="H876" s="143"/>
      <c r="I876" s="140"/>
      <c r="J876" s="140"/>
      <c r="K876" s="140"/>
      <c r="L876" s="140"/>
      <c r="M876" s="144"/>
      <c r="N876" s="144"/>
    </row>
    <row r="877" spans="1:14" ht="16.5">
      <c r="A877" s="145"/>
      <c r="B877" s="146"/>
      <c r="C877" s="146"/>
      <c r="D877" s="146"/>
      <c r="E877" s="159"/>
      <c r="F877" s="146"/>
      <c r="G877" s="148"/>
      <c r="H877" s="149"/>
      <c r="I877" s="146"/>
      <c r="J877" s="146"/>
      <c r="K877" s="146"/>
      <c r="L877" s="146"/>
      <c r="M877" s="150"/>
      <c r="N877" s="150"/>
    </row>
    <row r="878" spans="1:14" ht="16.5">
      <c r="A878" s="139"/>
      <c r="B878" s="140"/>
      <c r="C878" s="140"/>
      <c r="D878" s="140"/>
      <c r="E878" s="158"/>
      <c r="F878" s="140"/>
      <c r="G878" s="142"/>
      <c r="H878" s="143"/>
      <c r="I878" s="140"/>
      <c r="J878" s="140"/>
      <c r="K878" s="140"/>
      <c r="L878" s="140"/>
      <c r="M878" s="144"/>
      <c r="N878" s="144"/>
    </row>
    <row r="879" spans="1:14" ht="16.5">
      <c r="A879" s="145"/>
      <c r="B879" s="146"/>
      <c r="C879" s="146"/>
      <c r="D879" s="146"/>
      <c r="E879" s="159"/>
      <c r="F879" s="146"/>
      <c r="G879" s="148"/>
      <c r="H879" s="149"/>
      <c r="I879" s="146"/>
      <c r="J879" s="146"/>
      <c r="K879" s="146"/>
      <c r="L879" s="146"/>
      <c r="M879" s="150"/>
      <c r="N879" s="150"/>
    </row>
    <row r="880" spans="1:14" ht="16.5">
      <c r="A880" s="139"/>
      <c r="B880" s="140"/>
      <c r="C880" s="140"/>
      <c r="D880" s="140"/>
      <c r="E880" s="158"/>
      <c r="F880" s="140"/>
      <c r="G880" s="142"/>
      <c r="H880" s="143"/>
      <c r="I880" s="140"/>
      <c r="J880" s="140"/>
      <c r="K880" s="140"/>
      <c r="L880" s="140"/>
      <c r="M880" s="144"/>
      <c r="N880" s="144"/>
    </row>
    <row r="881" spans="1:14" ht="16.5">
      <c r="A881" s="145"/>
      <c r="B881" s="146"/>
      <c r="C881" s="146"/>
      <c r="D881" s="146"/>
      <c r="E881" s="159"/>
      <c r="F881" s="146"/>
      <c r="G881" s="148"/>
      <c r="H881" s="149"/>
      <c r="I881" s="146"/>
      <c r="J881" s="146"/>
      <c r="K881" s="146"/>
      <c r="L881" s="146"/>
      <c r="M881" s="150"/>
      <c r="N881" s="150"/>
    </row>
    <row r="882" spans="1:14" ht="16.5">
      <c r="A882" s="139"/>
      <c r="B882" s="140"/>
      <c r="C882" s="140"/>
      <c r="D882" s="140"/>
      <c r="E882" s="158"/>
      <c r="F882" s="140"/>
      <c r="G882" s="142"/>
      <c r="H882" s="143"/>
      <c r="I882" s="140"/>
      <c r="J882" s="140"/>
      <c r="K882" s="140"/>
      <c r="L882" s="140"/>
      <c r="M882" s="144"/>
      <c r="N882" s="144"/>
    </row>
    <row r="883" spans="1:14" ht="16.5">
      <c r="A883" s="145"/>
      <c r="B883" s="146"/>
      <c r="C883" s="146"/>
      <c r="D883" s="146"/>
      <c r="E883" s="159"/>
      <c r="F883" s="146"/>
      <c r="G883" s="148"/>
      <c r="H883" s="149"/>
      <c r="I883" s="146"/>
      <c r="J883" s="146"/>
      <c r="K883" s="146"/>
      <c r="L883" s="146"/>
      <c r="M883" s="150"/>
      <c r="N883" s="150"/>
    </row>
    <row r="884" spans="1:14" ht="16.5">
      <c r="A884" s="139"/>
      <c r="B884" s="140"/>
      <c r="C884" s="140"/>
      <c r="D884" s="140"/>
      <c r="E884" s="158"/>
      <c r="F884" s="140"/>
      <c r="G884" s="142"/>
      <c r="H884" s="143"/>
      <c r="I884" s="140"/>
      <c r="J884" s="140"/>
      <c r="K884" s="140"/>
      <c r="L884" s="140"/>
      <c r="M884" s="144"/>
      <c r="N884" s="144"/>
    </row>
    <row r="885" spans="1:14" ht="16.5">
      <c r="A885" s="145"/>
      <c r="B885" s="146"/>
      <c r="C885" s="146"/>
      <c r="D885" s="146"/>
      <c r="E885" s="159"/>
      <c r="F885" s="146"/>
      <c r="G885" s="148"/>
      <c r="H885" s="149"/>
      <c r="I885" s="146"/>
      <c r="J885" s="146"/>
      <c r="K885" s="146"/>
      <c r="L885" s="146"/>
      <c r="M885" s="150"/>
      <c r="N885" s="150"/>
    </row>
    <row r="886" spans="1:14" ht="16.5">
      <c r="A886" s="139"/>
      <c r="B886" s="140"/>
      <c r="C886" s="140"/>
      <c r="D886" s="140"/>
      <c r="E886" s="158"/>
      <c r="F886" s="140"/>
      <c r="G886" s="142"/>
      <c r="H886" s="143"/>
      <c r="I886" s="140"/>
      <c r="J886" s="140"/>
      <c r="K886" s="140"/>
      <c r="L886" s="140"/>
      <c r="M886" s="144"/>
      <c r="N886" s="144"/>
    </row>
    <row r="887" spans="1:14" ht="16.5">
      <c r="A887" s="145"/>
      <c r="B887" s="146"/>
      <c r="C887" s="146"/>
      <c r="D887" s="146"/>
      <c r="E887" s="159"/>
      <c r="F887" s="146"/>
      <c r="G887" s="148"/>
      <c r="H887" s="149"/>
      <c r="I887" s="146"/>
      <c r="J887" s="146"/>
      <c r="K887" s="146"/>
      <c r="L887" s="146"/>
      <c r="M887" s="150"/>
      <c r="N887" s="150"/>
    </row>
    <row r="888" spans="1:14" ht="16.5">
      <c r="A888" s="139"/>
      <c r="B888" s="140"/>
      <c r="C888" s="140"/>
      <c r="D888" s="140"/>
      <c r="E888" s="158"/>
      <c r="F888" s="140"/>
      <c r="G888" s="142"/>
      <c r="H888" s="143"/>
      <c r="I888" s="140"/>
      <c r="J888" s="140"/>
      <c r="K888" s="140"/>
      <c r="L888" s="140"/>
      <c r="M888" s="144"/>
      <c r="N888" s="144"/>
    </row>
    <row r="889" spans="1:14" ht="16.5">
      <c r="A889" s="145"/>
      <c r="B889" s="146"/>
      <c r="C889" s="146"/>
      <c r="D889" s="146"/>
      <c r="E889" s="159"/>
      <c r="F889" s="146"/>
      <c r="G889" s="148"/>
      <c r="H889" s="149"/>
      <c r="I889" s="146"/>
      <c r="J889" s="146"/>
      <c r="K889" s="146"/>
      <c r="L889" s="146"/>
      <c r="M889" s="150"/>
      <c r="N889" s="150"/>
    </row>
    <row r="890" spans="1:14" ht="16.5">
      <c r="A890" s="139"/>
      <c r="B890" s="140"/>
      <c r="C890" s="140"/>
      <c r="D890" s="140"/>
      <c r="E890" s="158"/>
      <c r="F890" s="140"/>
      <c r="G890" s="142"/>
      <c r="H890" s="143"/>
      <c r="I890" s="140"/>
      <c r="J890" s="140"/>
      <c r="K890" s="140"/>
      <c r="L890" s="140"/>
      <c r="M890" s="144"/>
      <c r="N890" s="144"/>
    </row>
    <row r="891" spans="1:14" ht="16.5">
      <c r="A891" s="145"/>
      <c r="B891" s="146"/>
      <c r="C891" s="146"/>
      <c r="D891" s="146"/>
      <c r="E891" s="159"/>
      <c r="F891" s="146"/>
      <c r="G891" s="148"/>
      <c r="H891" s="149"/>
      <c r="I891" s="146"/>
      <c r="J891" s="146"/>
      <c r="K891" s="146"/>
      <c r="L891" s="146"/>
      <c r="M891" s="150"/>
      <c r="N891" s="150"/>
    </row>
    <row r="892" spans="1:14" ht="16.5">
      <c r="A892" s="139"/>
      <c r="B892" s="140"/>
      <c r="C892" s="140"/>
      <c r="D892" s="140"/>
      <c r="E892" s="158"/>
      <c r="F892" s="140"/>
      <c r="G892" s="142"/>
      <c r="H892" s="143"/>
      <c r="I892" s="140"/>
      <c r="J892" s="140"/>
      <c r="K892" s="140"/>
      <c r="L892" s="140"/>
      <c r="M892" s="144"/>
      <c r="N892" s="144"/>
    </row>
    <row r="893" spans="1:14" ht="16.5">
      <c r="A893" s="145"/>
      <c r="B893" s="146"/>
      <c r="C893" s="146"/>
      <c r="D893" s="146"/>
      <c r="E893" s="159"/>
      <c r="F893" s="146"/>
      <c r="G893" s="148"/>
      <c r="H893" s="149"/>
      <c r="I893" s="146"/>
      <c r="J893" s="146"/>
      <c r="K893" s="146"/>
      <c r="L893" s="146"/>
      <c r="M893" s="150"/>
      <c r="N893" s="150"/>
    </row>
    <row r="894" spans="1:14" ht="16.5">
      <c r="A894" s="139"/>
      <c r="B894" s="140"/>
      <c r="C894" s="140"/>
      <c r="D894" s="140"/>
      <c r="E894" s="158"/>
      <c r="F894" s="140"/>
      <c r="G894" s="142"/>
      <c r="H894" s="143"/>
      <c r="I894" s="140"/>
      <c r="J894" s="140"/>
      <c r="K894" s="140"/>
      <c r="L894" s="140"/>
      <c r="M894" s="144"/>
      <c r="N894" s="144"/>
    </row>
    <row r="895" spans="1:14" ht="16.5">
      <c r="A895" s="145"/>
      <c r="B895" s="146"/>
      <c r="C895" s="146"/>
      <c r="D895" s="146"/>
      <c r="E895" s="159"/>
      <c r="F895" s="146"/>
      <c r="G895" s="148"/>
      <c r="H895" s="149"/>
      <c r="I895" s="146"/>
      <c r="J895" s="146"/>
      <c r="K895" s="146"/>
      <c r="L895" s="146"/>
      <c r="M895" s="150"/>
      <c r="N895" s="150"/>
    </row>
    <row r="896" spans="1:14" ht="16.5">
      <c r="A896" s="139"/>
      <c r="B896" s="140"/>
      <c r="C896" s="140"/>
      <c r="D896" s="140"/>
      <c r="E896" s="158"/>
      <c r="F896" s="140"/>
      <c r="G896" s="142"/>
      <c r="H896" s="143"/>
      <c r="I896" s="140"/>
      <c r="J896" s="140"/>
      <c r="K896" s="140"/>
      <c r="L896" s="140"/>
      <c r="M896" s="144"/>
      <c r="N896" s="144"/>
    </row>
    <row r="897" spans="1:14" ht="16.5">
      <c r="A897" s="145"/>
      <c r="B897" s="146"/>
      <c r="C897" s="146"/>
      <c r="D897" s="146"/>
      <c r="E897" s="159"/>
      <c r="F897" s="146"/>
      <c r="G897" s="148"/>
      <c r="H897" s="149"/>
      <c r="I897" s="146"/>
      <c r="J897" s="146"/>
      <c r="K897" s="146"/>
      <c r="L897" s="146"/>
      <c r="M897" s="150"/>
      <c r="N897" s="150"/>
    </row>
    <row r="898" spans="1:14" ht="16.5">
      <c r="A898" s="139"/>
      <c r="B898" s="140"/>
      <c r="C898" s="140"/>
      <c r="D898" s="140"/>
      <c r="E898" s="158"/>
      <c r="F898" s="140"/>
      <c r="G898" s="142"/>
      <c r="H898" s="143"/>
      <c r="I898" s="140"/>
      <c r="J898" s="140"/>
      <c r="K898" s="140"/>
      <c r="L898" s="140"/>
      <c r="M898" s="144"/>
      <c r="N898" s="144"/>
    </row>
    <row r="899" spans="1:14" ht="16.5">
      <c r="A899" s="145"/>
      <c r="B899" s="146"/>
      <c r="C899" s="146"/>
      <c r="D899" s="146"/>
      <c r="E899" s="159"/>
      <c r="F899" s="146"/>
      <c r="G899" s="148"/>
      <c r="H899" s="149"/>
      <c r="I899" s="146"/>
      <c r="J899" s="146"/>
      <c r="K899" s="146"/>
      <c r="L899" s="146"/>
      <c r="M899" s="150"/>
      <c r="N899" s="150"/>
    </row>
    <row r="900" spans="1:14" ht="16.5">
      <c r="A900" s="139"/>
      <c r="B900" s="140"/>
      <c r="C900" s="140"/>
      <c r="D900" s="140"/>
      <c r="E900" s="158"/>
      <c r="F900" s="140"/>
      <c r="G900" s="142"/>
      <c r="H900" s="143"/>
      <c r="I900" s="140"/>
      <c r="J900" s="140"/>
      <c r="K900" s="140"/>
      <c r="L900" s="140"/>
      <c r="M900" s="144"/>
      <c r="N900" s="144"/>
    </row>
    <row r="901" spans="1:14" ht="16.5">
      <c r="A901" s="145"/>
      <c r="B901" s="146"/>
      <c r="C901" s="146"/>
      <c r="D901" s="146"/>
      <c r="E901" s="159"/>
      <c r="F901" s="146"/>
      <c r="G901" s="148"/>
      <c r="H901" s="149"/>
      <c r="I901" s="146"/>
      <c r="J901" s="146"/>
      <c r="K901" s="146"/>
      <c r="L901" s="146"/>
      <c r="M901" s="150"/>
      <c r="N901" s="150"/>
    </row>
    <row r="902" spans="1:14" ht="16.5">
      <c r="A902" s="139"/>
      <c r="B902" s="140"/>
      <c r="C902" s="140"/>
      <c r="D902" s="140"/>
      <c r="E902" s="158"/>
      <c r="F902" s="140"/>
      <c r="G902" s="142"/>
      <c r="H902" s="143"/>
      <c r="I902" s="140"/>
      <c r="J902" s="140"/>
      <c r="K902" s="140"/>
      <c r="L902" s="140"/>
      <c r="M902" s="144"/>
      <c r="N902" s="144"/>
    </row>
    <row r="903" spans="1:14" ht="16.5">
      <c r="A903" s="145"/>
      <c r="B903" s="146"/>
      <c r="C903" s="146"/>
      <c r="D903" s="146"/>
      <c r="E903" s="159"/>
      <c r="F903" s="146"/>
      <c r="G903" s="148"/>
      <c r="H903" s="149"/>
      <c r="I903" s="146"/>
      <c r="J903" s="146"/>
      <c r="K903" s="146"/>
      <c r="L903" s="146"/>
      <c r="M903" s="150"/>
      <c r="N903" s="150"/>
    </row>
    <row r="904" spans="1:14" ht="16.5">
      <c r="A904" s="139"/>
      <c r="B904" s="140"/>
      <c r="C904" s="140"/>
      <c r="D904" s="140"/>
      <c r="E904" s="158"/>
      <c r="F904" s="140"/>
      <c r="G904" s="142"/>
      <c r="H904" s="143"/>
      <c r="I904" s="140"/>
      <c r="J904" s="140"/>
      <c r="K904" s="140"/>
      <c r="L904" s="140"/>
      <c r="M904" s="144"/>
      <c r="N904" s="144"/>
    </row>
    <row r="905" spans="1:14" ht="16.5">
      <c r="A905" s="145"/>
      <c r="B905" s="146"/>
      <c r="C905" s="146"/>
      <c r="D905" s="146"/>
      <c r="E905" s="159"/>
      <c r="F905" s="146"/>
      <c r="G905" s="148"/>
      <c r="H905" s="149"/>
      <c r="I905" s="146"/>
      <c r="J905" s="146"/>
      <c r="K905" s="146"/>
      <c r="L905" s="146"/>
      <c r="M905" s="150"/>
      <c r="N905" s="150"/>
    </row>
    <row r="906" spans="1:14" ht="16.5">
      <c r="A906" s="139"/>
      <c r="B906" s="140"/>
      <c r="C906" s="140"/>
      <c r="D906" s="140"/>
      <c r="E906" s="158"/>
      <c r="F906" s="140"/>
      <c r="G906" s="142"/>
      <c r="H906" s="143"/>
      <c r="I906" s="140"/>
      <c r="J906" s="140"/>
      <c r="K906" s="140"/>
      <c r="L906" s="140"/>
      <c r="M906" s="144"/>
      <c r="N906" s="144"/>
    </row>
    <row r="907" spans="1:14" ht="16.5">
      <c r="A907" s="145"/>
      <c r="B907" s="146"/>
      <c r="C907" s="146"/>
      <c r="D907" s="146"/>
      <c r="E907" s="159"/>
      <c r="F907" s="146"/>
      <c r="G907" s="148"/>
      <c r="H907" s="149"/>
      <c r="I907" s="146"/>
      <c r="J907" s="146"/>
      <c r="K907" s="146"/>
      <c r="L907" s="146"/>
      <c r="M907" s="150"/>
      <c r="N907" s="150"/>
    </row>
    <row r="908" spans="1:14" ht="16.5">
      <c r="A908" s="139"/>
      <c r="B908" s="140"/>
      <c r="C908" s="140"/>
      <c r="D908" s="140"/>
      <c r="E908" s="158"/>
      <c r="F908" s="140"/>
      <c r="G908" s="142"/>
      <c r="H908" s="143"/>
      <c r="I908" s="140"/>
      <c r="J908" s="140"/>
      <c r="K908" s="140"/>
      <c r="L908" s="140"/>
      <c r="M908" s="144"/>
      <c r="N908" s="144"/>
    </row>
    <row r="909" spans="1:14" ht="16.5">
      <c r="A909" s="145"/>
      <c r="B909" s="146"/>
      <c r="C909" s="146"/>
      <c r="D909" s="146"/>
      <c r="E909" s="159"/>
      <c r="F909" s="146"/>
      <c r="G909" s="148"/>
      <c r="H909" s="149"/>
      <c r="I909" s="146"/>
      <c r="J909" s="146"/>
      <c r="K909" s="146"/>
      <c r="L909" s="146"/>
      <c r="M909" s="150"/>
      <c r="N909" s="150"/>
    </row>
    <row r="910" spans="1:14" ht="16.5">
      <c r="A910" s="139"/>
      <c r="B910" s="140"/>
      <c r="C910" s="140"/>
      <c r="D910" s="140"/>
      <c r="E910" s="158"/>
      <c r="F910" s="140"/>
      <c r="G910" s="142"/>
      <c r="H910" s="143"/>
      <c r="I910" s="140"/>
      <c r="J910" s="140"/>
      <c r="K910" s="140"/>
      <c r="L910" s="140"/>
      <c r="M910" s="144"/>
      <c r="N910" s="144"/>
    </row>
    <row r="911" spans="1:14" ht="16.5">
      <c r="A911" s="145"/>
      <c r="B911" s="146"/>
      <c r="C911" s="146"/>
      <c r="D911" s="146"/>
      <c r="E911" s="159"/>
      <c r="F911" s="146"/>
      <c r="G911" s="148"/>
      <c r="H911" s="149"/>
      <c r="I911" s="146"/>
      <c r="J911" s="146"/>
      <c r="K911" s="146"/>
      <c r="L911" s="146"/>
      <c r="M911" s="150"/>
      <c r="N911" s="150"/>
    </row>
    <row r="912" spans="1:14" ht="16.5">
      <c r="A912" s="139"/>
      <c r="B912" s="140"/>
      <c r="C912" s="140"/>
      <c r="D912" s="140"/>
      <c r="E912" s="158"/>
      <c r="F912" s="140"/>
      <c r="G912" s="142"/>
      <c r="H912" s="143"/>
      <c r="I912" s="140"/>
      <c r="J912" s="140"/>
      <c r="K912" s="140"/>
      <c r="L912" s="140"/>
      <c r="M912" s="144"/>
      <c r="N912" s="144"/>
    </row>
    <row r="913" spans="1:14" ht="16.5">
      <c r="A913" s="145"/>
      <c r="B913" s="146"/>
      <c r="C913" s="146"/>
      <c r="D913" s="146"/>
      <c r="E913" s="159"/>
      <c r="F913" s="146"/>
      <c r="G913" s="148"/>
      <c r="H913" s="149"/>
      <c r="I913" s="146"/>
      <c r="J913" s="146"/>
      <c r="K913" s="146"/>
      <c r="L913" s="146"/>
      <c r="M913" s="150"/>
      <c r="N913" s="150"/>
    </row>
    <row r="914" spans="1:14" ht="16.5">
      <c r="A914" s="139"/>
      <c r="B914" s="140"/>
      <c r="C914" s="140"/>
      <c r="D914" s="140"/>
      <c r="E914" s="158"/>
      <c r="F914" s="140"/>
      <c r="G914" s="142"/>
      <c r="H914" s="143"/>
      <c r="I914" s="140"/>
      <c r="J914" s="140"/>
      <c r="K914" s="140"/>
      <c r="L914" s="140"/>
      <c r="M914" s="144"/>
      <c r="N914" s="144"/>
    </row>
    <row r="915" spans="1:14" ht="16.5">
      <c r="A915" s="145"/>
      <c r="B915" s="146"/>
      <c r="C915" s="146"/>
      <c r="D915" s="146"/>
      <c r="E915" s="159"/>
      <c r="F915" s="146"/>
      <c r="G915" s="148"/>
      <c r="H915" s="149"/>
      <c r="I915" s="146"/>
      <c r="J915" s="146"/>
      <c r="K915" s="146"/>
      <c r="L915" s="146"/>
      <c r="M915" s="150"/>
      <c r="N915" s="150"/>
    </row>
    <row r="916" spans="1:14" ht="16.5">
      <c r="A916" s="139"/>
      <c r="B916" s="140"/>
      <c r="C916" s="140"/>
      <c r="D916" s="140"/>
      <c r="E916" s="158"/>
      <c r="F916" s="140"/>
      <c r="G916" s="142"/>
      <c r="H916" s="143"/>
      <c r="I916" s="140"/>
      <c r="J916" s="140"/>
      <c r="K916" s="140"/>
      <c r="L916" s="140"/>
      <c r="M916" s="144"/>
      <c r="N916" s="144"/>
    </row>
    <row r="917" spans="1:14" ht="16.5">
      <c r="A917" s="145"/>
      <c r="B917" s="146"/>
      <c r="C917" s="146"/>
      <c r="D917" s="146"/>
      <c r="E917" s="159"/>
      <c r="F917" s="146"/>
      <c r="G917" s="148"/>
      <c r="H917" s="149"/>
      <c r="I917" s="146"/>
      <c r="J917" s="146"/>
      <c r="K917" s="146"/>
      <c r="L917" s="146"/>
      <c r="M917" s="150"/>
      <c r="N917" s="150"/>
    </row>
    <row r="918" spans="1:14" ht="16.5">
      <c r="A918" s="139"/>
      <c r="B918" s="140"/>
      <c r="C918" s="140"/>
      <c r="D918" s="140"/>
      <c r="E918" s="158"/>
      <c r="F918" s="140"/>
      <c r="G918" s="142"/>
      <c r="H918" s="143"/>
      <c r="I918" s="140"/>
      <c r="J918" s="140"/>
      <c r="K918" s="140"/>
      <c r="L918" s="140"/>
      <c r="M918" s="144"/>
      <c r="N918" s="144"/>
    </row>
    <row r="919" spans="1:14" ht="16.5">
      <c r="A919" s="145"/>
      <c r="B919" s="146"/>
      <c r="C919" s="146"/>
      <c r="D919" s="146"/>
      <c r="E919" s="159"/>
      <c r="F919" s="146"/>
      <c r="G919" s="148"/>
      <c r="H919" s="149"/>
      <c r="I919" s="146"/>
      <c r="J919" s="146"/>
      <c r="K919" s="146"/>
      <c r="L919" s="146"/>
      <c r="M919" s="150"/>
      <c r="N919" s="150"/>
    </row>
    <row r="920" spans="1:14" ht="16.5">
      <c r="A920" s="139"/>
      <c r="B920" s="140"/>
      <c r="C920" s="140"/>
      <c r="D920" s="140"/>
      <c r="E920" s="158"/>
      <c r="F920" s="140"/>
      <c r="G920" s="142"/>
      <c r="H920" s="143"/>
      <c r="I920" s="140"/>
      <c r="J920" s="140"/>
      <c r="K920" s="140"/>
      <c r="L920" s="140"/>
      <c r="M920" s="144"/>
      <c r="N920" s="144"/>
    </row>
    <row r="921" spans="1:14" ht="16.5">
      <c r="A921" s="145"/>
      <c r="B921" s="146"/>
      <c r="C921" s="146"/>
      <c r="D921" s="146"/>
      <c r="E921" s="159"/>
      <c r="F921" s="146"/>
      <c r="G921" s="148"/>
      <c r="H921" s="149"/>
      <c r="I921" s="146"/>
      <c r="J921" s="146"/>
      <c r="K921" s="146"/>
      <c r="L921" s="146"/>
      <c r="M921" s="150"/>
      <c r="N921" s="150"/>
    </row>
    <row r="922" spans="1:14" ht="16.5">
      <c r="A922" s="139"/>
      <c r="B922" s="140"/>
      <c r="C922" s="140"/>
      <c r="D922" s="140"/>
      <c r="E922" s="158"/>
      <c r="F922" s="140"/>
      <c r="G922" s="142"/>
      <c r="H922" s="143"/>
      <c r="I922" s="140"/>
      <c r="J922" s="140"/>
      <c r="K922" s="140"/>
      <c r="L922" s="140"/>
      <c r="M922" s="144"/>
      <c r="N922" s="144"/>
    </row>
    <row r="923" spans="1:14" ht="16.5">
      <c r="A923" s="145"/>
      <c r="B923" s="146"/>
      <c r="C923" s="146"/>
      <c r="D923" s="146"/>
      <c r="E923" s="159"/>
      <c r="F923" s="146"/>
      <c r="G923" s="148"/>
      <c r="H923" s="149"/>
      <c r="I923" s="146"/>
      <c r="J923" s="146"/>
      <c r="K923" s="146"/>
      <c r="L923" s="146"/>
      <c r="M923" s="150"/>
      <c r="N923" s="150"/>
    </row>
    <row r="924" spans="1:14" ht="16.5">
      <c r="A924" s="139"/>
      <c r="B924" s="140"/>
      <c r="C924" s="140"/>
      <c r="D924" s="140"/>
      <c r="E924" s="158"/>
      <c r="F924" s="140"/>
      <c r="G924" s="142"/>
      <c r="H924" s="143"/>
      <c r="I924" s="140"/>
      <c r="J924" s="140"/>
      <c r="K924" s="140"/>
      <c r="L924" s="140"/>
      <c r="M924" s="144"/>
      <c r="N924" s="144"/>
    </row>
    <row r="925" spans="1:14" ht="16.5">
      <c r="A925" s="145"/>
      <c r="B925" s="146"/>
      <c r="C925" s="146"/>
      <c r="D925" s="146"/>
      <c r="E925" s="159"/>
      <c r="F925" s="146"/>
      <c r="G925" s="148"/>
      <c r="H925" s="149"/>
      <c r="I925" s="146"/>
      <c r="J925" s="146"/>
      <c r="K925" s="146"/>
      <c r="L925" s="146"/>
      <c r="M925" s="150"/>
      <c r="N925" s="150"/>
    </row>
    <row r="926" spans="1:14" ht="16.5">
      <c r="A926" s="139"/>
      <c r="B926" s="140"/>
      <c r="C926" s="140"/>
      <c r="D926" s="140"/>
      <c r="E926" s="158"/>
      <c r="F926" s="140"/>
      <c r="G926" s="142"/>
      <c r="H926" s="143"/>
      <c r="I926" s="140"/>
      <c r="J926" s="140"/>
      <c r="K926" s="140"/>
      <c r="L926" s="140"/>
      <c r="M926" s="144"/>
      <c r="N926" s="144"/>
    </row>
    <row r="927" spans="1:14" ht="16.5">
      <c r="A927" s="145"/>
      <c r="B927" s="146"/>
      <c r="C927" s="146"/>
      <c r="D927" s="146"/>
      <c r="E927" s="159"/>
      <c r="F927" s="146"/>
      <c r="G927" s="148"/>
      <c r="H927" s="149"/>
      <c r="I927" s="146"/>
      <c r="J927" s="146"/>
      <c r="K927" s="146"/>
      <c r="L927" s="146"/>
      <c r="M927" s="150"/>
      <c r="N927" s="150"/>
    </row>
    <row r="928" spans="1:14" ht="16.5">
      <c r="A928" s="139"/>
      <c r="B928" s="140"/>
      <c r="C928" s="140"/>
      <c r="D928" s="140"/>
      <c r="E928" s="158"/>
      <c r="F928" s="140"/>
      <c r="G928" s="142"/>
      <c r="H928" s="143"/>
      <c r="I928" s="140"/>
      <c r="J928" s="140"/>
      <c r="K928" s="140"/>
      <c r="L928" s="140"/>
      <c r="M928" s="144"/>
      <c r="N928" s="144"/>
    </row>
    <row r="929" spans="1:14" ht="16.5">
      <c r="A929" s="145"/>
      <c r="B929" s="146"/>
      <c r="C929" s="146"/>
      <c r="D929" s="146"/>
      <c r="E929" s="159"/>
      <c r="F929" s="146"/>
      <c r="G929" s="148"/>
      <c r="H929" s="149"/>
      <c r="I929" s="146"/>
      <c r="J929" s="146"/>
      <c r="K929" s="146"/>
      <c r="L929" s="146"/>
      <c r="M929" s="150"/>
      <c r="N929" s="150"/>
    </row>
    <row r="930" spans="1:14" ht="16.5">
      <c r="A930" s="139"/>
      <c r="B930" s="140"/>
      <c r="C930" s="140"/>
      <c r="D930" s="140"/>
      <c r="E930" s="158"/>
      <c r="F930" s="140"/>
      <c r="G930" s="142"/>
      <c r="H930" s="143"/>
      <c r="I930" s="140"/>
      <c r="J930" s="140"/>
      <c r="K930" s="140"/>
      <c r="L930" s="140"/>
      <c r="M930" s="144"/>
      <c r="N930" s="144"/>
    </row>
    <row r="931" spans="1:14" ht="16.5">
      <c r="A931" s="145"/>
      <c r="B931" s="146"/>
      <c r="C931" s="146"/>
      <c r="D931" s="146"/>
      <c r="E931" s="159"/>
      <c r="F931" s="146"/>
      <c r="G931" s="148"/>
      <c r="H931" s="149"/>
      <c r="I931" s="146"/>
      <c r="J931" s="146"/>
      <c r="K931" s="146"/>
      <c r="L931" s="146"/>
      <c r="M931" s="150"/>
      <c r="N931" s="150"/>
    </row>
    <row r="932" spans="1:14" ht="16.5">
      <c r="A932" s="139"/>
      <c r="B932" s="140"/>
      <c r="C932" s="140"/>
      <c r="D932" s="140"/>
      <c r="E932" s="158"/>
      <c r="F932" s="140"/>
      <c r="G932" s="142"/>
      <c r="H932" s="143"/>
      <c r="I932" s="140"/>
      <c r="J932" s="140"/>
      <c r="K932" s="140"/>
      <c r="L932" s="140"/>
      <c r="M932" s="144"/>
      <c r="N932" s="144"/>
    </row>
    <row r="933" spans="1:14" ht="16.5">
      <c r="A933" s="145"/>
      <c r="B933" s="146"/>
      <c r="C933" s="146"/>
      <c r="D933" s="146"/>
      <c r="E933" s="159"/>
      <c r="F933" s="146"/>
      <c r="G933" s="148"/>
      <c r="H933" s="149"/>
      <c r="I933" s="146"/>
      <c r="J933" s="146"/>
      <c r="K933" s="146"/>
      <c r="L933" s="146"/>
      <c r="M933" s="150"/>
      <c r="N933" s="150"/>
    </row>
    <row r="934" spans="1:14" ht="16.5">
      <c r="A934" s="139"/>
      <c r="B934" s="140"/>
      <c r="C934" s="140"/>
      <c r="D934" s="140"/>
      <c r="E934" s="158"/>
      <c r="F934" s="140"/>
      <c r="G934" s="142"/>
      <c r="H934" s="143"/>
      <c r="I934" s="140"/>
      <c r="J934" s="140"/>
      <c r="K934" s="140"/>
      <c r="L934" s="140"/>
      <c r="M934" s="144"/>
      <c r="N934" s="144"/>
    </row>
    <row r="935" spans="1:14" ht="16.5">
      <c r="A935" s="145"/>
      <c r="B935" s="146"/>
      <c r="C935" s="146"/>
      <c r="D935" s="146"/>
      <c r="E935" s="159"/>
      <c r="F935" s="146"/>
      <c r="G935" s="148"/>
      <c r="H935" s="149"/>
      <c r="I935" s="146"/>
      <c r="J935" s="146"/>
      <c r="K935" s="146"/>
      <c r="L935" s="146"/>
      <c r="M935" s="150"/>
      <c r="N935" s="150"/>
    </row>
    <row r="936" spans="1:14" ht="16.5">
      <c r="A936" s="139"/>
      <c r="B936" s="140"/>
      <c r="C936" s="140"/>
      <c r="D936" s="140"/>
      <c r="E936" s="158"/>
      <c r="F936" s="140"/>
      <c r="G936" s="142"/>
      <c r="H936" s="143"/>
      <c r="I936" s="140"/>
      <c r="J936" s="140"/>
      <c r="K936" s="140"/>
      <c r="L936" s="140"/>
      <c r="M936" s="144"/>
      <c r="N936" s="144"/>
    </row>
    <row r="937" spans="1:14" ht="16.5">
      <c r="A937" s="145"/>
      <c r="B937" s="146"/>
      <c r="C937" s="146"/>
      <c r="D937" s="146"/>
      <c r="E937" s="159"/>
      <c r="F937" s="146"/>
      <c r="G937" s="148"/>
      <c r="H937" s="149"/>
      <c r="I937" s="146"/>
      <c r="J937" s="146"/>
      <c r="K937" s="146"/>
      <c r="L937" s="146"/>
      <c r="M937" s="150"/>
      <c r="N937" s="150"/>
    </row>
    <row r="938" spans="1:14" ht="16.5">
      <c r="A938" s="139"/>
      <c r="B938" s="140"/>
      <c r="C938" s="140"/>
      <c r="D938" s="140"/>
      <c r="E938" s="158"/>
      <c r="F938" s="140"/>
      <c r="G938" s="142"/>
      <c r="H938" s="143"/>
      <c r="I938" s="140"/>
      <c r="J938" s="140"/>
      <c r="K938" s="140"/>
      <c r="L938" s="140"/>
      <c r="M938" s="144"/>
      <c r="N938" s="144"/>
    </row>
    <row r="939" spans="1:14" ht="16.5">
      <c r="A939" s="145"/>
      <c r="B939" s="146"/>
      <c r="C939" s="146"/>
      <c r="D939" s="146"/>
      <c r="E939" s="159"/>
      <c r="F939" s="146"/>
      <c r="G939" s="148"/>
      <c r="H939" s="149"/>
      <c r="I939" s="146"/>
      <c r="J939" s="146"/>
      <c r="K939" s="146"/>
      <c r="L939" s="146"/>
      <c r="M939" s="150"/>
      <c r="N939" s="150"/>
    </row>
    <row r="940" spans="1:14" ht="16.5">
      <c r="A940" s="139"/>
      <c r="B940" s="140"/>
      <c r="C940" s="140"/>
      <c r="D940" s="140"/>
      <c r="E940" s="158"/>
      <c r="F940" s="140"/>
      <c r="G940" s="142"/>
      <c r="H940" s="143"/>
      <c r="I940" s="140"/>
      <c r="J940" s="140"/>
      <c r="K940" s="140"/>
      <c r="L940" s="140"/>
      <c r="M940" s="144"/>
      <c r="N940" s="144"/>
    </row>
    <row r="941" spans="1:14" ht="16.5">
      <c r="A941" s="145"/>
      <c r="B941" s="146"/>
      <c r="C941" s="146"/>
      <c r="D941" s="146"/>
      <c r="E941" s="159"/>
      <c r="F941" s="146"/>
      <c r="G941" s="148"/>
      <c r="H941" s="149"/>
      <c r="I941" s="146"/>
      <c r="J941" s="146"/>
      <c r="K941" s="146"/>
      <c r="L941" s="146"/>
      <c r="M941" s="150"/>
      <c r="N941" s="150"/>
    </row>
    <row r="942" spans="1:14" ht="16.5">
      <c r="A942" s="139"/>
      <c r="B942" s="140"/>
      <c r="C942" s="140"/>
      <c r="D942" s="140"/>
      <c r="E942" s="158"/>
      <c r="F942" s="140"/>
      <c r="G942" s="142"/>
      <c r="H942" s="143"/>
      <c r="I942" s="140"/>
      <c r="J942" s="140"/>
      <c r="K942" s="140"/>
      <c r="L942" s="140"/>
      <c r="M942" s="144"/>
      <c r="N942" s="144"/>
    </row>
    <row r="943" spans="1:14" ht="16.5">
      <c r="A943" s="145"/>
      <c r="B943" s="146"/>
      <c r="C943" s="146"/>
      <c r="D943" s="146"/>
      <c r="E943" s="159"/>
      <c r="F943" s="146"/>
      <c r="G943" s="148"/>
      <c r="H943" s="149"/>
      <c r="I943" s="146"/>
      <c r="J943" s="146"/>
      <c r="K943" s="146"/>
      <c r="L943" s="146"/>
      <c r="M943" s="150"/>
      <c r="N943" s="150"/>
    </row>
    <row r="944" spans="1:14" ht="16.5">
      <c r="A944" s="139"/>
      <c r="B944" s="140"/>
      <c r="C944" s="140"/>
      <c r="D944" s="140"/>
      <c r="E944" s="158"/>
      <c r="F944" s="140"/>
      <c r="G944" s="142"/>
      <c r="H944" s="143"/>
      <c r="I944" s="140"/>
      <c r="J944" s="140"/>
      <c r="K944" s="140"/>
      <c r="L944" s="140"/>
      <c r="M944" s="144"/>
      <c r="N944" s="144"/>
    </row>
    <row r="945" spans="1:14" ht="16.5">
      <c r="A945" s="145"/>
      <c r="B945" s="146"/>
      <c r="C945" s="146"/>
      <c r="D945" s="146"/>
      <c r="E945" s="159"/>
      <c r="F945" s="146"/>
      <c r="G945" s="148"/>
      <c r="H945" s="149"/>
      <c r="I945" s="146"/>
      <c r="J945" s="146"/>
      <c r="K945" s="146"/>
      <c r="L945" s="146"/>
      <c r="M945" s="150"/>
      <c r="N945" s="150"/>
    </row>
    <row r="946" spans="1:14" ht="16.5">
      <c r="A946" s="139"/>
      <c r="B946" s="140"/>
      <c r="C946" s="140"/>
      <c r="D946" s="140"/>
      <c r="E946" s="158"/>
      <c r="F946" s="140"/>
      <c r="G946" s="142"/>
      <c r="H946" s="143"/>
      <c r="I946" s="140"/>
      <c r="J946" s="140"/>
      <c r="K946" s="140"/>
      <c r="L946" s="140"/>
      <c r="M946" s="144"/>
      <c r="N946" s="144"/>
    </row>
    <row r="947" spans="1:14" ht="16.5">
      <c r="A947" s="145"/>
      <c r="B947" s="146"/>
      <c r="C947" s="146"/>
      <c r="D947" s="146"/>
      <c r="E947" s="159"/>
      <c r="F947" s="146"/>
      <c r="G947" s="148"/>
      <c r="H947" s="149"/>
      <c r="I947" s="146"/>
      <c r="J947" s="146"/>
      <c r="K947" s="146"/>
      <c r="L947" s="146"/>
      <c r="M947" s="150"/>
      <c r="N947" s="150"/>
    </row>
    <row r="948" spans="1:14" ht="16.5">
      <c r="A948" s="139"/>
      <c r="B948" s="140"/>
      <c r="C948" s="140"/>
      <c r="D948" s="140"/>
      <c r="E948" s="158"/>
      <c r="F948" s="140"/>
      <c r="G948" s="142"/>
      <c r="H948" s="143"/>
      <c r="I948" s="140"/>
      <c r="J948" s="140"/>
      <c r="K948" s="140"/>
      <c r="L948" s="140"/>
      <c r="M948" s="144"/>
      <c r="N948" s="144"/>
    </row>
    <row r="949" spans="1:14" ht="16.5">
      <c r="A949" s="145"/>
      <c r="B949" s="146"/>
      <c r="C949" s="146"/>
      <c r="D949" s="146"/>
      <c r="E949" s="159"/>
      <c r="F949" s="146"/>
      <c r="G949" s="148"/>
      <c r="H949" s="149"/>
      <c r="I949" s="146"/>
      <c r="J949" s="146"/>
      <c r="K949" s="146"/>
      <c r="L949" s="146"/>
      <c r="M949" s="150"/>
      <c r="N949" s="150"/>
    </row>
    <row r="950" spans="1:14" ht="16.5">
      <c r="A950" s="139"/>
      <c r="B950" s="140"/>
      <c r="C950" s="140"/>
      <c r="D950" s="140"/>
      <c r="E950" s="158"/>
      <c r="F950" s="140"/>
      <c r="G950" s="142"/>
      <c r="H950" s="143"/>
      <c r="I950" s="140"/>
      <c r="J950" s="140"/>
      <c r="K950" s="140"/>
      <c r="L950" s="140"/>
      <c r="M950" s="144"/>
      <c r="N950" s="144"/>
    </row>
    <row r="951" spans="1:14" ht="16.5">
      <c r="A951" s="145"/>
      <c r="B951" s="146"/>
      <c r="C951" s="146"/>
      <c r="D951" s="146"/>
      <c r="E951" s="159"/>
      <c r="F951" s="146"/>
      <c r="G951" s="148"/>
      <c r="H951" s="149"/>
      <c r="I951" s="146"/>
      <c r="J951" s="146"/>
      <c r="K951" s="146"/>
      <c r="L951" s="146"/>
      <c r="M951" s="150"/>
      <c r="N951" s="150"/>
    </row>
    <row r="952" spans="1:14" ht="16.5">
      <c r="A952" s="139"/>
      <c r="B952" s="140"/>
      <c r="C952" s="140"/>
      <c r="D952" s="140"/>
      <c r="E952" s="158"/>
      <c r="F952" s="140"/>
      <c r="G952" s="142"/>
      <c r="H952" s="143"/>
      <c r="I952" s="140"/>
      <c r="J952" s="140"/>
      <c r="K952" s="140"/>
      <c r="L952" s="140"/>
      <c r="M952" s="144"/>
      <c r="N952" s="144"/>
    </row>
    <row r="953" spans="1:14" ht="16.5">
      <c r="A953" s="145"/>
      <c r="B953" s="146"/>
      <c r="C953" s="146"/>
      <c r="D953" s="146"/>
      <c r="E953" s="159"/>
      <c r="F953" s="146"/>
      <c r="G953" s="148"/>
      <c r="H953" s="149"/>
      <c r="I953" s="146"/>
      <c r="J953" s="146"/>
      <c r="K953" s="146"/>
      <c r="L953" s="146"/>
      <c r="M953" s="150"/>
      <c r="N953" s="150"/>
    </row>
    <row r="954" spans="1:14" ht="16.5">
      <c r="A954" s="139"/>
      <c r="B954" s="140"/>
      <c r="C954" s="140"/>
      <c r="D954" s="140"/>
      <c r="E954" s="158"/>
      <c r="F954" s="140"/>
      <c r="G954" s="142"/>
      <c r="H954" s="143"/>
      <c r="I954" s="140"/>
      <c r="J954" s="140"/>
      <c r="K954" s="140"/>
      <c r="L954" s="140"/>
      <c r="M954" s="144"/>
      <c r="N954" s="144"/>
    </row>
    <row r="955" spans="1:14" ht="16.5">
      <c r="A955" s="145"/>
      <c r="B955" s="146"/>
      <c r="C955" s="146"/>
      <c r="D955" s="146"/>
      <c r="E955" s="159"/>
      <c r="F955" s="146"/>
      <c r="G955" s="148"/>
      <c r="H955" s="149"/>
      <c r="I955" s="146"/>
      <c r="J955" s="146"/>
      <c r="K955" s="146"/>
      <c r="L955" s="146"/>
      <c r="M955" s="150"/>
      <c r="N955" s="150"/>
    </row>
    <row r="956" spans="1:14" ht="16.5">
      <c r="A956" s="139"/>
      <c r="B956" s="140"/>
      <c r="C956" s="140"/>
      <c r="D956" s="140"/>
      <c r="E956" s="158"/>
      <c r="F956" s="140"/>
      <c r="G956" s="142"/>
      <c r="H956" s="143"/>
      <c r="I956" s="140"/>
      <c r="J956" s="140"/>
      <c r="K956" s="140"/>
      <c r="L956" s="140"/>
      <c r="M956" s="144"/>
      <c r="N956" s="144"/>
    </row>
    <row r="957" spans="1:14" ht="16.5">
      <c r="A957" s="145"/>
      <c r="B957" s="146"/>
      <c r="C957" s="146"/>
      <c r="D957" s="146"/>
      <c r="E957" s="159"/>
      <c r="F957" s="146"/>
      <c r="G957" s="148"/>
      <c r="H957" s="149"/>
      <c r="I957" s="146"/>
      <c r="J957" s="146"/>
      <c r="K957" s="146"/>
      <c r="L957" s="146"/>
      <c r="M957" s="150"/>
      <c r="N957" s="150"/>
    </row>
    <row r="958" spans="1:14" ht="16.5">
      <c r="A958" s="139"/>
      <c r="B958" s="140"/>
      <c r="C958" s="140"/>
      <c r="D958" s="140"/>
      <c r="E958" s="158"/>
      <c r="F958" s="140"/>
      <c r="G958" s="142"/>
      <c r="H958" s="143"/>
      <c r="I958" s="140"/>
      <c r="J958" s="140"/>
      <c r="K958" s="140"/>
      <c r="L958" s="140"/>
      <c r="M958" s="144"/>
      <c r="N958" s="144"/>
    </row>
    <row r="959" spans="1:14" ht="16.5">
      <c r="A959" s="145"/>
      <c r="B959" s="146"/>
      <c r="C959" s="146"/>
      <c r="D959" s="146"/>
      <c r="E959" s="159"/>
      <c r="F959" s="146"/>
      <c r="G959" s="148"/>
      <c r="H959" s="149"/>
      <c r="I959" s="146"/>
      <c r="J959" s="146"/>
      <c r="K959" s="146"/>
      <c r="L959" s="146"/>
      <c r="M959" s="150"/>
      <c r="N959" s="150"/>
    </row>
    <row r="960" spans="1:14" ht="16.5">
      <c r="A960" s="139"/>
      <c r="B960" s="140"/>
      <c r="C960" s="140"/>
      <c r="D960" s="140"/>
      <c r="E960" s="158"/>
      <c r="F960" s="140"/>
      <c r="G960" s="142"/>
      <c r="H960" s="143"/>
      <c r="I960" s="140"/>
      <c r="J960" s="140"/>
      <c r="K960" s="140"/>
      <c r="L960" s="140"/>
      <c r="M960" s="144"/>
      <c r="N960" s="144"/>
    </row>
    <row r="961" spans="1:14" ht="16.5">
      <c r="A961" s="145"/>
      <c r="B961" s="146"/>
      <c r="C961" s="146"/>
      <c r="D961" s="146"/>
      <c r="E961" s="159"/>
      <c r="F961" s="146"/>
      <c r="G961" s="148"/>
      <c r="H961" s="149"/>
      <c r="I961" s="146"/>
      <c r="J961" s="146"/>
      <c r="K961" s="146"/>
      <c r="L961" s="146"/>
      <c r="M961" s="150"/>
      <c r="N961" s="150"/>
    </row>
    <row r="962" spans="1:14" ht="16.5">
      <c r="A962" s="139"/>
      <c r="B962" s="140"/>
      <c r="C962" s="140"/>
      <c r="D962" s="140"/>
      <c r="E962" s="158"/>
      <c r="F962" s="140"/>
      <c r="G962" s="142"/>
      <c r="H962" s="143"/>
      <c r="I962" s="140"/>
      <c r="J962" s="140"/>
      <c r="K962" s="140"/>
      <c r="L962" s="140"/>
      <c r="M962" s="144"/>
      <c r="N962" s="144"/>
    </row>
    <row r="963" spans="1:14" ht="16.5">
      <c r="A963" s="145"/>
      <c r="B963" s="146"/>
      <c r="C963" s="146"/>
      <c r="D963" s="146"/>
      <c r="E963" s="159"/>
      <c r="F963" s="146"/>
      <c r="G963" s="148"/>
      <c r="H963" s="149"/>
      <c r="I963" s="146"/>
      <c r="J963" s="146"/>
      <c r="K963" s="146"/>
      <c r="L963" s="146"/>
      <c r="M963" s="150"/>
      <c r="N963" s="150"/>
    </row>
    <row r="964" spans="1:14" ht="16.5">
      <c r="A964" s="139"/>
      <c r="B964" s="140"/>
      <c r="C964" s="140"/>
      <c r="D964" s="140"/>
      <c r="E964" s="158"/>
      <c r="F964" s="140"/>
      <c r="G964" s="142"/>
      <c r="H964" s="143"/>
      <c r="I964" s="140"/>
      <c r="J964" s="140"/>
      <c r="K964" s="140"/>
      <c r="L964" s="140"/>
      <c r="M964" s="144"/>
      <c r="N964" s="144"/>
    </row>
    <row r="965" spans="1:14" ht="16.5">
      <c r="A965" s="145"/>
      <c r="B965" s="146"/>
      <c r="C965" s="146"/>
      <c r="D965" s="146"/>
      <c r="E965" s="159"/>
      <c r="F965" s="146"/>
      <c r="G965" s="148"/>
      <c r="H965" s="149"/>
      <c r="I965" s="146"/>
      <c r="J965" s="146"/>
      <c r="K965" s="146"/>
      <c r="L965" s="146"/>
      <c r="M965" s="150"/>
      <c r="N965" s="150"/>
    </row>
    <row r="966" spans="1:14" ht="16.5">
      <c r="A966" s="139"/>
      <c r="B966" s="140"/>
      <c r="C966" s="140"/>
      <c r="D966" s="140"/>
      <c r="E966" s="158"/>
      <c r="F966" s="140"/>
      <c r="G966" s="142"/>
      <c r="H966" s="143"/>
      <c r="I966" s="140"/>
      <c r="J966" s="140"/>
      <c r="K966" s="140"/>
      <c r="L966" s="140"/>
      <c r="M966" s="144"/>
      <c r="N966" s="144"/>
    </row>
    <row r="967" spans="1:14" ht="16.5">
      <c r="A967" s="145"/>
      <c r="B967" s="146"/>
      <c r="C967" s="146"/>
      <c r="D967" s="146"/>
      <c r="E967" s="159"/>
      <c r="F967" s="146"/>
      <c r="G967" s="148"/>
      <c r="H967" s="149"/>
      <c r="I967" s="146"/>
      <c r="J967" s="146"/>
      <c r="K967" s="146"/>
      <c r="L967" s="146"/>
      <c r="M967" s="150"/>
      <c r="N967" s="150"/>
    </row>
    <row r="968" spans="1:14" ht="16.5">
      <c r="A968" s="139"/>
      <c r="B968" s="140"/>
      <c r="C968" s="140"/>
      <c r="D968" s="140"/>
      <c r="E968" s="158"/>
      <c r="F968" s="140"/>
      <c r="G968" s="142"/>
      <c r="H968" s="143"/>
      <c r="I968" s="140"/>
      <c r="J968" s="140"/>
      <c r="K968" s="140"/>
      <c r="L968" s="140"/>
      <c r="M968" s="144"/>
      <c r="N968" s="144"/>
    </row>
    <row r="969" spans="1:14" ht="16.5">
      <c r="A969" s="145"/>
      <c r="B969" s="146"/>
      <c r="C969" s="146"/>
      <c r="D969" s="146"/>
      <c r="E969" s="159"/>
      <c r="F969" s="146"/>
      <c r="G969" s="148"/>
      <c r="H969" s="149"/>
      <c r="I969" s="146"/>
      <c r="J969" s="146"/>
      <c r="K969" s="146"/>
      <c r="L969" s="146"/>
      <c r="M969" s="150"/>
      <c r="N969" s="150"/>
    </row>
    <row r="970" spans="1:14" ht="16.5">
      <c r="A970" s="139"/>
      <c r="B970" s="140"/>
      <c r="C970" s="140"/>
      <c r="D970" s="140"/>
      <c r="E970" s="158"/>
      <c r="F970" s="140"/>
      <c r="G970" s="142"/>
      <c r="H970" s="143"/>
      <c r="I970" s="140"/>
      <c r="J970" s="140"/>
      <c r="K970" s="140"/>
      <c r="L970" s="140"/>
      <c r="M970" s="144"/>
      <c r="N970" s="144"/>
    </row>
    <row r="971" spans="1:14" ht="16.5">
      <c r="A971" s="145"/>
      <c r="B971" s="146"/>
      <c r="C971" s="146"/>
      <c r="D971" s="146"/>
      <c r="E971" s="159"/>
      <c r="F971" s="146"/>
      <c r="G971" s="148"/>
      <c r="H971" s="149"/>
      <c r="I971" s="146"/>
      <c r="J971" s="146"/>
      <c r="K971" s="146"/>
      <c r="L971" s="146"/>
      <c r="M971" s="150"/>
      <c r="N971" s="150"/>
    </row>
    <row r="972" spans="1:14" ht="16.5">
      <c r="A972" s="139"/>
      <c r="B972" s="140"/>
      <c r="C972" s="140"/>
      <c r="D972" s="140"/>
      <c r="E972" s="158"/>
      <c r="F972" s="140"/>
      <c r="G972" s="142"/>
      <c r="H972" s="143"/>
      <c r="I972" s="140"/>
      <c r="J972" s="140"/>
      <c r="K972" s="140"/>
      <c r="L972" s="140"/>
      <c r="M972" s="144"/>
      <c r="N972" s="144"/>
    </row>
    <row r="973" spans="1:14" ht="16.5">
      <c r="A973" s="145"/>
      <c r="B973" s="146"/>
      <c r="C973" s="146"/>
      <c r="D973" s="146"/>
      <c r="E973" s="159"/>
      <c r="F973" s="146"/>
      <c r="G973" s="148"/>
      <c r="H973" s="149"/>
      <c r="I973" s="146"/>
      <c r="J973" s="146"/>
      <c r="K973" s="146"/>
      <c r="L973" s="146"/>
      <c r="M973" s="150"/>
      <c r="N973" s="150"/>
    </row>
    <row r="974" spans="1:14" ht="16.5">
      <c r="A974" s="139"/>
      <c r="B974" s="140"/>
      <c r="C974" s="140"/>
      <c r="D974" s="140"/>
      <c r="E974" s="158"/>
      <c r="F974" s="140"/>
      <c r="G974" s="142"/>
      <c r="H974" s="143"/>
      <c r="I974" s="140"/>
      <c r="J974" s="140"/>
      <c r="K974" s="140"/>
      <c r="L974" s="140"/>
      <c r="M974" s="144"/>
      <c r="N974" s="144"/>
    </row>
    <row r="975" spans="1:14" ht="16.5">
      <c r="A975" s="145"/>
      <c r="B975" s="146"/>
      <c r="C975" s="146"/>
      <c r="D975" s="146"/>
      <c r="E975" s="159"/>
      <c r="F975" s="146"/>
      <c r="G975" s="148"/>
      <c r="H975" s="149"/>
      <c r="I975" s="146"/>
      <c r="J975" s="146"/>
      <c r="K975" s="146"/>
      <c r="L975" s="146"/>
      <c r="M975" s="150"/>
      <c r="N975" s="150"/>
    </row>
    <row r="976" spans="1:14" ht="16.5">
      <c r="A976" s="139"/>
      <c r="B976" s="140"/>
      <c r="C976" s="140"/>
      <c r="D976" s="140"/>
      <c r="E976" s="158"/>
      <c r="F976" s="140"/>
      <c r="G976" s="142"/>
      <c r="H976" s="143"/>
      <c r="I976" s="140"/>
      <c r="J976" s="140"/>
      <c r="K976" s="140"/>
      <c r="L976" s="140"/>
      <c r="M976" s="144"/>
      <c r="N976" s="144"/>
    </row>
    <row r="977" spans="1:14" ht="16.5">
      <c r="A977" s="145"/>
      <c r="B977" s="146"/>
      <c r="C977" s="146"/>
      <c r="D977" s="146"/>
      <c r="E977" s="159"/>
      <c r="F977" s="146"/>
      <c r="G977" s="148"/>
      <c r="H977" s="149"/>
      <c r="I977" s="146"/>
      <c r="J977" s="146"/>
      <c r="K977" s="146"/>
      <c r="L977" s="146"/>
      <c r="M977" s="150"/>
      <c r="N977" s="150"/>
    </row>
    <row r="978" spans="1:14" ht="16.5">
      <c r="A978" s="139"/>
      <c r="B978" s="140"/>
      <c r="C978" s="140"/>
      <c r="D978" s="140"/>
      <c r="E978" s="158"/>
      <c r="F978" s="140"/>
      <c r="G978" s="142"/>
      <c r="H978" s="143"/>
      <c r="I978" s="140"/>
      <c r="J978" s="140"/>
      <c r="K978" s="140"/>
      <c r="L978" s="140"/>
      <c r="M978" s="144"/>
      <c r="N978" s="144"/>
    </row>
    <row r="979" spans="1:14" ht="16.5">
      <c r="A979" s="145"/>
      <c r="B979" s="146"/>
      <c r="C979" s="146"/>
      <c r="D979" s="146"/>
      <c r="E979" s="159"/>
      <c r="F979" s="146"/>
      <c r="G979" s="148"/>
      <c r="H979" s="149"/>
      <c r="I979" s="146"/>
      <c r="J979" s="146"/>
      <c r="K979" s="146"/>
      <c r="L979" s="146"/>
      <c r="M979" s="150"/>
      <c r="N979" s="150"/>
    </row>
    <row r="980" spans="1:14" ht="16.5">
      <c r="A980" s="139"/>
      <c r="B980" s="140"/>
      <c r="C980" s="140"/>
      <c r="D980" s="140"/>
      <c r="E980" s="158"/>
      <c r="F980" s="140"/>
      <c r="G980" s="142"/>
      <c r="H980" s="143"/>
      <c r="I980" s="140"/>
      <c r="J980" s="140"/>
      <c r="K980" s="140"/>
      <c r="L980" s="140"/>
      <c r="M980" s="144"/>
      <c r="N980" s="144"/>
    </row>
    <row r="981" spans="1:14" ht="16.5">
      <c r="A981" s="145"/>
      <c r="B981" s="146"/>
      <c r="C981" s="146"/>
      <c r="D981" s="146"/>
      <c r="E981" s="159"/>
      <c r="F981" s="146"/>
      <c r="G981" s="148"/>
      <c r="H981" s="149"/>
      <c r="I981" s="146"/>
      <c r="J981" s="146"/>
      <c r="K981" s="146"/>
      <c r="L981" s="146"/>
      <c r="M981" s="150"/>
      <c r="N981" s="150"/>
    </row>
    <row r="982" spans="1:14" ht="16.5">
      <c r="A982" s="139"/>
      <c r="B982" s="140"/>
      <c r="C982" s="140"/>
      <c r="D982" s="140"/>
      <c r="E982" s="158"/>
      <c r="F982" s="140"/>
      <c r="G982" s="142"/>
      <c r="H982" s="143"/>
      <c r="I982" s="140"/>
      <c r="J982" s="140"/>
      <c r="K982" s="140"/>
      <c r="L982" s="140"/>
      <c r="M982" s="144"/>
      <c r="N982" s="144"/>
    </row>
    <row r="983" spans="1:14" ht="16.5">
      <c r="A983" s="145"/>
      <c r="B983" s="146"/>
      <c r="C983" s="146"/>
      <c r="D983" s="146"/>
      <c r="E983" s="159"/>
      <c r="F983" s="146"/>
      <c r="G983" s="148"/>
      <c r="H983" s="149"/>
      <c r="I983" s="146"/>
      <c r="J983" s="146"/>
      <c r="K983" s="146"/>
      <c r="L983" s="146"/>
      <c r="M983" s="150"/>
      <c r="N983" s="150"/>
    </row>
    <row r="984" spans="1:14" ht="16.5">
      <c r="A984" s="139"/>
      <c r="B984" s="140"/>
      <c r="C984" s="140"/>
      <c r="D984" s="140"/>
      <c r="E984" s="158"/>
      <c r="F984" s="140"/>
      <c r="G984" s="142"/>
      <c r="H984" s="143"/>
      <c r="I984" s="140"/>
      <c r="J984" s="140"/>
      <c r="K984" s="140"/>
      <c r="L984" s="140"/>
      <c r="M984" s="144"/>
      <c r="N984" s="144"/>
    </row>
    <row r="985" spans="1:14" ht="16.5">
      <c r="A985" s="145"/>
      <c r="B985" s="146"/>
      <c r="C985" s="146"/>
      <c r="D985" s="146"/>
      <c r="E985" s="159"/>
      <c r="F985" s="146"/>
      <c r="G985" s="148"/>
      <c r="H985" s="149"/>
      <c r="I985" s="146"/>
      <c r="J985" s="146"/>
      <c r="K985" s="146"/>
      <c r="L985" s="146"/>
      <c r="M985" s="150"/>
      <c r="N985" s="150"/>
    </row>
    <row r="986" spans="1:14" ht="16.5">
      <c r="A986" s="139"/>
      <c r="B986" s="140"/>
      <c r="C986" s="140"/>
      <c r="D986" s="140"/>
      <c r="E986" s="158"/>
      <c r="F986" s="140"/>
      <c r="G986" s="142"/>
      <c r="H986" s="143"/>
      <c r="I986" s="140"/>
      <c r="J986" s="140"/>
      <c r="K986" s="140"/>
      <c r="L986" s="140"/>
      <c r="M986" s="144"/>
      <c r="N986" s="144"/>
    </row>
    <row r="987" spans="1:14" ht="16.5">
      <c r="A987" s="145"/>
      <c r="B987" s="146"/>
      <c r="C987" s="146"/>
      <c r="D987" s="146"/>
      <c r="E987" s="159"/>
      <c r="F987" s="146"/>
      <c r="G987" s="148"/>
      <c r="H987" s="149"/>
      <c r="I987" s="146"/>
      <c r="J987" s="146"/>
      <c r="K987" s="146"/>
      <c r="L987" s="146"/>
      <c r="M987" s="150"/>
      <c r="N987" s="150"/>
    </row>
    <row r="988" spans="1:14" ht="16.5">
      <c r="A988" s="139"/>
      <c r="B988" s="140"/>
      <c r="C988" s="140"/>
      <c r="D988" s="140"/>
      <c r="E988" s="158"/>
      <c r="F988" s="140"/>
      <c r="G988" s="142"/>
      <c r="H988" s="143"/>
      <c r="I988" s="140"/>
      <c r="J988" s="140"/>
      <c r="K988" s="140"/>
      <c r="L988" s="140"/>
      <c r="M988" s="144"/>
      <c r="N988" s="144"/>
    </row>
    <row r="989" spans="1:14" ht="16.5">
      <c r="A989" s="145"/>
      <c r="B989" s="146"/>
      <c r="C989" s="146"/>
      <c r="D989" s="146"/>
      <c r="E989" s="159"/>
      <c r="F989" s="146"/>
      <c r="G989" s="148"/>
      <c r="H989" s="149"/>
      <c r="I989" s="146"/>
      <c r="J989" s="146"/>
      <c r="K989" s="146"/>
      <c r="L989" s="146"/>
      <c r="M989" s="150"/>
      <c r="N989" s="150"/>
    </row>
    <row r="990" spans="1:14" ht="16.5">
      <c r="A990" s="139"/>
      <c r="B990" s="140"/>
      <c r="C990" s="140"/>
      <c r="D990" s="140"/>
      <c r="E990" s="158"/>
      <c r="F990" s="140"/>
      <c r="G990" s="142"/>
      <c r="H990" s="143"/>
      <c r="I990" s="140"/>
      <c r="J990" s="140"/>
      <c r="K990" s="140"/>
      <c r="L990" s="140"/>
      <c r="M990" s="144"/>
      <c r="N990" s="144"/>
    </row>
    <row r="991" spans="1:14" ht="16.5">
      <c r="A991" s="145"/>
      <c r="B991" s="146"/>
      <c r="C991" s="146"/>
      <c r="D991" s="146"/>
      <c r="E991" s="159"/>
      <c r="F991" s="146"/>
      <c r="G991" s="148"/>
      <c r="H991" s="149"/>
      <c r="I991" s="146"/>
      <c r="J991" s="146"/>
      <c r="K991" s="146"/>
      <c r="L991" s="146"/>
      <c r="M991" s="150"/>
      <c r="N991" s="150"/>
    </row>
    <row r="992" spans="1:14" ht="16.5">
      <c r="A992" s="139"/>
      <c r="B992" s="140"/>
      <c r="C992" s="140"/>
      <c r="D992" s="140"/>
      <c r="E992" s="158"/>
      <c r="F992" s="140"/>
      <c r="G992" s="142"/>
      <c r="H992" s="143"/>
      <c r="I992" s="140"/>
      <c r="J992" s="140"/>
      <c r="K992" s="140"/>
      <c r="L992" s="140"/>
      <c r="M992" s="144"/>
      <c r="N992" s="144"/>
    </row>
    <row r="993" spans="1:14" ht="16.5">
      <c r="A993" s="145"/>
      <c r="B993" s="146"/>
      <c r="C993" s="146"/>
      <c r="D993" s="146"/>
      <c r="E993" s="159"/>
      <c r="F993" s="146"/>
      <c r="G993" s="148"/>
      <c r="H993" s="149"/>
      <c r="I993" s="146"/>
      <c r="J993" s="146"/>
      <c r="K993" s="146"/>
      <c r="L993" s="146"/>
      <c r="M993" s="150"/>
      <c r="N993" s="150"/>
    </row>
    <row r="994" spans="1:14" ht="16.5">
      <c r="A994" s="139"/>
      <c r="B994" s="140"/>
      <c r="C994" s="140"/>
      <c r="D994" s="140"/>
      <c r="E994" s="158"/>
      <c r="F994" s="140"/>
      <c r="G994" s="142"/>
      <c r="H994" s="143"/>
      <c r="I994" s="140"/>
      <c r="J994" s="140"/>
      <c r="K994" s="140"/>
      <c r="L994" s="140"/>
      <c r="M994" s="144"/>
      <c r="N994" s="144"/>
    </row>
    <row r="995" spans="1:14" ht="16.5">
      <c r="A995" s="145"/>
      <c r="B995" s="146"/>
      <c r="C995" s="146"/>
      <c r="D995" s="146"/>
      <c r="E995" s="159"/>
      <c r="F995" s="146"/>
      <c r="G995" s="148"/>
      <c r="H995" s="149"/>
      <c r="I995" s="146"/>
      <c r="J995" s="146"/>
      <c r="K995" s="146"/>
      <c r="L995" s="146"/>
      <c r="M995" s="150"/>
      <c r="N995" s="150"/>
    </row>
    <row r="996" spans="1:14" ht="16.5">
      <c r="A996" s="139"/>
      <c r="B996" s="140"/>
      <c r="C996" s="140"/>
      <c r="D996" s="140"/>
      <c r="E996" s="158"/>
      <c r="F996" s="140"/>
      <c r="G996" s="142"/>
      <c r="H996" s="143"/>
      <c r="I996" s="140"/>
      <c r="J996" s="140"/>
      <c r="K996" s="140"/>
      <c r="L996" s="140"/>
      <c r="M996" s="144"/>
      <c r="N996" s="144"/>
    </row>
    <row r="997" spans="1:14" ht="16.5">
      <c r="A997" s="145"/>
      <c r="B997" s="146"/>
      <c r="C997" s="146"/>
      <c r="D997" s="146"/>
      <c r="E997" s="159"/>
      <c r="F997" s="146"/>
      <c r="G997" s="148"/>
      <c r="H997" s="149"/>
      <c r="I997" s="146"/>
      <c r="J997" s="146"/>
      <c r="K997" s="146"/>
      <c r="L997" s="146"/>
      <c r="M997" s="150"/>
      <c r="N997" s="150"/>
    </row>
    <row r="998" spans="1:14" ht="16.5">
      <c r="A998" s="139"/>
      <c r="B998" s="140"/>
      <c r="C998" s="140"/>
      <c r="D998" s="140"/>
      <c r="E998" s="158"/>
      <c r="F998" s="140"/>
      <c r="G998" s="142"/>
      <c r="H998" s="143"/>
      <c r="I998" s="140"/>
      <c r="J998" s="140"/>
      <c r="K998" s="140"/>
      <c r="L998" s="140"/>
      <c r="M998" s="144"/>
      <c r="N998" s="144"/>
    </row>
    <row r="999" spans="1:14" ht="16.5">
      <c r="A999" s="145"/>
      <c r="B999" s="146"/>
      <c r="C999" s="146"/>
      <c r="D999" s="146"/>
      <c r="E999" s="159"/>
      <c r="F999" s="146"/>
      <c r="G999" s="148"/>
      <c r="H999" s="149"/>
      <c r="I999" s="146"/>
      <c r="J999" s="146"/>
      <c r="K999" s="146"/>
      <c r="L999" s="146"/>
      <c r="M999" s="150"/>
      <c r="N999" s="150"/>
    </row>
    <row r="1000" spans="1:14" ht="16.5">
      <c r="A1000" s="139"/>
      <c r="B1000" s="140"/>
      <c r="C1000" s="140"/>
      <c r="D1000" s="140"/>
      <c r="E1000" s="158"/>
      <c r="F1000" s="140"/>
      <c r="G1000" s="142"/>
      <c r="H1000" s="143"/>
      <c r="I1000" s="140"/>
      <c r="J1000" s="140"/>
      <c r="K1000" s="140"/>
      <c r="L1000" s="140"/>
      <c r="M1000" s="144"/>
      <c r="N1000" s="144"/>
    </row>
    <row r="1001" spans="1:14" ht="16.5">
      <c r="A1001" s="145"/>
      <c r="B1001" s="146"/>
      <c r="C1001" s="146"/>
      <c r="D1001" s="146"/>
      <c r="E1001" s="159"/>
      <c r="F1001" s="146"/>
      <c r="G1001" s="148"/>
      <c r="H1001" s="149"/>
      <c r="I1001" s="146"/>
      <c r="J1001" s="146"/>
      <c r="K1001" s="146"/>
      <c r="L1001" s="146"/>
      <c r="M1001" s="150"/>
      <c r="N1001" s="150"/>
    </row>
    <row r="1002" spans="1:14" ht="16.5">
      <c r="A1002" s="139"/>
      <c r="B1002" s="140"/>
      <c r="C1002" s="140"/>
      <c r="D1002" s="140"/>
      <c r="E1002" s="158"/>
      <c r="F1002" s="140"/>
      <c r="G1002" s="142"/>
      <c r="H1002" s="143"/>
      <c r="I1002" s="140"/>
      <c r="J1002" s="140"/>
      <c r="K1002" s="140"/>
      <c r="L1002" s="140"/>
      <c r="M1002" s="144"/>
      <c r="N1002" s="144"/>
    </row>
    <row r="1003" spans="1:14" ht="16.5">
      <c r="A1003" s="145"/>
      <c r="B1003" s="146"/>
      <c r="C1003" s="146"/>
      <c r="D1003" s="146"/>
      <c r="E1003" s="159"/>
      <c r="F1003" s="146"/>
      <c r="G1003" s="148"/>
      <c r="H1003" s="149"/>
      <c r="I1003" s="146"/>
      <c r="J1003" s="146"/>
      <c r="K1003" s="146"/>
      <c r="L1003" s="146"/>
      <c r="M1003" s="150"/>
      <c r="N1003" s="150"/>
    </row>
    <row r="1004" spans="1:14" ht="16.5">
      <c r="A1004" s="139"/>
      <c r="B1004" s="140"/>
      <c r="C1004" s="140"/>
      <c r="D1004" s="140"/>
      <c r="E1004" s="158"/>
      <c r="F1004" s="140"/>
      <c r="G1004" s="142"/>
      <c r="H1004" s="143"/>
      <c r="I1004" s="140"/>
      <c r="J1004" s="140"/>
      <c r="K1004" s="140"/>
      <c r="L1004" s="140"/>
      <c r="M1004" s="144"/>
      <c r="N1004" s="144"/>
    </row>
    <row r="1005" spans="1:14" ht="16.5">
      <c r="A1005" s="145"/>
      <c r="B1005" s="146"/>
      <c r="C1005" s="146"/>
      <c r="D1005" s="146"/>
      <c r="E1005" s="159"/>
      <c r="F1005" s="146"/>
      <c r="G1005" s="148"/>
      <c r="H1005" s="149"/>
      <c r="I1005" s="146"/>
      <c r="J1005" s="146"/>
      <c r="K1005" s="146"/>
      <c r="L1005" s="146"/>
      <c r="M1005" s="150"/>
      <c r="N1005" s="150"/>
    </row>
    <row r="1006" spans="1:14" ht="16.5">
      <c r="A1006" s="139"/>
      <c r="B1006" s="140"/>
      <c r="C1006" s="140"/>
      <c r="D1006" s="140"/>
      <c r="E1006" s="158"/>
      <c r="F1006" s="140"/>
      <c r="G1006" s="142"/>
      <c r="H1006" s="143"/>
      <c r="I1006" s="140"/>
      <c r="J1006" s="140"/>
      <c r="K1006" s="140"/>
      <c r="L1006" s="140"/>
      <c r="M1006" s="144"/>
      <c r="N1006" s="144"/>
    </row>
    <row r="1007" spans="1:14" ht="16.5">
      <c r="A1007" s="145"/>
      <c r="B1007" s="146"/>
      <c r="C1007" s="146"/>
      <c r="D1007" s="146"/>
      <c r="E1007" s="159"/>
      <c r="F1007" s="146"/>
      <c r="G1007" s="148"/>
      <c r="H1007" s="149"/>
      <c r="I1007" s="146"/>
      <c r="J1007" s="146"/>
      <c r="K1007" s="146"/>
      <c r="L1007" s="146"/>
      <c r="M1007" s="150"/>
      <c r="N1007" s="150"/>
    </row>
    <row r="1008" spans="1:14" ht="16.5">
      <c r="A1008" s="139"/>
      <c r="B1008" s="140"/>
      <c r="C1008" s="140"/>
      <c r="D1008" s="140"/>
      <c r="E1008" s="158"/>
      <c r="F1008" s="140"/>
      <c r="G1008" s="142"/>
      <c r="H1008" s="143"/>
      <c r="I1008" s="140"/>
      <c r="J1008" s="140"/>
      <c r="K1008" s="140"/>
      <c r="L1008" s="140"/>
      <c r="M1008" s="144"/>
      <c r="N1008" s="144"/>
    </row>
    <row r="1009" spans="1:14" ht="16.5">
      <c r="A1009" s="145"/>
      <c r="B1009" s="146"/>
      <c r="C1009" s="146"/>
      <c r="D1009" s="146"/>
      <c r="E1009" s="159"/>
      <c r="F1009" s="146"/>
      <c r="G1009" s="148"/>
      <c r="H1009" s="149"/>
      <c r="I1009" s="146"/>
      <c r="J1009" s="146"/>
      <c r="K1009" s="146"/>
      <c r="L1009" s="146"/>
      <c r="M1009" s="150"/>
      <c r="N1009" s="150"/>
    </row>
    <row r="1010" spans="1:14" ht="16.5">
      <c r="A1010" s="139"/>
      <c r="B1010" s="140"/>
      <c r="C1010" s="140"/>
      <c r="D1010" s="140"/>
      <c r="E1010" s="158"/>
      <c r="F1010" s="140"/>
      <c r="G1010" s="142"/>
      <c r="H1010" s="143"/>
      <c r="I1010" s="140"/>
      <c r="J1010" s="140"/>
      <c r="K1010" s="140"/>
      <c r="L1010" s="140"/>
      <c r="M1010" s="144"/>
      <c r="N1010" s="144"/>
    </row>
    <row r="1011" spans="1:14" ht="16.5">
      <c r="A1011" s="145"/>
      <c r="B1011" s="146"/>
      <c r="C1011" s="146"/>
      <c r="D1011" s="146"/>
      <c r="E1011" s="159"/>
      <c r="F1011" s="146"/>
      <c r="G1011" s="148"/>
      <c r="H1011" s="149"/>
      <c r="I1011" s="146"/>
      <c r="J1011" s="146"/>
      <c r="K1011" s="146"/>
      <c r="L1011" s="146"/>
      <c r="M1011" s="150"/>
      <c r="N1011" s="150"/>
    </row>
    <row r="1012" spans="1:14" ht="16.5">
      <c r="A1012" s="139"/>
      <c r="B1012" s="140"/>
      <c r="C1012" s="140"/>
      <c r="D1012" s="140"/>
      <c r="E1012" s="158"/>
      <c r="F1012" s="140"/>
      <c r="G1012" s="142"/>
      <c r="H1012" s="143"/>
      <c r="I1012" s="140"/>
      <c r="J1012" s="140"/>
      <c r="K1012" s="140"/>
      <c r="L1012" s="140"/>
      <c r="M1012" s="144"/>
      <c r="N1012" s="144"/>
    </row>
    <row r="1013" spans="1:14" ht="16.5">
      <c r="A1013" s="145"/>
      <c r="B1013" s="146"/>
      <c r="C1013" s="146"/>
      <c r="D1013" s="146"/>
      <c r="E1013" s="159"/>
      <c r="F1013" s="146"/>
      <c r="G1013" s="148"/>
      <c r="H1013" s="149"/>
      <c r="I1013" s="146"/>
      <c r="J1013" s="146"/>
      <c r="K1013" s="146"/>
      <c r="L1013" s="146"/>
      <c r="M1013" s="150"/>
      <c r="N1013" s="150"/>
    </row>
    <row r="1014" spans="1:14" ht="16.5">
      <c r="A1014" s="139"/>
      <c r="B1014" s="140"/>
      <c r="C1014" s="140"/>
      <c r="D1014" s="140"/>
      <c r="E1014" s="158"/>
      <c r="F1014" s="140"/>
      <c r="G1014" s="142"/>
      <c r="H1014" s="143"/>
      <c r="I1014" s="140"/>
      <c r="J1014" s="140"/>
      <c r="K1014" s="140"/>
      <c r="L1014" s="140"/>
      <c r="M1014" s="144"/>
      <c r="N1014" s="144"/>
    </row>
    <row r="1015" spans="1:14" ht="16.5">
      <c r="A1015" s="145"/>
      <c r="B1015" s="146"/>
      <c r="C1015" s="146"/>
      <c r="D1015" s="146"/>
      <c r="E1015" s="159"/>
      <c r="F1015" s="146"/>
      <c r="G1015" s="148"/>
      <c r="H1015" s="149"/>
      <c r="I1015" s="146"/>
      <c r="J1015" s="146"/>
      <c r="K1015" s="146"/>
      <c r="L1015" s="146"/>
      <c r="M1015" s="150"/>
      <c r="N1015" s="150"/>
    </row>
    <row r="1016" spans="1:14" ht="16.5">
      <c r="A1016" s="139"/>
      <c r="B1016" s="140"/>
      <c r="C1016" s="140"/>
      <c r="D1016" s="140"/>
      <c r="E1016" s="158"/>
      <c r="F1016" s="140"/>
      <c r="G1016" s="142"/>
      <c r="H1016" s="143"/>
      <c r="I1016" s="140"/>
      <c r="J1016" s="140"/>
      <c r="K1016" s="140"/>
      <c r="L1016" s="140"/>
      <c r="M1016" s="144"/>
      <c r="N1016" s="144"/>
    </row>
    <row r="1017" spans="1:14" ht="16.5">
      <c r="A1017" s="145"/>
      <c r="B1017" s="146"/>
      <c r="C1017" s="146"/>
      <c r="D1017" s="146"/>
      <c r="E1017" s="159"/>
      <c r="F1017" s="146"/>
      <c r="G1017" s="148"/>
      <c r="H1017" s="149"/>
      <c r="I1017" s="146"/>
      <c r="J1017" s="146"/>
      <c r="K1017" s="146"/>
      <c r="L1017" s="146"/>
      <c r="M1017" s="150"/>
      <c r="N1017" s="150"/>
    </row>
    <row r="1018" spans="1:14" ht="16.5">
      <c r="A1018" s="139"/>
      <c r="B1018" s="140"/>
      <c r="C1018" s="140"/>
      <c r="D1018" s="140"/>
      <c r="E1018" s="158"/>
      <c r="F1018" s="140"/>
      <c r="G1018" s="142"/>
      <c r="H1018" s="143"/>
      <c r="I1018" s="140"/>
      <c r="J1018" s="140"/>
      <c r="K1018" s="140"/>
      <c r="L1018" s="140"/>
      <c r="M1018" s="144"/>
      <c r="N1018" s="144"/>
    </row>
    <row r="1019" spans="1:14" ht="16.5">
      <c r="A1019" s="145"/>
      <c r="B1019" s="146"/>
      <c r="C1019" s="146"/>
      <c r="D1019" s="146"/>
      <c r="E1019" s="159"/>
      <c r="F1019" s="146"/>
      <c r="G1019" s="148"/>
      <c r="H1019" s="149"/>
      <c r="I1019" s="146"/>
      <c r="J1019" s="146"/>
      <c r="K1019" s="146"/>
      <c r="L1019" s="146"/>
      <c r="M1019" s="150"/>
      <c r="N1019" s="150"/>
    </row>
    <row r="1020" spans="1:14" ht="16.5">
      <c r="A1020" s="139"/>
      <c r="B1020" s="140"/>
      <c r="C1020" s="140"/>
      <c r="D1020" s="140"/>
      <c r="E1020" s="158"/>
      <c r="F1020" s="140"/>
      <c r="G1020" s="142"/>
      <c r="H1020" s="143"/>
      <c r="I1020" s="140"/>
      <c r="J1020" s="140"/>
      <c r="K1020" s="140"/>
      <c r="L1020" s="140"/>
      <c r="M1020" s="144"/>
      <c r="N1020" s="144"/>
    </row>
    <row r="1021" spans="1:14" ht="16.5">
      <c r="A1021" s="145"/>
      <c r="B1021" s="146"/>
      <c r="C1021" s="146"/>
      <c r="D1021" s="146"/>
      <c r="E1021" s="159"/>
      <c r="F1021" s="146"/>
      <c r="G1021" s="148"/>
      <c r="H1021" s="149"/>
      <c r="I1021" s="146"/>
      <c r="J1021" s="146"/>
      <c r="K1021" s="146"/>
      <c r="L1021" s="146"/>
      <c r="M1021" s="150"/>
      <c r="N1021" s="150"/>
    </row>
    <row r="1022" spans="1:14" ht="16.5">
      <c r="A1022" s="139"/>
      <c r="B1022" s="140"/>
      <c r="C1022" s="140"/>
      <c r="D1022" s="140"/>
      <c r="E1022" s="158"/>
      <c r="F1022" s="140"/>
      <c r="G1022" s="142"/>
      <c r="H1022" s="143"/>
      <c r="I1022" s="140"/>
      <c r="J1022" s="140"/>
      <c r="K1022" s="140"/>
      <c r="L1022" s="140"/>
      <c r="M1022" s="144"/>
      <c r="N1022" s="144"/>
    </row>
    <row r="1023" spans="1:14" ht="16.5">
      <c r="A1023" s="145"/>
      <c r="B1023" s="146"/>
      <c r="C1023" s="146"/>
      <c r="D1023" s="146"/>
      <c r="E1023" s="159"/>
      <c r="F1023" s="146"/>
      <c r="G1023" s="148"/>
      <c r="H1023" s="149"/>
      <c r="I1023" s="146"/>
      <c r="J1023" s="146"/>
      <c r="K1023" s="146"/>
      <c r="L1023" s="146"/>
      <c r="M1023" s="150"/>
      <c r="N1023" s="150"/>
    </row>
    <row r="1024" spans="1:14" ht="16.5">
      <c r="A1024" s="139"/>
      <c r="B1024" s="140"/>
      <c r="C1024" s="140"/>
      <c r="D1024" s="140"/>
      <c r="E1024" s="158"/>
      <c r="F1024" s="140"/>
      <c r="G1024" s="142"/>
      <c r="H1024" s="143"/>
      <c r="I1024" s="140"/>
      <c r="J1024" s="140"/>
      <c r="K1024" s="140"/>
      <c r="L1024" s="140"/>
      <c r="M1024" s="144"/>
      <c r="N1024" s="144"/>
    </row>
    <row r="1025" spans="1:14" ht="16.5">
      <c r="A1025" s="145"/>
      <c r="B1025" s="146"/>
      <c r="C1025" s="146"/>
      <c r="D1025" s="146"/>
      <c r="E1025" s="159"/>
      <c r="F1025" s="146"/>
      <c r="G1025" s="148"/>
      <c r="H1025" s="149"/>
      <c r="I1025" s="146"/>
      <c r="J1025" s="146"/>
      <c r="K1025" s="146"/>
      <c r="L1025" s="146"/>
      <c r="M1025" s="150"/>
      <c r="N1025" s="150"/>
    </row>
    <row r="1026" spans="1:14" ht="16.5">
      <c r="A1026" s="139"/>
      <c r="B1026" s="140"/>
      <c r="C1026" s="140"/>
      <c r="D1026" s="140"/>
      <c r="E1026" s="158"/>
      <c r="F1026" s="140"/>
      <c r="G1026" s="142"/>
      <c r="H1026" s="143"/>
      <c r="I1026" s="140"/>
      <c r="J1026" s="140"/>
      <c r="K1026" s="140"/>
      <c r="L1026" s="140"/>
      <c r="M1026" s="144"/>
      <c r="N1026" s="144"/>
    </row>
    <row r="1027" spans="1:14" ht="16.5">
      <c r="A1027" s="145"/>
      <c r="B1027" s="146"/>
      <c r="C1027" s="146"/>
      <c r="D1027" s="146"/>
      <c r="E1027" s="159"/>
      <c r="F1027" s="146"/>
      <c r="G1027" s="148"/>
      <c r="H1027" s="149"/>
      <c r="I1027" s="146"/>
      <c r="J1027" s="146"/>
      <c r="K1027" s="146"/>
      <c r="L1027" s="146"/>
      <c r="M1027" s="150"/>
      <c r="N1027" s="150"/>
    </row>
    <row r="1028" spans="1:14" ht="16.5">
      <c r="A1028" s="139"/>
      <c r="B1028" s="140"/>
      <c r="C1028" s="140"/>
      <c r="D1028" s="140"/>
      <c r="E1028" s="158"/>
      <c r="F1028" s="140"/>
      <c r="G1028" s="142"/>
      <c r="H1028" s="143"/>
      <c r="I1028" s="140"/>
      <c r="J1028" s="140"/>
      <c r="K1028" s="140"/>
      <c r="L1028" s="140"/>
      <c r="M1028" s="144"/>
      <c r="N1028" s="144"/>
    </row>
    <row r="1029" spans="1:14" ht="16.5">
      <c r="A1029" s="145"/>
      <c r="B1029" s="146"/>
      <c r="C1029" s="146"/>
      <c r="D1029" s="146"/>
      <c r="E1029" s="159"/>
      <c r="F1029" s="146"/>
      <c r="G1029" s="148"/>
      <c r="H1029" s="149"/>
      <c r="I1029" s="146"/>
      <c r="J1029" s="146"/>
      <c r="K1029" s="146"/>
      <c r="L1029" s="146"/>
      <c r="M1029" s="150"/>
      <c r="N1029" s="150"/>
    </row>
    <row r="1030" spans="1:14" ht="16.5">
      <c r="A1030" s="139"/>
      <c r="B1030" s="140"/>
      <c r="C1030" s="140"/>
      <c r="D1030" s="140"/>
      <c r="E1030" s="158"/>
      <c r="F1030" s="140"/>
      <c r="G1030" s="142"/>
      <c r="H1030" s="143"/>
      <c r="I1030" s="140"/>
      <c r="J1030" s="140"/>
      <c r="K1030" s="140"/>
      <c r="L1030" s="140"/>
      <c r="M1030" s="144"/>
      <c r="N1030" s="144"/>
    </row>
    <row r="1031" spans="1:14" ht="16.5">
      <c r="A1031" s="145"/>
      <c r="B1031" s="146"/>
      <c r="C1031" s="146"/>
      <c r="D1031" s="146"/>
      <c r="E1031" s="159"/>
      <c r="F1031" s="146"/>
      <c r="G1031" s="148"/>
      <c r="H1031" s="149"/>
      <c r="I1031" s="146"/>
      <c r="J1031" s="146"/>
      <c r="K1031" s="146"/>
      <c r="L1031" s="146"/>
      <c r="M1031" s="150"/>
      <c r="N1031" s="150"/>
    </row>
    <row r="1032" spans="1:14" ht="16.5">
      <c r="A1032" s="139"/>
      <c r="B1032" s="140"/>
      <c r="C1032" s="140"/>
      <c r="D1032" s="140"/>
      <c r="E1032" s="158"/>
      <c r="F1032" s="140"/>
      <c r="G1032" s="142"/>
      <c r="H1032" s="143"/>
      <c r="I1032" s="140"/>
      <c r="J1032" s="140"/>
      <c r="K1032" s="140"/>
      <c r="L1032" s="140"/>
      <c r="M1032" s="144"/>
      <c r="N1032" s="144"/>
    </row>
    <row r="1033" spans="1:14" ht="16.5">
      <c r="A1033" s="145"/>
      <c r="B1033" s="146"/>
      <c r="C1033" s="146"/>
      <c r="D1033" s="146"/>
      <c r="E1033" s="159"/>
      <c r="F1033" s="146"/>
      <c r="G1033" s="148"/>
      <c r="H1033" s="149"/>
      <c r="I1033" s="146"/>
      <c r="J1033" s="146"/>
      <c r="K1033" s="146"/>
      <c r="L1033" s="146"/>
      <c r="M1033" s="150"/>
      <c r="N1033" s="150"/>
    </row>
    <row r="1034" spans="1:14" ht="16.5">
      <c r="A1034" s="139"/>
      <c r="B1034" s="140"/>
      <c r="C1034" s="140"/>
      <c r="D1034" s="140"/>
      <c r="E1034" s="158"/>
      <c r="F1034" s="140"/>
      <c r="G1034" s="142"/>
      <c r="H1034" s="143"/>
      <c r="I1034" s="140"/>
      <c r="J1034" s="140"/>
      <c r="K1034" s="140"/>
      <c r="L1034" s="140"/>
      <c r="M1034" s="144"/>
      <c r="N1034" s="144"/>
    </row>
    <row r="1035" spans="1:14" ht="16.5">
      <c r="A1035" s="145"/>
      <c r="B1035" s="146"/>
      <c r="C1035" s="146"/>
      <c r="D1035" s="146"/>
      <c r="E1035" s="159"/>
      <c r="F1035" s="146"/>
      <c r="G1035" s="148"/>
      <c r="H1035" s="149"/>
      <c r="I1035" s="146"/>
      <c r="J1035" s="146"/>
      <c r="K1035" s="146"/>
      <c r="L1035" s="146"/>
      <c r="M1035" s="150"/>
      <c r="N1035" s="150"/>
    </row>
    <row r="1036" spans="1:14" ht="16.5">
      <c r="A1036" s="139"/>
      <c r="B1036" s="140"/>
      <c r="C1036" s="140"/>
      <c r="D1036" s="140"/>
      <c r="E1036" s="158"/>
      <c r="F1036" s="140"/>
      <c r="G1036" s="142"/>
      <c r="H1036" s="143"/>
      <c r="I1036" s="140"/>
      <c r="J1036" s="140"/>
      <c r="K1036" s="140"/>
      <c r="L1036" s="140"/>
      <c r="M1036" s="144"/>
      <c r="N1036" s="144"/>
    </row>
    <row r="1037" spans="1:14" ht="16.5">
      <c r="A1037" s="145"/>
      <c r="B1037" s="146"/>
      <c r="C1037" s="146"/>
      <c r="D1037" s="146"/>
      <c r="E1037" s="159"/>
      <c r="F1037" s="146"/>
      <c r="G1037" s="148"/>
      <c r="H1037" s="149"/>
      <c r="I1037" s="146"/>
      <c r="J1037" s="146"/>
      <c r="K1037" s="146"/>
      <c r="L1037" s="146"/>
      <c r="M1037" s="150"/>
      <c r="N1037" s="150"/>
    </row>
    <row r="1038" spans="1:14" ht="16.5">
      <c r="A1038" s="139"/>
      <c r="B1038" s="140"/>
      <c r="C1038" s="140"/>
      <c r="D1038" s="140"/>
      <c r="E1038" s="158"/>
      <c r="F1038" s="140"/>
      <c r="G1038" s="142"/>
      <c r="H1038" s="143"/>
      <c r="I1038" s="140"/>
      <c r="J1038" s="140"/>
      <c r="K1038" s="140"/>
      <c r="L1038" s="140"/>
      <c r="M1038" s="144"/>
      <c r="N1038" s="144"/>
    </row>
    <row r="1039" spans="1:14" ht="16.5">
      <c r="A1039" s="145"/>
      <c r="B1039" s="146"/>
      <c r="C1039" s="146"/>
      <c r="D1039" s="146"/>
      <c r="E1039" s="159"/>
      <c r="F1039" s="146"/>
      <c r="G1039" s="148"/>
      <c r="H1039" s="149"/>
      <c r="I1039" s="146"/>
      <c r="J1039" s="146"/>
      <c r="K1039" s="146"/>
      <c r="L1039" s="146"/>
      <c r="M1039" s="150"/>
      <c r="N1039" s="150"/>
    </row>
    <row r="1040" spans="1:14" ht="16.5">
      <c r="A1040" s="139"/>
      <c r="B1040" s="140"/>
      <c r="C1040" s="140"/>
      <c r="D1040" s="140"/>
      <c r="E1040" s="158"/>
      <c r="F1040" s="140"/>
      <c r="G1040" s="142"/>
      <c r="H1040" s="143"/>
      <c r="I1040" s="140"/>
      <c r="J1040" s="140"/>
      <c r="K1040" s="140"/>
      <c r="L1040" s="140"/>
      <c r="M1040" s="144"/>
      <c r="N1040" s="144"/>
    </row>
    <row r="1041" spans="1:14" ht="16.5">
      <c r="A1041" s="145"/>
      <c r="B1041" s="146"/>
      <c r="C1041" s="146"/>
      <c r="D1041" s="146"/>
      <c r="E1041" s="159"/>
      <c r="F1041" s="146"/>
      <c r="G1041" s="148"/>
      <c r="H1041" s="149"/>
      <c r="I1041" s="146"/>
      <c r="J1041" s="146"/>
      <c r="K1041" s="146"/>
      <c r="L1041" s="146"/>
      <c r="M1041" s="150"/>
      <c r="N1041" s="150"/>
    </row>
    <row r="1042" spans="1:14" ht="16.5">
      <c r="A1042" s="139"/>
      <c r="B1042" s="140"/>
      <c r="C1042" s="140"/>
      <c r="D1042" s="140"/>
      <c r="E1042" s="158"/>
      <c r="F1042" s="140"/>
      <c r="G1042" s="142"/>
      <c r="H1042" s="143"/>
      <c r="I1042" s="140"/>
      <c r="J1042" s="140"/>
      <c r="K1042" s="140"/>
      <c r="L1042" s="140"/>
      <c r="M1042" s="144"/>
      <c r="N1042" s="144"/>
    </row>
    <row r="1043" spans="1:14" ht="16.5">
      <c r="A1043" s="145"/>
      <c r="B1043" s="146"/>
      <c r="C1043" s="146"/>
      <c r="D1043" s="146"/>
      <c r="E1043" s="159"/>
      <c r="F1043" s="146"/>
      <c r="G1043" s="148"/>
      <c r="H1043" s="149"/>
      <c r="I1043" s="146"/>
      <c r="J1043" s="146"/>
      <c r="K1043" s="146"/>
      <c r="L1043" s="146"/>
      <c r="M1043" s="150"/>
      <c r="N1043" s="150"/>
    </row>
    <row r="1044" spans="1:14" ht="16.5">
      <c r="A1044" s="139"/>
      <c r="B1044" s="140"/>
      <c r="C1044" s="140"/>
      <c r="D1044" s="140"/>
      <c r="E1044" s="158"/>
      <c r="F1044" s="140"/>
      <c r="G1044" s="142"/>
      <c r="H1044" s="143"/>
      <c r="I1044" s="140"/>
      <c r="J1044" s="140"/>
      <c r="K1044" s="140"/>
      <c r="L1044" s="140"/>
      <c r="M1044" s="144"/>
      <c r="N1044" s="144"/>
    </row>
    <row r="1045" spans="1:14" ht="16.5">
      <c r="A1045" s="145"/>
      <c r="B1045" s="146"/>
      <c r="C1045" s="146"/>
      <c r="D1045" s="146"/>
      <c r="E1045" s="159"/>
      <c r="F1045" s="146"/>
      <c r="G1045" s="148"/>
      <c r="H1045" s="149"/>
      <c r="I1045" s="146"/>
      <c r="J1045" s="146"/>
      <c r="K1045" s="146"/>
      <c r="L1045" s="146"/>
      <c r="M1045" s="150"/>
      <c r="N1045" s="150"/>
    </row>
    <row r="1046" spans="1:14" ht="16.5">
      <c r="A1046" s="139"/>
      <c r="B1046" s="140"/>
      <c r="C1046" s="140"/>
      <c r="D1046" s="140"/>
      <c r="E1046" s="158"/>
      <c r="F1046" s="140"/>
      <c r="G1046" s="142"/>
      <c r="H1046" s="143"/>
      <c r="I1046" s="140"/>
      <c r="J1046" s="140"/>
      <c r="K1046" s="140"/>
      <c r="L1046" s="140"/>
      <c r="M1046" s="144"/>
      <c r="N1046" s="144"/>
    </row>
    <row r="1047" spans="1:14" ht="16.5">
      <c r="A1047" s="145"/>
      <c r="B1047" s="146"/>
      <c r="C1047" s="146"/>
      <c r="D1047" s="146"/>
      <c r="E1047" s="159"/>
      <c r="F1047" s="146"/>
      <c r="G1047" s="148"/>
      <c r="H1047" s="149"/>
      <c r="I1047" s="146"/>
      <c r="J1047" s="146"/>
      <c r="K1047" s="146"/>
      <c r="L1047" s="146"/>
      <c r="M1047" s="150"/>
      <c r="N1047" s="150"/>
    </row>
    <row r="1048" spans="1:14" ht="16.5">
      <c r="A1048" s="139"/>
      <c r="B1048" s="140"/>
      <c r="C1048" s="140"/>
      <c r="D1048" s="140"/>
      <c r="E1048" s="158"/>
      <c r="F1048" s="140"/>
      <c r="G1048" s="142"/>
      <c r="H1048" s="143"/>
      <c r="I1048" s="140"/>
      <c r="J1048" s="140"/>
      <c r="K1048" s="140"/>
      <c r="L1048" s="140"/>
      <c r="M1048" s="144"/>
      <c r="N1048" s="144"/>
    </row>
    <row r="1049" spans="1:14" ht="16.5">
      <c r="A1049" s="145"/>
      <c r="B1049" s="146"/>
      <c r="C1049" s="146"/>
      <c r="D1049" s="146"/>
      <c r="E1049" s="159"/>
      <c r="F1049" s="146"/>
      <c r="G1049" s="148"/>
      <c r="H1049" s="149"/>
      <c r="I1049" s="146"/>
      <c r="J1049" s="146"/>
      <c r="K1049" s="146"/>
      <c r="L1049" s="146"/>
      <c r="M1049" s="150"/>
      <c r="N1049" s="150"/>
    </row>
    <row r="1050" spans="1:14" ht="16.5">
      <c r="A1050" s="139"/>
      <c r="B1050" s="140"/>
      <c r="C1050" s="140"/>
      <c r="D1050" s="140"/>
      <c r="E1050" s="158"/>
      <c r="F1050" s="140"/>
      <c r="G1050" s="142"/>
      <c r="H1050" s="143"/>
      <c r="I1050" s="140"/>
      <c r="J1050" s="140"/>
      <c r="K1050" s="140"/>
      <c r="L1050" s="140"/>
      <c r="M1050" s="144"/>
      <c r="N1050" s="144"/>
    </row>
    <row r="1051" spans="1:14" ht="16.5">
      <c r="A1051" s="145"/>
      <c r="B1051" s="146"/>
      <c r="C1051" s="146"/>
      <c r="D1051" s="146"/>
      <c r="E1051" s="159"/>
      <c r="F1051" s="146"/>
      <c r="G1051" s="148"/>
      <c r="H1051" s="149"/>
      <c r="I1051" s="146"/>
      <c r="J1051" s="146"/>
      <c r="K1051" s="146"/>
      <c r="L1051" s="146"/>
      <c r="M1051" s="150"/>
      <c r="N1051" s="150"/>
    </row>
    <row r="1052" spans="1:14" ht="16.5">
      <c r="A1052" s="139"/>
      <c r="B1052" s="140"/>
      <c r="C1052" s="140"/>
      <c r="D1052" s="140"/>
      <c r="E1052" s="158"/>
      <c r="F1052" s="140"/>
      <c r="G1052" s="142"/>
      <c r="H1052" s="143"/>
      <c r="I1052" s="140"/>
      <c r="J1052" s="140"/>
      <c r="K1052" s="140"/>
      <c r="L1052" s="140"/>
      <c r="M1052" s="144"/>
      <c r="N1052" s="144"/>
    </row>
    <row r="1053" spans="1:14" ht="16.5">
      <c r="A1053" s="145"/>
      <c r="B1053" s="146"/>
      <c r="C1053" s="146"/>
      <c r="D1053" s="146"/>
      <c r="E1053" s="159"/>
      <c r="F1053" s="146"/>
      <c r="G1053" s="148"/>
      <c r="H1053" s="149"/>
      <c r="I1053" s="146"/>
      <c r="J1053" s="146"/>
      <c r="K1053" s="146"/>
      <c r="L1053" s="146"/>
      <c r="M1053" s="150"/>
      <c r="N1053" s="150"/>
    </row>
    <row r="1054" spans="1:14" ht="16.5">
      <c r="A1054" s="139"/>
      <c r="B1054" s="140"/>
      <c r="C1054" s="140"/>
      <c r="D1054" s="140"/>
      <c r="E1054" s="158"/>
      <c r="F1054" s="140"/>
      <c r="G1054" s="142"/>
      <c r="H1054" s="143"/>
      <c r="I1054" s="140"/>
      <c r="J1054" s="140"/>
      <c r="K1054" s="140"/>
      <c r="L1054" s="140"/>
      <c r="M1054" s="144"/>
      <c r="N1054" s="144"/>
    </row>
    <row r="1055" spans="1:14" ht="16.5">
      <c r="A1055" s="145"/>
      <c r="B1055" s="146"/>
      <c r="C1055" s="146"/>
      <c r="D1055" s="146"/>
      <c r="E1055" s="159"/>
      <c r="F1055" s="146"/>
      <c r="G1055" s="148"/>
      <c r="H1055" s="149"/>
      <c r="I1055" s="146"/>
      <c r="J1055" s="146"/>
      <c r="K1055" s="146"/>
      <c r="L1055" s="146"/>
      <c r="M1055" s="150"/>
      <c r="N1055" s="150"/>
    </row>
    <row r="1056" spans="1:14" ht="16.5">
      <c r="A1056" s="139"/>
      <c r="B1056" s="140"/>
      <c r="C1056" s="140"/>
      <c r="D1056" s="140"/>
      <c r="E1056" s="158"/>
      <c r="F1056" s="140"/>
      <c r="G1056" s="142"/>
      <c r="H1056" s="143"/>
      <c r="I1056" s="140"/>
      <c r="J1056" s="140"/>
      <c r="K1056" s="140"/>
      <c r="L1056" s="140"/>
      <c r="M1056" s="144"/>
      <c r="N1056" s="144"/>
    </row>
    <row r="1057" spans="1:14" ht="16.5">
      <c r="A1057" s="145"/>
      <c r="B1057" s="146"/>
      <c r="C1057" s="146"/>
      <c r="D1057" s="146"/>
      <c r="E1057" s="159"/>
      <c r="F1057" s="146"/>
      <c r="G1057" s="148"/>
      <c r="H1057" s="149"/>
      <c r="I1057" s="146"/>
      <c r="J1057" s="146"/>
      <c r="K1057" s="146"/>
      <c r="L1057" s="146"/>
      <c r="M1057" s="150"/>
      <c r="N1057" s="150"/>
    </row>
    <row r="1058" spans="1:14" ht="16.5">
      <c r="A1058" s="139"/>
      <c r="B1058" s="140"/>
      <c r="C1058" s="140"/>
      <c r="D1058" s="140"/>
      <c r="E1058" s="158"/>
      <c r="F1058" s="140"/>
      <c r="G1058" s="142"/>
      <c r="H1058" s="143"/>
      <c r="I1058" s="140"/>
      <c r="J1058" s="140"/>
      <c r="K1058" s="140"/>
      <c r="L1058" s="140"/>
      <c r="M1058" s="144"/>
      <c r="N1058" s="144"/>
    </row>
    <row r="1059" spans="1:14" ht="16.5">
      <c r="A1059" s="145"/>
      <c r="B1059" s="146"/>
      <c r="C1059" s="146"/>
      <c r="D1059" s="146"/>
      <c r="E1059" s="159"/>
      <c r="F1059" s="146"/>
      <c r="G1059" s="148"/>
      <c r="H1059" s="149"/>
      <c r="I1059" s="146"/>
      <c r="J1059" s="146"/>
      <c r="K1059" s="146"/>
      <c r="L1059" s="146"/>
      <c r="M1059" s="150"/>
      <c r="N1059" s="150"/>
    </row>
    <row r="1060" spans="1:14" ht="16.5">
      <c r="A1060" s="139"/>
      <c r="B1060" s="140"/>
      <c r="C1060" s="140"/>
      <c r="D1060" s="140"/>
      <c r="E1060" s="158"/>
      <c r="F1060" s="140"/>
      <c r="G1060" s="142"/>
      <c r="H1060" s="143"/>
      <c r="I1060" s="140"/>
      <c r="J1060" s="140"/>
      <c r="K1060" s="140"/>
      <c r="L1060" s="140"/>
      <c r="M1060" s="144"/>
      <c r="N1060" s="144"/>
    </row>
    <row r="1061" spans="1:14" ht="16.5">
      <c r="A1061" s="145"/>
      <c r="B1061" s="146"/>
      <c r="C1061" s="146"/>
      <c r="D1061" s="146"/>
      <c r="E1061" s="159"/>
      <c r="F1061" s="146"/>
      <c r="G1061" s="148"/>
      <c r="H1061" s="149"/>
      <c r="I1061" s="146"/>
      <c r="J1061" s="146"/>
      <c r="K1061" s="146"/>
      <c r="L1061" s="146"/>
      <c r="M1061" s="150"/>
      <c r="N1061" s="150"/>
    </row>
    <row r="1062" spans="1:14" ht="16.5">
      <c r="A1062" s="139"/>
      <c r="B1062" s="140"/>
      <c r="C1062" s="140"/>
      <c r="D1062" s="140"/>
      <c r="E1062" s="158"/>
      <c r="F1062" s="140"/>
      <c r="G1062" s="142"/>
      <c r="H1062" s="143"/>
      <c r="I1062" s="140"/>
      <c r="J1062" s="140"/>
      <c r="K1062" s="140"/>
      <c r="L1062" s="140"/>
      <c r="M1062" s="144"/>
      <c r="N1062" s="144"/>
    </row>
    <row r="1063" spans="1:14" ht="16.5">
      <c r="A1063" s="145"/>
      <c r="B1063" s="146"/>
      <c r="C1063" s="146"/>
      <c r="D1063" s="146"/>
      <c r="E1063" s="159"/>
      <c r="F1063" s="146"/>
      <c r="G1063" s="148"/>
      <c r="H1063" s="149"/>
      <c r="I1063" s="146"/>
      <c r="J1063" s="146"/>
      <c r="K1063" s="146"/>
      <c r="L1063" s="146"/>
      <c r="M1063" s="150"/>
      <c r="N1063" s="150"/>
    </row>
    <row r="1064" spans="1:14" ht="16.5">
      <c r="A1064" s="139"/>
      <c r="B1064" s="140"/>
      <c r="C1064" s="140"/>
      <c r="D1064" s="140"/>
      <c r="E1064" s="158"/>
      <c r="F1064" s="140"/>
      <c r="G1064" s="142"/>
      <c r="H1064" s="143"/>
      <c r="I1064" s="140"/>
      <c r="J1064" s="140"/>
      <c r="K1064" s="140"/>
      <c r="L1064" s="140"/>
      <c r="M1064" s="144"/>
      <c r="N1064" s="144"/>
    </row>
    <row r="1065" spans="1:14" ht="16.5">
      <c r="A1065" s="145"/>
      <c r="B1065" s="146"/>
      <c r="C1065" s="146"/>
      <c r="D1065" s="146"/>
      <c r="E1065" s="159"/>
      <c r="F1065" s="146"/>
      <c r="G1065" s="148"/>
      <c r="H1065" s="149"/>
      <c r="I1065" s="146"/>
      <c r="J1065" s="146"/>
      <c r="K1065" s="146"/>
      <c r="L1065" s="146"/>
      <c r="M1065" s="150"/>
      <c r="N1065" s="150"/>
    </row>
    <row r="1066" spans="1:14" ht="16.5">
      <c r="A1066" s="139"/>
      <c r="B1066" s="140"/>
      <c r="C1066" s="140"/>
      <c r="D1066" s="140"/>
      <c r="E1066" s="158"/>
      <c r="F1066" s="140"/>
      <c r="G1066" s="142"/>
      <c r="H1066" s="143"/>
      <c r="I1066" s="140"/>
      <c r="J1066" s="140"/>
      <c r="K1066" s="140"/>
      <c r="L1066" s="140"/>
      <c r="M1066" s="144"/>
      <c r="N1066" s="144"/>
    </row>
    <row r="1067" spans="1:14" ht="16.5">
      <c r="A1067" s="145"/>
      <c r="B1067" s="146"/>
      <c r="C1067" s="146"/>
      <c r="D1067" s="146"/>
      <c r="E1067" s="159"/>
      <c r="F1067" s="146"/>
      <c r="G1067" s="148"/>
      <c r="H1067" s="149"/>
      <c r="I1067" s="146"/>
      <c r="J1067" s="146"/>
      <c r="K1067" s="146"/>
      <c r="L1067" s="146"/>
      <c r="M1067" s="150"/>
      <c r="N1067" s="150"/>
    </row>
    <row r="1068" spans="1:14" ht="16.5">
      <c r="A1068" s="139"/>
      <c r="B1068" s="140"/>
      <c r="C1068" s="140"/>
      <c r="D1068" s="140"/>
      <c r="E1068" s="158"/>
      <c r="F1068" s="140"/>
      <c r="G1068" s="142"/>
      <c r="H1068" s="143"/>
      <c r="I1068" s="140"/>
      <c r="J1068" s="140"/>
      <c r="K1068" s="140"/>
      <c r="L1068" s="140"/>
      <c r="M1068" s="144"/>
      <c r="N1068" s="144"/>
    </row>
    <row r="1069" spans="1:14" ht="16.5">
      <c r="A1069" s="145"/>
      <c r="B1069" s="146"/>
      <c r="C1069" s="146"/>
      <c r="D1069" s="146"/>
      <c r="E1069" s="159"/>
      <c r="F1069" s="146"/>
      <c r="G1069" s="148"/>
      <c r="H1069" s="149"/>
      <c r="I1069" s="146"/>
      <c r="J1069" s="146"/>
      <c r="K1069" s="146"/>
      <c r="L1069" s="146"/>
      <c r="M1069" s="150"/>
      <c r="N1069" s="150"/>
    </row>
    <row r="1070" spans="1:14" ht="16.5">
      <c r="A1070" s="139"/>
      <c r="B1070" s="140"/>
      <c r="C1070" s="140"/>
      <c r="D1070" s="140"/>
      <c r="E1070" s="158"/>
      <c r="F1070" s="140"/>
      <c r="G1070" s="142"/>
      <c r="H1070" s="143"/>
      <c r="I1070" s="140"/>
      <c r="J1070" s="140"/>
      <c r="K1070" s="140"/>
      <c r="L1070" s="140"/>
      <c r="M1070" s="144"/>
      <c r="N1070" s="144"/>
    </row>
    <row r="1071" spans="1:14" ht="16.5">
      <c r="A1071" s="145"/>
      <c r="B1071" s="146"/>
      <c r="C1071" s="146"/>
      <c r="D1071" s="146"/>
      <c r="E1071" s="159"/>
      <c r="F1071" s="146"/>
      <c r="G1071" s="148"/>
      <c r="H1071" s="149"/>
      <c r="I1071" s="146"/>
      <c r="J1071" s="146"/>
      <c r="K1071" s="146"/>
      <c r="L1071" s="146"/>
      <c r="M1071" s="150"/>
      <c r="N1071" s="150"/>
    </row>
    <row r="1072" spans="1:14" ht="16.5">
      <c r="A1072" s="139"/>
      <c r="B1072" s="140"/>
      <c r="C1072" s="140"/>
      <c r="D1072" s="140"/>
      <c r="E1072" s="158"/>
      <c r="F1072" s="140"/>
      <c r="G1072" s="142"/>
      <c r="H1072" s="143"/>
      <c r="I1072" s="140"/>
      <c r="J1072" s="140"/>
      <c r="K1072" s="140"/>
      <c r="L1072" s="140"/>
      <c r="M1072" s="144"/>
      <c r="N1072" s="144"/>
    </row>
    <row r="1073" spans="1:14" ht="16.5">
      <c r="A1073" s="145"/>
      <c r="B1073" s="146"/>
      <c r="C1073" s="146"/>
      <c r="D1073" s="146"/>
      <c r="E1073" s="159"/>
      <c r="F1073" s="146"/>
      <c r="G1073" s="148"/>
      <c r="H1073" s="149"/>
      <c r="I1073" s="146"/>
      <c r="J1073" s="146"/>
      <c r="K1073" s="146"/>
      <c r="L1073" s="146"/>
      <c r="M1073" s="150"/>
      <c r="N1073" s="150"/>
    </row>
    <row r="1074" spans="1:14" ht="16.5">
      <c r="A1074" s="139"/>
      <c r="B1074" s="140"/>
      <c r="C1074" s="140"/>
      <c r="D1074" s="140"/>
      <c r="E1074" s="158"/>
      <c r="F1074" s="140"/>
      <c r="G1074" s="142"/>
      <c r="H1074" s="143"/>
      <c r="I1074" s="140"/>
      <c r="J1074" s="140"/>
      <c r="K1074" s="140"/>
      <c r="L1074" s="140"/>
      <c r="M1074" s="144"/>
      <c r="N1074" s="144"/>
    </row>
    <row r="1075" spans="1:14" ht="16.5">
      <c r="A1075" s="145"/>
      <c r="B1075" s="146"/>
      <c r="C1075" s="146"/>
      <c r="D1075" s="146"/>
      <c r="E1075" s="159"/>
      <c r="F1075" s="146"/>
      <c r="G1075" s="148"/>
      <c r="H1075" s="149"/>
      <c r="I1075" s="146"/>
      <c r="J1075" s="146"/>
      <c r="K1075" s="146"/>
      <c r="L1075" s="146"/>
      <c r="M1075" s="150"/>
      <c r="N1075" s="150"/>
    </row>
    <row r="1076" spans="1:14" ht="16.5">
      <c r="A1076" s="139"/>
      <c r="B1076" s="140"/>
      <c r="C1076" s="140"/>
      <c r="D1076" s="140"/>
      <c r="E1076" s="158"/>
      <c r="F1076" s="140"/>
      <c r="G1076" s="142"/>
      <c r="H1076" s="143"/>
      <c r="I1076" s="140"/>
      <c r="J1076" s="140"/>
      <c r="K1076" s="140"/>
      <c r="L1076" s="140"/>
      <c r="M1076" s="144"/>
      <c r="N1076" s="144"/>
    </row>
    <row r="1077" spans="1:14" ht="16.5">
      <c r="A1077" s="145"/>
      <c r="B1077" s="146"/>
      <c r="C1077" s="146"/>
      <c r="D1077" s="146"/>
      <c r="E1077" s="159"/>
      <c r="F1077" s="146"/>
      <c r="G1077" s="148"/>
      <c r="H1077" s="149"/>
      <c r="I1077" s="146"/>
      <c r="J1077" s="146"/>
      <c r="K1077" s="146"/>
      <c r="L1077" s="146"/>
      <c r="M1077" s="150"/>
      <c r="N1077" s="150"/>
    </row>
    <row r="1078" spans="1:14" ht="16.5">
      <c r="A1078" s="139"/>
      <c r="B1078" s="140"/>
      <c r="C1078" s="140"/>
      <c r="D1078" s="140"/>
      <c r="E1078" s="158"/>
      <c r="F1078" s="140"/>
      <c r="G1078" s="142"/>
      <c r="H1078" s="143"/>
      <c r="I1078" s="140"/>
      <c r="J1078" s="140"/>
      <c r="K1078" s="140"/>
      <c r="L1078" s="140"/>
      <c r="M1078" s="144"/>
      <c r="N1078" s="144"/>
    </row>
    <row r="1079" spans="1:14" ht="16.5">
      <c r="A1079" s="145"/>
      <c r="B1079" s="146"/>
      <c r="C1079" s="146"/>
      <c r="D1079" s="146"/>
      <c r="E1079" s="159"/>
      <c r="F1079" s="146"/>
      <c r="G1079" s="148"/>
      <c r="H1079" s="149"/>
      <c r="I1079" s="146"/>
      <c r="J1079" s="146"/>
      <c r="K1079" s="146"/>
      <c r="L1079" s="146"/>
      <c r="M1079" s="150"/>
      <c r="N1079" s="150"/>
    </row>
    <row r="1080" spans="1:14" ht="16.5">
      <c r="A1080" s="139"/>
      <c r="B1080" s="140"/>
      <c r="C1080" s="140"/>
      <c r="D1080" s="140"/>
      <c r="E1080" s="158"/>
      <c r="F1080" s="140"/>
      <c r="G1080" s="142"/>
      <c r="H1080" s="143"/>
      <c r="I1080" s="140"/>
      <c r="J1080" s="140"/>
      <c r="K1080" s="140"/>
      <c r="L1080" s="140"/>
      <c r="M1080" s="144"/>
      <c r="N1080" s="144"/>
    </row>
    <row r="1081" spans="1:14" ht="16.5">
      <c r="A1081" s="145"/>
      <c r="B1081" s="146"/>
      <c r="C1081" s="146"/>
      <c r="D1081" s="146"/>
      <c r="E1081" s="159"/>
      <c r="F1081" s="146"/>
      <c r="G1081" s="148"/>
      <c r="H1081" s="149"/>
      <c r="I1081" s="146"/>
      <c r="J1081" s="146"/>
      <c r="K1081" s="146"/>
      <c r="L1081" s="146"/>
      <c r="M1081" s="150"/>
      <c r="N1081" s="150"/>
    </row>
    <row r="1082" spans="1:14" ht="16.5">
      <c r="A1082" s="139"/>
      <c r="B1082" s="140"/>
      <c r="C1082" s="140"/>
      <c r="D1082" s="140"/>
      <c r="E1082" s="158"/>
      <c r="F1082" s="140"/>
      <c r="G1082" s="142"/>
      <c r="H1082" s="143"/>
      <c r="I1082" s="140"/>
      <c r="J1082" s="140"/>
      <c r="K1082" s="140"/>
      <c r="L1082" s="140"/>
      <c r="M1082" s="144"/>
      <c r="N1082" s="144"/>
    </row>
    <row r="1083" spans="1:14" ht="16.5">
      <c r="A1083" s="145"/>
      <c r="B1083" s="146"/>
      <c r="C1083" s="146"/>
      <c r="D1083" s="146"/>
      <c r="E1083" s="159"/>
      <c r="F1083" s="146"/>
      <c r="G1083" s="148"/>
      <c r="H1083" s="149"/>
      <c r="I1083" s="146"/>
      <c r="J1083" s="146"/>
      <c r="K1083" s="146"/>
      <c r="L1083" s="146"/>
      <c r="M1083" s="150"/>
      <c r="N1083" s="150"/>
    </row>
    <row r="1084" spans="1:14" ht="16.5">
      <c r="A1084" s="139"/>
      <c r="B1084" s="140"/>
      <c r="C1084" s="140"/>
      <c r="D1084" s="140"/>
      <c r="E1084" s="158"/>
      <c r="F1084" s="140"/>
      <c r="G1084" s="142"/>
      <c r="H1084" s="143"/>
      <c r="I1084" s="140"/>
      <c r="J1084" s="140"/>
      <c r="K1084" s="140"/>
      <c r="L1084" s="140"/>
      <c r="M1084" s="144"/>
      <c r="N1084" s="144"/>
    </row>
    <row r="1085" spans="1:14" ht="16.5">
      <c r="A1085" s="145"/>
      <c r="B1085" s="146"/>
      <c r="C1085" s="146"/>
      <c r="D1085" s="146"/>
      <c r="E1085" s="159"/>
      <c r="F1085" s="146"/>
      <c r="G1085" s="148"/>
      <c r="H1085" s="149"/>
      <c r="I1085" s="146"/>
      <c r="J1085" s="146"/>
      <c r="K1085" s="146"/>
      <c r="L1085" s="146"/>
      <c r="M1085" s="150"/>
      <c r="N1085" s="150"/>
    </row>
    <row r="1086" spans="1:14" ht="16.5">
      <c r="A1086" s="139"/>
      <c r="B1086" s="140"/>
      <c r="C1086" s="140"/>
      <c r="D1086" s="140"/>
      <c r="E1086" s="158"/>
      <c r="F1086" s="140"/>
      <c r="G1086" s="142"/>
      <c r="H1086" s="143"/>
      <c r="I1086" s="140"/>
      <c r="J1086" s="140"/>
      <c r="K1086" s="140"/>
      <c r="L1086" s="140"/>
      <c r="M1086" s="144"/>
      <c r="N1086" s="144"/>
    </row>
    <row r="1087" spans="1:14" ht="16.5">
      <c r="A1087" s="145"/>
      <c r="B1087" s="146"/>
      <c r="C1087" s="146"/>
      <c r="D1087" s="146"/>
      <c r="E1087" s="159"/>
      <c r="F1087" s="146"/>
      <c r="G1087" s="148"/>
      <c r="H1087" s="149"/>
      <c r="I1087" s="146"/>
      <c r="J1087" s="146"/>
      <c r="K1087" s="146"/>
      <c r="L1087" s="146"/>
      <c r="M1087" s="150"/>
      <c r="N1087" s="150"/>
    </row>
    <row r="1088" spans="1:14" ht="16.5">
      <c r="A1088" s="139"/>
      <c r="B1088" s="140"/>
      <c r="C1088" s="140"/>
      <c r="D1088" s="140"/>
      <c r="E1088" s="158"/>
      <c r="F1088" s="140"/>
      <c r="G1088" s="142"/>
      <c r="H1088" s="143"/>
      <c r="I1088" s="140"/>
      <c r="J1088" s="140"/>
      <c r="K1088" s="140"/>
      <c r="L1088" s="140"/>
      <c r="M1088" s="144"/>
      <c r="N1088" s="144"/>
    </row>
    <row r="1089" spans="1:14" ht="16.5">
      <c r="A1089" s="145"/>
      <c r="B1089" s="146"/>
      <c r="C1089" s="146"/>
      <c r="D1089" s="146"/>
      <c r="E1089" s="159"/>
      <c r="F1089" s="146"/>
      <c r="G1089" s="148"/>
      <c r="H1089" s="149"/>
      <c r="I1089" s="146"/>
      <c r="J1089" s="146"/>
      <c r="K1089" s="146"/>
      <c r="L1089" s="146"/>
      <c r="M1089" s="150"/>
      <c r="N1089" s="150"/>
    </row>
    <row r="1090" spans="1:14" ht="16.5">
      <c r="A1090" s="139"/>
      <c r="B1090" s="140"/>
      <c r="C1090" s="140"/>
      <c r="D1090" s="140"/>
      <c r="E1090" s="158"/>
      <c r="F1090" s="140"/>
      <c r="G1090" s="142"/>
      <c r="H1090" s="143"/>
      <c r="I1090" s="140"/>
      <c r="J1090" s="140"/>
      <c r="K1090" s="140"/>
      <c r="L1090" s="140"/>
      <c r="M1090" s="144"/>
      <c r="N1090" s="144"/>
    </row>
    <row r="1091" spans="1:14" ht="16.5">
      <c r="A1091" s="145"/>
      <c r="B1091" s="146"/>
      <c r="C1091" s="146"/>
      <c r="D1091" s="146"/>
      <c r="E1091" s="159"/>
      <c r="F1091" s="146"/>
      <c r="G1091" s="148"/>
      <c r="H1091" s="149"/>
      <c r="I1091" s="146"/>
      <c r="J1091" s="146"/>
      <c r="K1091" s="146"/>
      <c r="L1091" s="146"/>
      <c r="M1091" s="150"/>
      <c r="N1091" s="150"/>
    </row>
    <row r="1092" spans="1:14" ht="16.5">
      <c r="A1092" s="139"/>
      <c r="B1092" s="140"/>
      <c r="C1092" s="140"/>
      <c r="D1092" s="140"/>
      <c r="E1092" s="158"/>
      <c r="F1092" s="140"/>
      <c r="G1092" s="142"/>
      <c r="H1092" s="143"/>
      <c r="I1092" s="140"/>
      <c r="J1092" s="140"/>
      <c r="K1092" s="140"/>
      <c r="L1092" s="140"/>
      <c r="M1092" s="144"/>
      <c r="N1092" s="144"/>
    </row>
    <row r="1093" spans="1:14" ht="16.5">
      <c r="A1093" s="145"/>
      <c r="B1093" s="146"/>
      <c r="C1093" s="146"/>
      <c r="D1093" s="146"/>
      <c r="E1093" s="159"/>
      <c r="F1093" s="146"/>
      <c r="G1093" s="148"/>
      <c r="H1093" s="149"/>
      <c r="I1093" s="146"/>
      <c r="J1093" s="146"/>
      <c r="K1093" s="146"/>
      <c r="L1093" s="146"/>
      <c r="M1093" s="150"/>
      <c r="N1093" s="150"/>
    </row>
    <row r="1094" spans="1:14" ht="16.5">
      <c r="A1094" s="139"/>
      <c r="B1094" s="140"/>
      <c r="C1094" s="140"/>
      <c r="D1094" s="140"/>
      <c r="E1094" s="158"/>
      <c r="F1094" s="140"/>
      <c r="G1094" s="142"/>
      <c r="H1094" s="143"/>
      <c r="I1094" s="140"/>
      <c r="J1094" s="140"/>
      <c r="K1094" s="140"/>
      <c r="L1094" s="140"/>
      <c r="M1094" s="144"/>
      <c r="N1094" s="144"/>
    </row>
    <row r="1095" spans="1:14" ht="16.5">
      <c r="A1095" s="145"/>
      <c r="B1095" s="146"/>
      <c r="C1095" s="146"/>
      <c r="D1095" s="146"/>
      <c r="E1095" s="159"/>
      <c r="F1095" s="146"/>
      <c r="G1095" s="148"/>
      <c r="H1095" s="149"/>
      <c r="I1095" s="146"/>
      <c r="J1095" s="146"/>
      <c r="K1095" s="146"/>
      <c r="L1095" s="146"/>
      <c r="M1095" s="150"/>
      <c r="N1095" s="150"/>
    </row>
    <row r="1096" spans="1:14" ht="16.5">
      <c r="A1096" s="139"/>
      <c r="B1096" s="140"/>
      <c r="C1096" s="140"/>
      <c r="D1096" s="140"/>
      <c r="E1096" s="158"/>
      <c r="F1096" s="140"/>
      <c r="G1096" s="142"/>
      <c r="H1096" s="143"/>
      <c r="I1096" s="140"/>
      <c r="J1096" s="140"/>
      <c r="K1096" s="140"/>
      <c r="L1096" s="140"/>
      <c r="M1096" s="144"/>
      <c r="N1096" s="144"/>
    </row>
    <row r="1097" spans="1:14" ht="16.5">
      <c r="A1097" s="145"/>
      <c r="B1097" s="146"/>
      <c r="C1097" s="146"/>
      <c r="D1097" s="146"/>
      <c r="E1097" s="159"/>
      <c r="F1097" s="146"/>
      <c r="G1097" s="148"/>
      <c r="H1097" s="149"/>
      <c r="I1097" s="146"/>
      <c r="J1097" s="146"/>
      <c r="K1097" s="146"/>
      <c r="L1097" s="146"/>
      <c r="M1097" s="150"/>
      <c r="N1097" s="150"/>
    </row>
    <row r="1098" spans="1:14" ht="16.5">
      <c r="A1098" s="139"/>
      <c r="B1098" s="140"/>
      <c r="C1098" s="140"/>
      <c r="D1098" s="140"/>
      <c r="E1098" s="158"/>
      <c r="F1098" s="140"/>
      <c r="G1098" s="142"/>
      <c r="H1098" s="143"/>
      <c r="I1098" s="140"/>
      <c r="J1098" s="140"/>
      <c r="K1098" s="140"/>
      <c r="L1098" s="140"/>
      <c r="M1098" s="144"/>
      <c r="N1098" s="144"/>
    </row>
    <row r="1099" spans="1:14" ht="16.5">
      <c r="A1099" s="145"/>
      <c r="B1099" s="146"/>
      <c r="C1099" s="146"/>
      <c r="D1099" s="146"/>
      <c r="E1099" s="159"/>
      <c r="F1099" s="146"/>
      <c r="G1099" s="148"/>
      <c r="H1099" s="149"/>
      <c r="I1099" s="146"/>
      <c r="J1099" s="146"/>
      <c r="K1099" s="146"/>
      <c r="L1099" s="146"/>
      <c r="M1099" s="150"/>
      <c r="N1099" s="150"/>
    </row>
    <row r="1100" spans="1:14" ht="16.5">
      <c r="A1100" s="139"/>
      <c r="B1100" s="140"/>
      <c r="C1100" s="140"/>
      <c r="D1100" s="140"/>
      <c r="E1100" s="158"/>
      <c r="F1100" s="140"/>
      <c r="G1100" s="142"/>
      <c r="H1100" s="143"/>
      <c r="I1100" s="140"/>
      <c r="J1100" s="140"/>
      <c r="K1100" s="140"/>
      <c r="L1100" s="140"/>
      <c r="M1100" s="144"/>
      <c r="N1100" s="144"/>
    </row>
    <row r="1101" spans="1:14" ht="16.5">
      <c r="A1101" s="145"/>
      <c r="B1101" s="146"/>
      <c r="C1101" s="146"/>
      <c r="D1101" s="146"/>
      <c r="E1101" s="159"/>
      <c r="F1101" s="146"/>
      <c r="G1101" s="148"/>
      <c r="H1101" s="149"/>
      <c r="I1101" s="146"/>
      <c r="J1101" s="146"/>
      <c r="K1101" s="146"/>
      <c r="L1101" s="146"/>
      <c r="M1101" s="150"/>
      <c r="N1101" s="150"/>
    </row>
    <row r="1102" spans="1:14" ht="16.5">
      <c r="A1102" s="139"/>
      <c r="B1102" s="140"/>
      <c r="C1102" s="140"/>
      <c r="D1102" s="140"/>
      <c r="E1102" s="158"/>
      <c r="F1102" s="140"/>
      <c r="G1102" s="142"/>
      <c r="H1102" s="143"/>
      <c r="I1102" s="140"/>
      <c r="J1102" s="140"/>
      <c r="K1102" s="140"/>
      <c r="L1102" s="140"/>
      <c r="M1102" s="144"/>
      <c r="N1102" s="144"/>
    </row>
    <row r="1103" spans="1:14" ht="16.5">
      <c r="A1103" s="145"/>
      <c r="B1103" s="146"/>
      <c r="C1103" s="146"/>
      <c r="D1103" s="146"/>
      <c r="E1103" s="159"/>
      <c r="F1103" s="146"/>
      <c r="G1103" s="148"/>
      <c r="H1103" s="149"/>
      <c r="I1103" s="146"/>
      <c r="J1103" s="146"/>
      <c r="K1103" s="146"/>
      <c r="L1103" s="146"/>
      <c r="M1103" s="150"/>
      <c r="N1103" s="150"/>
    </row>
    <row r="1104" spans="1:14" ht="16.5">
      <c r="A1104" s="139"/>
      <c r="B1104" s="140"/>
      <c r="C1104" s="140"/>
      <c r="D1104" s="140"/>
      <c r="E1104" s="158"/>
      <c r="F1104" s="140"/>
      <c r="G1104" s="142"/>
      <c r="H1104" s="143"/>
      <c r="I1104" s="140"/>
      <c r="J1104" s="140"/>
      <c r="K1104" s="140"/>
      <c r="L1104" s="140"/>
      <c r="M1104" s="144"/>
      <c r="N1104" s="144"/>
    </row>
    <row r="1105" spans="1:14" ht="16.5">
      <c r="A1105" s="145"/>
      <c r="B1105" s="146"/>
      <c r="C1105" s="146"/>
      <c r="D1105" s="146"/>
      <c r="E1105" s="159"/>
      <c r="F1105" s="146"/>
      <c r="G1105" s="148"/>
      <c r="H1105" s="149"/>
      <c r="I1105" s="146"/>
      <c r="J1105" s="146"/>
      <c r="K1105" s="146"/>
      <c r="L1105" s="146"/>
      <c r="M1105" s="150"/>
      <c r="N1105" s="150"/>
    </row>
    <row r="1106" spans="1:14" ht="16.5">
      <c r="A1106" s="139"/>
      <c r="B1106" s="140"/>
      <c r="C1106" s="140"/>
      <c r="D1106" s="140"/>
      <c r="E1106" s="158"/>
      <c r="F1106" s="140"/>
      <c r="G1106" s="142"/>
      <c r="H1106" s="143"/>
      <c r="I1106" s="140"/>
      <c r="J1106" s="140"/>
      <c r="K1106" s="140"/>
      <c r="L1106" s="140"/>
      <c r="M1106" s="144"/>
      <c r="N1106" s="144"/>
    </row>
    <row r="1107" spans="1:14" ht="16.5">
      <c r="A1107" s="145"/>
      <c r="B1107" s="146"/>
      <c r="C1107" s="146"/>
      <c r="D1107" s="146"/>
      <c r="E1107" s="159"/>
      <c r="F1107" s="146"/>
      <c r="G1107" s="148"/>
      <c r="H1107" s="149"/>
      <c r="I1107" s="146"/>
      <c r="J1107" s="146"/>
      <c r="K1107" s="146"/>
      <c r="L1107" s="146"/>
      <c r="M1107" s="150"/>
      <c r="N1107" s="150"/>
    </row>
    <row r="1108" spans="1:14" ht="16.5">
      <c r="A1108" s="139"/>
      <c r="B1108" s="140"/>
      <c r="C1108" s="140"/>
      <c r="D1108" s="140"/>
      <c r="E1108" s="158"/>
      <c r="F1108" s="140"/>
      <c r="G1108" s="142"/>
      <c r="H1108" s="143"/>
      <c r="I1108" s="140"/>
      <c r="J1108" s="140"/>
      <c r="K1108" s="140"/>
      <c r="L1108" s="140"/>
      <c r="M1108" s="144"/>
      <c r="N1108" s="144"/>
    </row>
    <row r="1109" spans="1:14" ht="16.5">
      <c r="A1109" s="145"/>
      <c r="B1109" s="146"/>
      <c r="C1109" s="146"/>
      <c r="D1109" s="146"/>
      <c r="E1109" s="159"/>
      <c r="F1109" s="146"/>
      <c r="G1109" s="148"/>
      <c r="H1109" s="149"/>
      <c r="I1109" s="146"/>
      <c r="J1109" s="146"/>
      <c r="K1109" s="146"/>
      <c r="L1109" s="146"/>
      <c r="M1109" s="150"/>
      <c r="N1109" s="150"/>
    </row>
    <row r="1110" spans="1:14" ht="16.5">
      <c r="A1110" s="139"/>
      <c r="B1110" s="140"/>
      <c r="C1110" s="140"/>
      <c r="D1110" s="140"/>
      <c r="E1110" s="158"/>
      <c r="F1110" s="140"/>
      <c r="G1110" s="142"/>
      <c r="H1110" s="143"/>
      <c r="I1110" s="140"/>
      <c r="J1110" s="140"/>
      <c r="K1110" s="140"/>
      <c r="L1110" s="140"/>
      <c r="M1110" s="144"/>
      <c r="N1110" s="144"/>
    </row>
    <row r="1111" spans="1:14" ht="16.5">
      <c r="A1111" s="145"/>
      <c r="B1111" s="146"/>
      <c r="C1111" s="146"/>
      <c r="D1111" s="146"/>
      <c r="E1111" s="159"/>
      <c r="F1111" s="146"/>
      <c r="G1111" s="148"/>
      <c r="H1111" s="149"/>
      <c r="I1111" s="146"/>
      <c r="J1111" s="146"/>
      <c r="K1111" s="146"/>
      <c r="L1111" s="146"/>
      <c r="M1111" s="150"/>
      <c r="N1111" s="150"/>
    </row>
    <row r="1112" spans="1:14" ht="16.5">
      <c r="A1112" s="139"/>
      <c r="B1112" s="140"/>
      <c r="C1112" s="140"/>
      <c r="D1112" s="140"/>
      <c r="E1112" s="158"/>
      <c r="F1112" s="140"/>
      <c r="G1112" s="142"/>
      <c r="H1112" s="143"/>
      <c r="I1112" s="140"/>
      <c r="J1112" s="140"/>
      <c r="K1112" s="140"/>
      <c r="L1112" s="140"/>
      <c r="M1112" s="144"/>
      <c r="N1112" s="144"/>
    </row>
    <row r="1113" spans="1:14" ht="16.5">
      <c r="A1113" s="145"/>
      <c r="B1113" s="146"/>
      <c r="C1113" s="146"/>
      <c r="D1113" s="146"/>
      <c r="E1113" s="159"/>
      <c r="F1113" s="146"/>
      <c r="G1113" s="148"/>
      <c r="H1113" s="149"/>
      <c r="I1113" s="146"/>
      <c r="J1113" s="146"/>
      <c r="K1113" s="146"/>
      <c r="L1113" s="146"/>
      <c r="M1113" s="150"/>
      <c r="N1113" s="150"/>
    </row>
    <row r="1114" spans="1:14" ht="16.5">
      <c r="A1114" s="139"/>
      <c r="B1114" s="140"/>
      <c r="C1114" s="140"/>
      <c r="D1114" s="140"/>
      <c r="E1114" s="158"/>
      <c r="F1114" s="140"/>
      <c r="G1114" s="142"/>
      <c r="H1114" s="143"/>
      <c r="I1114" s="140"/>
      <c r="J1114" s="140"/>
      <c r="K1114" s="140"/>
      <c r="L1114" s="140"/>
      <c r="M1114" s="144"/>
      <c r="N1114" s="144"/>
    </row>
    <row r="1115" spans="1:14" ht="16.5">
      <c r="A1115" s="145"/>
      <c r="B1115" s="146"/>
      <c r="C1115" s="146"/>
      <c r="D1115" s="146"/>
      <c r="E1115" s="159"/>
      <c r="F1115" s="146"/>
      <c r="G1115" s="148"/>
      <c r="H1115" s="149"/>
      <c r="I1115" s="146"/>
      <c r="J1115" s="146"/>
      <c r="K1115" s="146"/>
      <c r="L1115" s="146"/>
      <c r="M1115" s="150"/>
      <c r="N1115" s="150"/>
    </row>
    <row r="1116" spans="1:14" ht="16.5">
      <c r="A1116" s="139"/>
      <c r="B1116" s="140"/>
      <c r="C1116" s="140"/>
      <c r="D1116" s="140"/>
      <c r="E1116" s="158"/>
      <c r="F1116" s="140"/>
      <c r="G1116" s="142"/>
      <c r="H1116" s="143"/>
      <c r="I1116" s="140"/>
      <c r="J1116" s="140"/>
      <c r="K1116" s="140"/>
      <c r="L1116" s="140"/>
      <c r="M1116" s="144"/>
      <c r="N1116" s="144"/>
    </row>
    <row r="1117" spans="1:14" ht="16.5">
      <c r="A1117" s="145"/>
      <c r="B1117" s="146"/>
      <c r="C1117" s="146"/>
      <c r="D1117" s="146"/>
      <c r="E1117" s="159"/>
      <c r="F1117" s="146"/>
      <c r="G1117" s="148"/>
      <c r="H1117" s="149"/>
      <c r="I1117" s="146"/>
      <c r="J1117" s="146"/>
      <c r="K1117" s="146"/>
      <c r="L1117" s="146"/>
      <c r="M1117" s="150"/>
      <c r="N1117" s="150"/>
    </row>
    <row r="1118" spans="1:14" ht="16.5">
      <c r="A1118" s="139"/>
      <c r="B1118" s="140"/>
      <c r="C1118" s="140"/>
      <c r="D1118" s="140"/>
      <c r="E1118" s="158"/>
      <c r="F1118" s="140"/>
      <c r="G1118" s="142"/>
      <c r="H1118" s="143"/>
      <c r="I1118" s="140"/>
      <c r="J1118" s="140"/>
      <c r="K1118" s="140"/>
      <c r="L1118" s="140"/>
      <c r="M1118" s="144"/>
      <c r="N1118" s="144"/>
    </row>
    <row r="1119" spans="1:14" ht="16.5">
      <c r="A1119" s="145"/>
      <c r="B1119" s="146"/>
      <c r="C1119" s="146"/>
      <c r="D1119" s="146"/>
      <c r="E1119" s="159"/>
      <c r="F1119" s="146"/>
      <c r="G1119" s="148"/>
      <c r="H1119" s="149"/>
      <c r="I1119" s="146"/>
      <c r="J1119" s="146"/>
      <c r="K1119" s="146"/>
      <c r="L1119" s="146"/>
      <c r="M1119" s="150"/>
      <c r="N1119" s="150"/>
    </row>
    <row r="1120" spans="1:14" ht="16.5">
      <c r="A1120" s="139"/>
      <c r="B1120" s="140"/>
      <c r="C1120" s="140"/>
      <c r="D1120" s="140"/>
      <c r="E1120" s="158"/>
      <c r="F1120" s="140"/>
      <c r="G1120" s="142"/>
      <c r="H1120" s="143"/>
      <c r="I1120" s="140"/>
      <c r="J1120" s="140"/>
      <c r="K1120" s="140"/>
      <c r="L1120" s="140"/>
      <c r="M1120" s="144"/>
      <c r="N1120" s="144"/>
    </row>
    <row r="1121" spans="1:14" ht="16.5">
      <c r="A1121" s="145"/>
      <c r="B1121" s="146"/>
      <c r="C1121" s="146"/>
      <c r="D1121" s="146"/>
      <c r="E1121" s="159"/>
      <c r="F1121" s="146"/>
      <c r="G1121" s="148"/>
      <c r="H1121" s="149"/>
      <c r="I1121" s="146"/>
      <c r="J1121" s="146"/>
      <c r="K1121" s="146"/>
      <c r="L1121" s="146"/>
      <c r="M1121" s="150"/>
      <c r="N1121" s="150"/>
    </row>
    <row r="1122" spans="1:14" ht="16.5">
      <c r="A1122" s="139"/>
      <c r="B1122" s="140"/>
      <c r="C1122" s="140"/>
      <c r="D1122" s="140"/>
      <c r="E1122" s="158"/>
      <c r="F1122" s="140"/>
      <c r="G1122" s="142"/>
      <c r="H1122" s="143"/>
      <c r="I1122" s="140"/>
      <c r="J1122" s="140"/>
      <c r="K1122" s="140"/>
      <c r="L1122" s="140"/>
      <c r="M1122" s="144"/>
      <c r="N1122" s="144"/>
    </row>
    <row r="1123" spans="1:14" ht="16.5">
      <c r="A1123" s="145"/>
      <c r="B1123" s="146"/>
      <c r="C1123" s="146"/>
      <c r="D1123" s="146"/>
      <c r="E1123" s="159"/>
      <c r="F1123" s="146"/>
      <c r="G1123" s="148"/>
      <c r="H1123" s="149"/>
      <c r="I1123" s="146"/>
      <c r="J1123" s="146"/>
      <c r="K1123" s="146"/>
      <c r="L1123" s="146"/>
      <c r="M1123" s="150"/>
      <c r="N1123" s="150"/>
    </row>
    <row r="1124" spans="1:14" ht="16.5">
      <c r="A1124" s="139"/>
      <c r="B1124" s="140"/>
      <c r="C1124" s="140"/>
      <c r="D1124" s="140"/>
      <c r="E1124" s="158"/>
      <c r="F1124" s="140"/>
      <c r="G1124" s="142"/>
      <c r="H1124" s="143"/>
      <c r="I1124" s="140"/>
      <c r="J1124" s="140"/>
      <c r="K1124" s="140"/>
      <c r="L1124" s="140"/>
      <c r="M1124" s="144"/>
      <c r="N1124" s="144"/>
    </row>
    <row r="1125" spans="1:14" ht="16.5">
      <c r="A1125" s="145"/>
      <c r="B1125" s="146"/>
      <c r="C1125" s="146"/>
      <c r="D1125" s="146"/>
      <c r="E1125" s="159"/>
      <c r="F1125" s="146"/>
      <c r="G1125" s="148"/>
      <c r="H1125" s="149"/>
      <c r="I1125" s="146"/>
      <c r="J1125" s="146"/>
      <c r="K1125" s="146"/>
      <c r="L1125" s="146"/>
      <c r="M1125" s="150"/>
      <c r="N1125" s="150"/>
    </row>
    <row r="1126" spans="1:14" ht="16.5">
      <c r="A1126" s="139"/>
      <c r="B1126" s="140"/>
      <c r="C1126" s="140"/>
      <c r="D1126" s="140"/>
      <c r="E1126" s="158"/>
      <c r="F1126" s="140"/>
      <c r="G1126" s="142"/>
      <c r="H1126" s="143"/>
      <c r="I1126" s="140"/>
      <c r="J1126" s="140"/>
      <c r="K1126" s="140"/>
      <c r="L1126" s="140"/>
      <c r="M1126" s="144"/>
      <c r="N1126" s="144"/>
    </row>
    <row r="1127" spans="1:14" ht="16.5">
      <c r="A1127" s="145"/>
      <c r="B1127" s="146"/>
      <c r="C1127" s="146"/>
      <c r="D1127" s="146"/>
      <c r="E1127" s="159"/>
      <c r="F1127" s="146"/>
      <c r="G1127" s="148"/>
      <c r="H1127" s="149"/>
      <c r="I1127" s="146"/>
      <c r="J1127" s="146"/>
      <c r="K1127" s="146"/>
      <c r="L1127" s="146"/>
      <c r="M1127" s="150"/>
      <c r="N1127" s="150"/>
    </row>
    <row r="1128" spans="1:14" ht="16.5">
      <c r="A1128" s="139"/>
      <c r="B1128" s="140"/>
      <c r="C1128" s="140"/>
      <c r="D1128" s="140"/>
      <c r="E1128" s="158"/>
      <c r="F1128" s="140"/>
      <c r="G1128" s="142"/>
      <c r="H1128" s="143"/>
      <c r="I1128" s="140"/>
      <c r="J1128" s="140"/>
      <c r="K1128" s="140"/>
      <c r="L1128" s="140"/>
      <c r="M1128" s="144"/>
      <c r="N1128" s="144"/>
    </row>
    <row r="1129" spans="1:14" ht="16.5">
      <c r="A1129" s="145"/>
      <c r="B1129" s="146"/>
      <c r="C1129" s="146"/>
      <c r="D1129" s="146"/>
      <c r="E1129" s="159"/>
      <c r="F1129" s="146"/>
      <c r="G1129" s="148"/>
      <c r="H1129" s="149"/>
      <c r="I1129" s="146"/>
      <c r="J1129" s="146"/>
      <c r="K1129" s="146"/>
      <c r="L1129" s="146"/>
      <c r="M1129" s="150"/>
      <c r="N1129" s="150"/>
    </row>
    <row r="1130" spans="1:14" ht="16.5">
      <c r="A1130" s="139"/>
      <c r="B1130" s="140"/>
      <c r="C1130" s="140"/>
      <c r="D1130" s="140"/>
      <c r="E1130" s="158"/>
      <c r="F1130" s="140"/>
      <c r="G1130" s="142"/>
      <c r="H1130" s="143"/>
      <c r="I1130" s="140"/>
      <c r="J1130" s="140"/>
      <c r="K1130" s="140"/>
      <c r="L1130" s="140"/>
      <c r="M1130" s="144"/>
      <c r="N1130" s="144"/>
    </row>
    <row r="1131" spans="1:14" ht="16.5">
      <c r="A1131" s="145"/>
      <c r="B1131" s="146"/>
      <c r="C1131" s="146"/>
      <c r="D1131" s="146"/>
      <c r="E1131" s="159"/>
      <c r="F1131" s="146"/>
      <c r="G1131" s="148"/>
      <c r="H1131" s="149"/>
      <c r="I1131" s="146"/>
      <c r="J1131" s="146"/>
      <c r="K1131" s="146"/>
      <c r="L1131" s="146"/>
      <c r="M1131" s="150"/>
      <c r="N1131" s="150"/>
    </row>
    <row r="1132" spans="1:14" ht="16.5">
      <c r="A1132" s="139"/>
      <c r="B1132" s="140"/>
      <c r="C1132" s="140"/>
      <c r="D1132" s="140"/>
      <c r="E1132" s="158"/>
      <c r="F1132" s="140"/>
      <c r="G1132" s="142"/>
      <c r="H1132" s="143"/>
      <c r="I1132" s="140"/>
      <c r="J1132" s="140"/>
      <c r="K1132" s="140"/>
      <c r="L1132" s="140"/>
      <c r="M1132" s="144"/>
      <c r="N1132" s="144"/>
    </row>
    <row r="1133" spans="1:14" ht="16.5">
      <c r="A1133" s="145"/>
      <c r="B1133" s="146"/>
      <c r="C1133" s="146"/>
      <c r="D1133" s="146"/>
      <c r="E1133" s="159"/>
      <c r="F1133" s="146"/>
      <c r="G1133" s="148"/>
      <c r="H1133" s="149"/>
      <c r="I1133" s="146"/>
      <c r="J1133" s="146"/>
      <c r="K1133" s="146"/>
      <c r="L1133" s="146"/>
      <c r="M1133" s="150"/>
      <c r="N1133" s="150"/>
    </row>
    <row r="1134" spans="1:14" ht="16.5">
      <c r="A1134" s="139"/>
      <c r="B1134" s="140"/>
      <c r="C1134" s="140"/>
      <c r="D1134" s="140"/>
      <c r="E1134" s="158"/>
      <c r="F1134" s="140"/>
      <c r="G1134" s="142"/>
      <c r="H1134" s="143"/>
      <c r="I1134" s="140"/>
      <c r="J1134" s="140"/>
      <c r="K1134" s="140"/>
      <c r="L1134" s="140"/>
      <c r="M1134" s="144"/>
      <c r="N1134" s="144"/>
    </row>
    <row r="1135" spans="1:14" ht="16.5">
      <c r="A1135" s="145"/>
      <c r="B1135" s="146"/>
      <c r="C1135" s="146"/>
      <c r="D1135" s="146"/>
      <c r="E1135" s="159"/>
      <c r="F1135" s="146"/>
      <c r="G1135" s="148"/>
      <c r="H1135" s="149"/>
      <c r="I1135" s="146"/>
      <c r="J1135" s="146"/>
      <c r="K1135" s="146"/>
      <c r="L1135" s="146"/>
      <c r="M1135" s="150"/>
      <c r="N1135" s="150"/>
    </row>
    <row r="1136" spans="1:14" ht="16.5">
      <c r="A1136" s="139"/>
      <c r="B1136" s="140"/>
      <c r="C1136" s="140"/>
      <c r="D1136" s="140"/>
      <c r="E1136" s="158"/>
      <c r="F1136" s="140"/>
      <c r="G1136" s="142"/>
      <c r="H1136" s="143"/>
      <c r="I1136" s="140"/>
      <c r="J1136" s="140"/>
      <c r="K1136" s="140"/>
      <c r="L1136" s="140"/>
      <c r="M1136" s="144"/>
      <c r="N1136" s="144"/>
    </row>
    <row r="1137" spans="1:14" ht="16.5">
      <c r="A1137" s="145"/>
      <c r="B1137" s="146"/>
      <c r="C1137" s="146"/>
      <c r="D1137" s="146"/>
      <c r="E1137" s="159"/>
      <c r="F1137" s="146"/>
      <c r="G1137" s="148"/>
      <c r="H1137" s="149"/>
      <c r="I1137" s="146"/>
      <c r="J1137" s="146"/>
      <c r="K1137" s="146"/>
      <c r="L1137" s="146"/>
      <c r="M1137" s="150"/>
      <c r="N1137" s="150"/>
    </row>
    <row r="1138" spans="1:14" ht="16.5">
      <c r="A1138" s="139"/>
      <c r="B1138" s="140"/>
      <c r="C1138" s="140"/>
      <c r="D1138" s="140"/>
      <c r="E1138" s="158"/>
      <c r="F1138" s="140"/>
      <c r="G1138" s="142"/>
      <c r="H1138" s="143"/>
      <c r="I1138" s="140"/>
      <c r="J1138" s="140"/>
      <c r="K1138" s="140"/>
      <c r="L1138" s="140"/>
      <c r="M1138" s="144"/>
      <c r="N1138" s="144"/>
    </row>
    <row r="1139" spans="1:14" ht="16.5">
      <c r="A1139" s="145"/>
      <c r="B1139" s="146"/>
      <c r="C1139" s="146"/>
      <c r="D1139" s="146"/>
      <c r="E1139" s="159"/>
      <c r="F1139" s="146"/>
      <c r="G1139" s="148"/>
      <c r="H1139" s="149"/>
      <c r="I1139" s="146"/>
      <c r="J1139" s="146"/>
      <c r="K1139" s="146"/>
      <c r="L1139" s="146"/>
      <c r="M1139" s="150"/>
      <c r="N1139" s="150"/>
    </row>
    <row r="1140" spans="1:14" ht="16.5">
      <c r="A1140" s="139"/>
      <c r="B1140" s="140"/>
      <c r="C1140" s="140"/>
      <c r="D1140" s="140"/>
      <c r="E1140" s="158"/>
      <c r="F1140" s="140"/>
      <c r="G1140" s="142"/>
      <c r="H1140" s="143"/>
      <c r="I1140" s="140"/>
      <c r="J1140" s="140"/>
      <c r="K1140" s="140"/>
      <c r="L1140" s="140"/>
      <c r="M1140" s="144"/>
      <c r="N1140" s="144"/>
    </row>
    <row r="1141" spans="1:14" ht="16.5">
      <c r="A1141" s="145"/>
      <c r="B1141" s="146"/>
      <c r="C1141" s="146"/>
      <c r="D1141" s="146"/>
      <c r="E1141" s="159"/>
      <c r="F1141" s="146"/>
      <c r="G1141" s="148"/>
      <c r="H1141" s="149"/>
      <c r="I1141" s="146"/>
      <c r="J1141" s="146"/>
      <c r="K1141" s="146"/>
      <c r="L1141" s="146"/>
      <c r="M1141" s="150"/>
      <c r="N1141" s="150"/>
    </row>
    <row r="1142" spans="1:14" ht="16.5">
      <c r="A1142" s="139"/>
      <c r="B1142" s="140"/>
      <c r="C1142" s="140"/>
      <c r="D1142" s="140"/>
      <c r="E1142" s="158"/>
      <c r="F1142" s="140"/>
      <c r="G1142" s="142"/>
      <c r="H1142" s="143"/>
      <c r="I1142" s="140"/>
      <c r="J1142" s="140"/>
      <c r="K1142" s="140"/>
      <c r="L1142" s="140"/>
      <c r="M1142" s="144"/>
      <c r="N1142" s="144"/>
    </row>
    <row r="1143" spans="1:14" ht="16.5">
      <c r="A1143" s="145"/>
      <c r="B1143" s="146"/>
      <c r="C1143" s="146"/>
      <c r="D1143" s="146"/>
      <c r="E1143" s="159"/>
      <c r="F1143" s="146"/>
      <c r="G1143" s="148"/>
      <c r="H1143" s="149"/>
      <c r="I1143" s="146"/>
      <c r="J1143" s="146"/>
      <c r="K1143" s="146"/>
      <c r="L1143" s="146"/>
      <c r="M1143" s="150"/>
      <c r="N1143" s="150"/>
    </row>
    <row r="1144" spans="1:14" ht="16.5">
      <c r="A1144" s="139"/>
      <c r="B1144" s="140"/>
      <c r="C1144" s="140"/>
      <c r="D1144" s="140"/>
      <c r="E1144" s="158"/>
      <c r="F1144" s="140"/>
      <c r="G1144" s="142"/>
      <c r="H1144" s="143"/>
      <c r="I1144" s="140"/>
      <c r="J1144" s="140"/>
      <c r="K1144" s="140"/>
      <c r="L1144" s="140"/>
      <c r="M1144" s="144"/>
      <c r="N1144" s="144"/>
    </row>
    <row r="1145" spans="1:14" ht="16.5">
      <c r="A1145" s="145"/>
      <c r="B1145" s="146"/>
      <c r="C1145" s="146"/>
      <c r="D1145" s="146"/>
      <c r="E1145" s="159"/>
      <c r="F1145" s="146"/>
      <c r="G1145" s="148"/>
      <c r="H1145" s="149"/>
      <c r="I1145" s="146"/>
      <c r="J1145" s="146"/>
      <c r="K1145" s="146"/>
      <c r="L1145" s="146"/>
      <c r="M1145" s="150"/>
      <c r="N1145" s="150"/>
    </row>
    <row r="1146" spans="1:14" ht="16.5">
      <c r="A1146" s="139"/>
      <c r="B1146" s="140"/>
      <c r="C1146" s="140"/>
      <c r="D1146" s="140"/>
      <c r="E1146" s="158"/>
      <c r="F1146" s="140"/>
      <c r="G1146" s="142"/>
      <c r="H1146" s="143"/>
      <c r="I1146" s="140"/>
      <c r="J1146" s="140"/>
      <c r="K1146" s="140"/>
      <c r="L1146" s="140"/>
      <c r="M1146" s="144"/>
      <c r="N1146" s="144"/>
    </row>
    <row r="1147" spans="1:14" ht="16.5">
      <c r="A1147" s="145"/>
      <c r="B1147" s="146"/>
      <c r="C1147" s="146"/>
      <c r="D1147" s="146"/>
      <c r="E1147" s="159"/>
      <c r="F1147" s="146"/>
      <c r="G1147" s="148"/>
      <c r="H1147" s="149"/>
      <c r="I1147" s="146"/>
      <c r="J1147" s="146"/>
      <c r="K1147" s="146"/>
      <c r="L1147" s="146"/>
      <c r="M1147" s="150"/>
      <c r="N1147" s="150"/>
    </row>
    <row r="1148" spans="1:14" ht="16.5">
      <c r="A1148" s="139"/>
      <c r="B1148" s="140"/>
      <c r="C1148" s="140"/>
      <c r="D1148" s="140"/>
      <c r="E1148" s="158"/>
      <c r="F1148" s="140"/>
      <c r="G1148" s="142"/>
      <c r="H1148" s="143"/>
      <c r="I1148" s="140"/>
      <c r="J1148" s="140"/>
      <c r="K1148" s="140"/>
      <c r="L1148" s="140"/>
      <c r="M1148" s="144"/>
      <c r="N1148" s="144"/>
    </row>
    <row r="1149" spans="1:14" ht="16.5">
      <c r="A1149" s="145"/>
      <c r="B1149" s="146"/>
      <c r="C1149" s="146"/>
      <c r="D1149" s="146"/>
      <c r="E1149" s="159"/>
      <c r="F1149" s="146"/>
      <c r="G1149" s="148"/>
      <c r="H1149" s="149"/>
      <c r="I1149" s="146"/>
      <c r="J1149" s="146"/>
      <c r="K1149" s="146"/>
      <c r="L1149" s="146"/>
      <c r="M1149" s="150"/>
      <c r="N1149" s="150"/>
    </row>
    <row r="1150" spans="1:14" ht="16.5">
      <c r="A1150" s="139"/>
      <c r="B1150" s="140"/>
      <c r="C1150" s="140"/>
      <c r="D1150" s="140"/>
      <c r="E1150" s="158"/>
      <c r="F1150" s="140"/>
      <c r="G1150" s="142"/>
      <c r="H1150" s="143"/>
      <c r="I1150" s="140"/>
      <c r="J1150" s="140"/>
      <c r="K1150" s="140"/>
      <c r="L1150" s="140"/>
      <c r="M1150" s="144"/>
      <c r="N1150" s="144"/>
    </row>
    <row r="1151" spans="1:14" ht="16.5">
      <c r="A1151" s="145"/>
      <c r="B1151" s="146"/>
      <c r="C1151" s="146"/>
      <c r="D1151" s="146"/>
      <c r="E1151" s="159"/>
      <c r="F1151" s="146"/>
      <c r="G1151" s="148"/>
      <c r="H1151" s="149"/>
      <c r="I1151" s="146"/>
      <c r="J1151" s="146"/>
      <c r="K1151" s="146"/>
      <c r="L1151" s="146"/>
      <c r="M1151" s="150"/>
      <c r="N1151" s="150"/>
    </row>
    <row r="1152" spans="1:14" ht="16.5">
      <c r="A1152" s="139"/>
      <c r="B1152" s="140"/>
      <c r="C1152" s="140"/>
      <c r="D1152" s="140"/>
      <c r="E1152" s="158"/>
      <c r="F1152" s="140"/>
      <c r="G1152" s="142"/>
      <c r="H1152" s="143"/>
      <c r="I1152" s="140"/>
      <c r="J1152" s="140"/>
      <c r="K1152" s="140"/>
      <c r="L1152" s="140"/>
      <c r="M1152" s="144"/>
      <c r="N1152" s="144"/>
    </row>
    <row r="1153" spans="1:14" ht="16.5">
      <c r="A1153" s="145"/>
      <c r="B1153" s="146"/>
      <c r="C1153" s="146"/>
      <c r="D1153" s="146"/>
      <c r="E1153" s="159"/>
      <c r="F1153" s="146"/>
      <c r="G1153" s="148"/>
      <c r="H1153" s="149"/>
      <c r="I1153" s="146"/>
      <c r="J1153" s="146"/>
      <c r="K1153" s="146"/>
      <c r="L1153" s="146"/>
      <c r="M1153" s="150"/>
      <c r="N1153" s="150"/>
    </row>
    <row r="1154" spans="1:14" ht="16.5">
      <c r="A1154" s="139"/>
      <c r="B1154" s="140"/>
      <c r="C1154" s="140"/>
      <c r="D1154" s="140"/>
      <c r="E1154" s="158"/>
      <c r="F1154" s="140"/>
      <c r="G1154" s="142"/>
      <c r="H1154" s="143"/>
      <c r="I1154" s="140"/>
      <c r="J1154" s="140"/>
      <c r="K1154" s="140"/>
      <c r="L1154" s="140"/>
      <c r="M1154" s="144"/>
      <c r="N1154" s="144"/>
    </row>
    <row r="1155" spans="1:14" ht="16.5">
      <c r="A1155" s="145"/>
      <c r="B1155" s="146"/>
      <c r="C1155" s="146"/>
      <c r="D1155" s="146"/>
      <c r="E1155" s="159"/>
      <c r="F1155" s="146"/>
      <c r="G1155" s="148"/>
      <c r="H1155" s="149"/>
      <c r="I1155" s="146"/>
      <c r="J1155" s="146"/>
      <c r="K1155" s="146"/>
      <c r="L1155" s="146"/>
      <c r="M1155" s="150"/>
      <c r="N1155" s="150"/>
    </row>
    <row r="1156" spans="1:14" ht="16.5">
      <c r="A1156" s="139"/>
      <c r="B1156" s="140"/>
      <c r="C1156" s="140"/>
      <c r="D1156" s="140"/>
      <c r="E1156" s="158"/>
      <c r="F1156" s="140"/>
      <c r="G1156" s="142"/>
      <c r="H1156" s="143"/>
      <c r="I1156" s="140"/>
      <c r="J1156" s="140"/>
      <c r="K1156" s="140"/>
      <c r="L1156" s="140"/>
      <c r="M1156" s="144"/>
      <c r="N1156" s="144"/>
    </row>
    <row r="1157" spans="1:14" ht="16.5">
      <c r="A1157" s="145"/>
      <c r="B1157" s="146"/>
      <c r="C1157" s="146"/>
      <c r="D1157" s="146"/>
      <c r="E1157" s="159"/>
      <c r="F1157" s="146"/>
      <c r="G1157" s="148"/>
      <c r="H1157" s="149"/>
      <c r="I1157" s="146"/>
      <c r="J1157" s="146"/>
      <c r="K1157" s="146"/>
      <c r="L1157" s="146"/>
      <c r="M1157" s="150"/>
      <c r="N1157" s="150"/>
    </row>
    <row r="1158" spans="1:14" ht="16.5">
      <c r="A1158" s="139"/>
      <c r="B1158" s="140"/>
      <c r="C1158" s="140"/>
      <c r="D1158" s="140"/>
      <c r="E1158" s="158"/>
      <c r="F1158" s="140"/>
      <c r="G1158" s="142"/>
      <c r="H1158" s="143"/>
      <c r="I1158" s="140"/>
      <c r="J1158" s="140"/>
      <c r="K1158" s="140"/>
      <c r="L1158" s="140"/>
      <c r="M1158" s="144"/>
      <c r="N1158" s="144"/>
    </row>
    <row r="1159" spans="1:14" ht="16.5">
      <c r="A1159" s="145"/>
      <c r="B1159" s="146"/>
      <c r="C1159" s="146"/>
      <c r="D1159" s="146"/>
      <c r="E1159" s="159"/>
      <c r="F1159" s="146"/>
      <c r="G1159" s="148"/>
      <c r="H1159" s="149"/>
      <c r="I1159" s="146"/>
      <c r="J1159" s="146"/>
      <c r="K1159" s="146"/>
      <c r="L1159" s="146"/>
      <c r="M1159" s="150"/>
      <c r="N1159" s="150"/>
    </row>
    <row r="1160" spans="1:14" ht="16.5">
      <c r="A1160" s="139"/>
      <c r="B1160" s="140"/>
      <c r="C1160" s="140"/>
      <c r="D1160" s="140"/>
      <c r="E1160" s="158"/>
      <c r="F1160" s="140"/>
      <c r="G1160" s="142"/>
      <c r="H1160" s="143"/>
      <c r="I1160" s="140"/>
      <c r="J1160" s="140"/>
      <c r="K1160" s="140"/>
      <c r="L1160" s="140"/>
      <c r="M1160" s="144"/>
      <c r="N1160" s="144"/>
    </row>
    <row r="1161" spans="1:14" ht="16.5">
      <c r="A1161" s="145"/>
      <c r="B1161" s="146"/>
      <c r="C1161" s="146"/>
      <c r="D1161" s="146"/>
      <c r="E1161" s="159"/>
      <c r="F1161" s="146"/>
      <c r="G1161" s="148"/>
      <c r="H1161" s="149"/>
      <c r="I1161" s="146"/>
      <c r="J1161" s="146"/>
      <c r="K1161" s="146"/>
      <c r="L1161" s="146"/>
      <c r="M1161" s="150"/>
      <c r="N1161" s="150"/>
    </row>
    <row r="1162" spans="1:14" ht="16.5">
      <c r="A1162" s="139"/>
      <c r="B1162" s="140"/>
      <c r="C1162" s="140"/>
      <c r="D1162" s="140"/>
      <c r="E1162" s="158"/>
      <c r="F1162" s="140"/>
      <c r="G1162" s="142"/>
      <c r="H1162" s="143"/>
      <c r="I1162" s="140"/>
      <c r="J1162" s="140"/>
      <c r="K1162" s="140"/>
      <c r="L1162" s="140"/>
      <c r="M1162" s="144"/>
      <c r="N1162" s="144"/>
    </row>
    <row r="1163" spans="1:14" ht="16.5">
      <c r="A1163" s="145"/>
      <c r="B1163" s="146"/>
      <c r="C1163" s="146"/>
      <c r="D1163" s="146"/>
      <c r="E1163" s="159"/>
      <c r="F1163" s="146"/>
      <c r="G1163" s="148"/>
      <c r="H1163" s="149"/>
      <c r="I1163" s="146"/>
      <c r="J1163" s="146"/>
      <c r="K1163" s="146"/>
      <c r="L1163" s="146"/>
      <c r="M1163" s="150"/>
      <c r="N1163" s="150"/>
    </row>
    <row r="1164" spans="1:14" ht="16.5">
      <c r="A1164" s="139"/>
      <c r="B1164" s="140"/>
      <c r="C1164" s="140"/>
      <c r="D1164" s="140"/>
      <c r="E1164" s="158"/>
      <c r="F1164" s="140"/>
      <c r="G1164" s="142"/>
      <c r="H1164" s="143"/>
      <c r="I1164" s="140"/>
      <c r="J1164" s="140"/>
      <c r="K1164" s="140"/>
      <c r="L1164" s="140"/>
      <c r="M1164" s="144"/>
      <c r="N1164" s="144"/>
    </row>
    <row r="1165" spans="1:14" ht="16.5">
      <c r="A1165" s="145"/>
      <c r="B1165" s="146"/>
      <c r="C1165" s="146"/>
      <c r="D1165" s="146"/>
      <c r="E1165" s="159"/>
      <c r="F1165" s="146"/>
      <c r="G1165" s="148"/>
      <c r="H1165" s="149"/>
      <c r="I1165" s="146"/>
      <c r="J1165" s="146"/>
      <c r="K1165" s="146"/>
      <c r="L1165" s="146"/>
      <c r="M1165" s="150"/>
      <c r="N1165" s="150"/>
    </row>
    <row r="1166" spans="1:14" ht="16.5">
      <c r="A1166" s="139"/>
      <c r="B1166" s="140"/>
      <c r="C1166" s="140"/>
      <c r="D1166" s="140"/>
      <c r="E1166" s="158"/>
      <c r="F1166" s="140"/>
      <c r="G1166" s="142"/>
      <c r="H1166" s="143"/>
      <c r="I1166" s="140"/>
      <c r="J1166" s="140"/>
      <c r="K1166" s="140"/>
      <c r="L1166" s="140"/>
      <c r="M1166" s="144"/>
      <c r="N1166" s="144"/>
    </row>
    <row r="1167" spans="1:14" ht="16.5">
      <c r="A1167" s="145"/>
      <c r="B1167" s="146"/>
      <c r="C1167" s="146"/>
      <c r="D1167" s="146"/>
      <c r="E1167" s="159"/>
      <c r="F1167" s="146"/>
      <c r="G1167" s="148"/>
      <c r="H1167" s="149"/>
      <c r="I1167" s="146"/>
      <c r="J1167" s="146"/>
      <c r="K1167" s="146"/>
      <c r="L1167" s="146"/>
      <c r="M1167" s="150"/>
      <c r="N1167" s="150"/>
    </row>
    <row r="1168" spans="1:14" ht="16.5">
      <c r="A1168" s="139"/>
      <c r="B1168" s="140"/>
      <c r="C1168" s="140"/>
      <c r="D1168" s="140"/>
      <c r="E1168" s="158"/>
      <c r="F1168" s="140"/>
      <c r="G1168" s="142"/>
      <c r="H1168" s="143"/>
      <c r="I1168" s="140"/>
      <c r="J1168" s="140"/>
      <c r="K1168" s="140"/>
      <c r="L1168" s="140"/>
      <c r="M1168" s="144"/>
      <c r="N1168" s="144"/>
    </row>
    <row r="1169" spans="1:14" ht="16.5">
      <c r="A1169" s="145"/>
      <c r="B1169" s="146"/>
      <c r="C1169" s="146"/>
      <c r="D1169" s="146"/>
      <c r="E1169" s="159"/>
      <c r="F1169" s="146"/>
      <c r="G1169" s="148"/>
      <c r="H1169" s="149"/>
      <c r="I1169" s="146"/>
      <c r="J1169" s="146"/>
      <c r="K1169" s="146"/>
      <c r="L1169" s="146"/>
      <c r="M1169" s="150"/>
      <c r="N1169" s="150"/>
    </row>
    <row r="1170" spans="1:14" ht="16.5">
      <c r="A1170" s="139"/>
      <c r="B1170" s="140"/>
      <c r="C1170" s="140"/>
      <c r="D1170" s="140"/>
      <c r="E1170" s="158"/>
      <c r="F1170" s="140"/>
      <c r="G1170" s="142"/>
      <c r="H1170" s="143"/>
      <c r="I1170" s="140"/>
      <c r="J1170" s="140"/>
      <c r="K1170" s="140"/>
      <c r="L1170" s="140"/>
      <c r="M1170" s="144"/>
      <c r="N1170" s="144"/>
    </row>
    <row r="1171" spans="1:14" ht="16.5">
      <c r="A1171" s="145"/>
      <c r="B1171" s="146"/>
      <c r="C1171" s="146"/>
      <c r="D1171" s="146"/>
      <c r="E1171" s="159"/>
      <c r="F1171" s="146"/>
      <c r="G1171" s="148"/>
      <c r="H1171" s="149"/>
      <c r="I1171" s="146"/>
      <c r="J1171" s="146"/>
      <c r="K1171" s="146"/>
      <c r="L1171" s="146"/>
      <c r="M1171" s="150"/>
      <c r="N1171" s="150"/>
    </row>
    <row r="1172" spans="1:14" ht="16.5">
      <c r="A1172" s="139"/>
      <c r="B1172" s="140"/>
      <c r="C1172" s="140"/>
      <c r="D1172" s="140"/>
      <c r="E1172" s="158"/>
      <c r="F1172" s="140"/>
      <c r="G1172" s="142"/>
      <c r="H1172" s="143"/>
      <c r="I1172" s="140"/>
      <c r="J1172" s="140"/>
      <c r="K1172" s="140"/>
      <c r="L1172" s="140"/>
      <c r="M1172" s="144"/>
      <c r="N1172" s="144"/>
    </row>
    <row r="1173" spans="1:14" ht="16.5">
      <c r="A1173" s="145"/>
      <c r="B1173" s="146"/>
      <c r="C1173" s="146"/>
      <c r="D1173" s="146"/>
      <c r="E1173" s="159"/>
      <c r="F1173" s="146"/>
      <c r="G1173" s="148"/>
      <c r="H1173" s="149"/>
      <c r="I1173" s="146"/>
      <c r="J1173" s="146"/>
      <c r="K1173" s="146"/>
      <c r="L1173" s="146"/>
      <c r="M1173" s="150"/>
      <c r="N1173" s="150"/>
    </row>
    <row r="1174" spans="1:14" ht="16.5">
      <c r="A1174" s="139"/>
      <c r="B1174" s="140"/>
      <c r="C1174" s="140"/>
      <c r="D1174" s="140"/>
      <c r="E1174" s="158"/>
      <c r="F1174" s="140"/>
      <c r="G1174" s="142"/>
      <c r="H1174" s="143"/>
      <c r="I1174" s="140"/>
      <c r="J1174" s="140"/>
      <c r="K1174" s="140"/>
      <c r="L1174" s="140"/>
      <c r="M1174" s="144"/>
      <c r="N1174" s="144"/>
    </row>
    <row r="1175" spans="1:14" ht="16.5">
      <c r="A1175" s="145"/>
      <c r="B1175" s="146"/>
      <c r="C1175" s="146"/>
      <c r="D1175" s="146"/>
      <c r="E1175" s="159"/>
      <c r="F1175" s="146"/>
      <c r="G1175" s="148"/>
      <c r="H1175" s="149"/>
      <c r="I1175" s="146"/>
      <c r="J1175" s="146"/>
      <c r="K1175" s="146"/>
      <c r="L1175" s="146"/>
      <c r="M1175" s="150"/>
      <c r="N1175" s="150"/>
    </row>
    <row r="1176" spans="1:14" ht="16.5">
      <c r="A1176" s="139"/>
      <c r="B1176" s="140"/>
      <c r="C1176" s="140"/>
      <c r="D1176" s="140"/>
      <c r="E1176" s="158"/>
      <c r="F1176" s="140"/>
      <c r="G1176" s="142"/>
      <c r="H1176" s="143"/>
      <c r="I1176" s="140"/>
      <c r="J1176" s="140"/>
      <c r="K1176" s="140"/>
      <c r="L1176" s="140"/>
      <c r="M1176" s="144"/>
      <c r="N1176" s="144"/>
    </row>
    <row r="1177" spans="1:14" ht="16.5">
      <c r="A1177" s="145"/>
      <c r="B1177" s="146"/>
      <c r="C1177" s="146"/>
      <c r="D1177" s="146"/>
      <c r="E1177" s="159"/>
      <c r="F1177" s="146"/>
      <c r="G1177" s="148"/>
      <c r="H1177" s="149"/>
      <c r="I1177" s="146"/>
      <c r="J1177" s="146"/>
      <c r="K1177" s="146"/>
      <c r="L1177" s="146"/>
      <c r="M1177" s="150"/>
      <c r="N1177" s="150"/>
    </row>
    <row r="1178" spans="1:14" ht="16.5">
      <c r="A1178" s="139"/>
      <c r="B1178" s="140"/>
      <c r="C1178" s="140"/>
      <c r="D1178" s="140"/>
      <c r="E1178" s="158"/>
      <c r="F1178" s="140"/>
      <c r="G1178" s="142"/>
      <c r="H1178" s="143"/>
      <c r="I1178" s="140"/>
      <c r="J1178" s="140"/>
      <c r="K1178" s="140"/>
      <c r="L1178" s="140"/>
      <c r="M1178" s="144"/>
      <c r="N1178" s="144"/>
    </row>
    <row r="1179" spans="1:14" ht="16.5">
      <c r="A1179" s="145"/>
      <c r="B1179" s="146"/>
      <c r="C1179" s="146"/>
      <c r="D1179" s="146"/>
      <c r="E1179" s="159"/>
      <c r="F1179" s="146"/>
      <c r="G1179" s="148"/>
      <c r="H1179" s="149"/>
      <c r="I1179" s="146"/>
      <c r="J1179" s="146"/>
      <c r="K1179" s="146"/>
      <c r="L1179" s="146"/>
      <c r="M1179" s="150"/>
      <c r="N1179" s="150"/>
    </row>
    <row r="1180" spans="1:14" ht="16.5">
      <c r="A1180" s="139"/>
      <c r="B1180" s="140"/>
      <c r="C1180" s="140"/>
      <c r="D1180" s="140"/>
      <c r="E1180" s="158"/>
      <c r="F1180" s="140"/>
      <c r="G1180" s="142"/>
      <c r="H1180" s="143"/>
      <c r="I1180" s="140"/>
      <c r="J1180" s="140"/>
      <c r="K1180" s="140"/>
      <c r="L1180" s="140"/>
      <c r="M1180" s="144"/>
      <c r="N1180" s="144"/>
    </row>
    <row r="1181" spans="1:14" ht="16.5">
      <c r="A1181" s="145"/>
      <c r="B1181" s="146"/>
      <c r="C1181" s="146"/>
      <c r="D1181" s="146"/>
      <c r="E1181" s="159"/>
      <c r="F1181" s="146"/>
      <c r="G1181" s="148"/>
      <c r="H1181" s="149"/>
      <c r="I1181" s="146"/>
      <c r="J1181" s="146"/>
      <c r="K1181" s="146"/>
      <c r="L1181" s="146"/>
      <c r="M1181" s="150"/>
      <c r="N1181" s="150"/>
    </row>
    <row r="1182" spans="1:14" ht="16.5">
      <c r="A1182" s="139"/>
      <c r="B1182" s="140"/>
      <c r="C1182" s="140"/>
      <c r="D1182" s="140"/>
      <c r="E1182" s="158"/>
      <c r="F1182" s="140"/>
      <c r="G1182" s="142"/>
      <c r="H1182" s="143"/>
      <c r="I1182" s="140"/>
      <c r="J1182" s="140"/>
      <c r="K1182" s="140"/>
      <c r="L1182" s="140"/>
      <c r="M1182" s="144"/>
      <c r="N1182" s="144"/>
    </row>
    <row r="1183" spans="1:14" ht="16.5">
      <c r="A1183" s="145"/>
      <c r="B1183" s="146"/>
      <c r="C1183" s="146"/>
      <c r="D1183" s="146"/>
      <c r="E1183" s="159"/>
      <c r="F1183" s="146"/>
      <c r="G1183" s="148"/>
      <c r="H1183" s="149"/>
      <c r="I1183" s="146"/>
      <c r="J1183" s="146"/>
      <c r="K1183" s="146"/>
      <c r="L1183" s="146"/>
      <c r="M1183" s="150"/>
      <c r="N1183" s="150"/>
    </row>
    <row r="1184" spans="1:14" ht="16.5">
      <c r="A1184" s="139"/>
      <c r="B1184" s="140"/>
      <c r="C1184" s="140"/>
      <c r="D1184" s="140"/>
      <c r="E1184" s="158"/>
      <c r="F1184" s="140"/>
      <c r="G1184" s="142"/>
      <c r="H1184" s="143"/>
      <c r="I1184" s="140"/>
      <c r="J1184" s="140"/>
      <c r="K1184" s="140"/>
      <c r="L1184" s="140"/>
      <c r="M1184" s="144"/>
      <c r="N1184" s="144"/>
    </row>
    <row r="1185" spans="1:14" ht="16.5">
      <c r="A1185" s="145"/>
      <c r="B1185" s="146"/>
      <c r="C1185" s="146"/>
      <c r="D1185" s="146"/>
      <c r="E1185" s="159"/>
      <c r="F1185" s="146"/>
      <c r="G1185" s="148"/>
      <c r="H1185" s="149"/>
      <c r="I1185" s="146"/>
      <c r="J1185" s="146"/>
      <c r="K1185" s="146"/>
      <c r="L1185" s="146"/>
      <c r="M1185" s="150"/>
      <c r="N1185" s="150"/>
    </row>
    <row r="1186" spans="1:14" ht="16.5">
      <c r="A1186" s="139"/>
      <c r="B1186" s="140"/>
      <c r="C1186" s="140"/>
      <c r="D1186" s="140"/>
      <c r="E1186" s="158"/>
      <c r="F1186" s="140"/>
      <c r="G1186" s="142"/>
      <c r="H1186" s="143"/>
      <c r="I1186" s="140"/>
      <c r="J1186" s="140"/>
      <c r="K1186" s="140"/>
      <c r="L1186" s="140"/>
      <c r="M1186" s="144"/>
      <c r="N1186" s="144"/>
    </row>
    <row r="1187" spans="1:14" ht="16.5">
      <c r="A1187" s="145"/>
      <c r="B1187" s="146"/>
      <c r="C1187" s="146"/>
      <c r="D1187" s="146"/>
      <c r="E1187" s="159"/>
      <c r="F1187" s="146"/>
      <c r="G1187" s="148"/>
      <c r="H1187" s="149"/>
      <c r="I1187" s="146"/>
      <c r="J1187" s="146"/>
      <c r="K1187" s="146"/>
      <c r="L1187" s="146"/>
      <c r="M1187" s="150"/>
      <c r="N1187" s="150"/>
    </row>
    <row r="1188" spans="1:14" ht="16.5">
      <c r="A1188" s="139"/>
      <c r="B1188" s="140"/>
      <c r="C1188" s="140"/>
      <c r="D1188" s="140"/>
      <c r="E1188" s="158"/>
      <c r="F1188" s="140"/>
      <c r="G1188" s="142"/>
      <c r="H1188" s="143"/>
      <c r="I1188" s="140"/>
      <c r="J1188" s="140"/>
      <c r="K1188" s="140"/>
      <c r="L1188" s="140"/>
      <c r="M1188" s="144"/>
      <c r="N1188" s="144"/>
    </row>
    <row r="1189" spans="1:14" ht="16.5">
      <c r="A1189" s="145"/>
      <c r="B1189" s="146"/>
      <c r="C1189" s="146"/>
      <c r="D1189" s="146"/>
      <c r="E1189" s="159"/>
      <c r="F1189" s="146"/>
      <c r="G1189" s="148"/>
      <c r="H1189" s="149"/>
      <c r="I1189" s="146"/>
      <c r="J1189" s="146"/>
      <c r="K1189" s="146"/>
      <c r="L1189" s="146"/>
      <c r="M1189" s="150"/>
      <c r="N1189" s="150"/>
    </row>
    <row r="1190" spans="1:14" ht="16.5">
      <c r="A1190" s="139"/>
      <c r="B1190" s="140"/>
      <c r="C1190" s="140"/>
      <c r="D1190" s="140"/>
      <c r="E1190" s="158"/>
      <c r="F1190" s="140"/>
      <c r="G1190" s="142"/>
      <c r="H1190" s="143"/>
      <c r="I1190" s="140"/>
      <c r="J1190" s="140"/>
      <c r="K1190" s="140"/>
      <c r="L1190" s="140"/>
      <c r="M1190" s="144"/>
      <c r="N1190" s="144"/>
    </row>
    <row r="1191" spans="1:14" ht="16.5">
      <c r="A1191" s="145"/>
      <c r="B1191" s="146"/>
      <c r="C1191" s="146"/>
      <c r="D1191" s="146"/>
      <c r="E1191" s="159"/>
      <c r="F1191" s="146"/>
      <c r="G1191" s="148"/>
      <c r="H1191" s="149"/>
      <c r="I1191" s="146"/>
      <c r="J1191" s="146"/>
      <c r="K1191" s="146"/>
      <c r="L1191" s="146"/>
      <c r="M1191" s="150"/>
      <c r="N1191" s="150"/>
    </row>
    <row r="1192" spans="1:14" ht="16.5">
      <c r="A1192" s="139"/>
      <c r="B1192" s="140"/>
      <c r="C1192" s="140"/>
      <c r="D1192" s="140"/>
      <c r="E1192" s="158"/>
      <c r="F1192" s="140"/>
      <c r="G1192" s="142"/>
      <c r="H1192" s="143"/>
      <c r="I1192" s="140"/>
      <c r="J1192" s="140"/>
      <c r="K1192" s="140"/>
      <c r="L1192" s="140"/>
      <c r="M1192" s="144"/>
      <c r="N1192" s="144"/>
    </row>
    <row r="1193" spans="1:14" ht="16.5">
      <c r="A1193" s="145"/>
      <c r="B1193" s="146"/>
      <c r="C1193" s="146"/>
      <c r="D1193" s="146"/>
      <c r="E1193" s="159"/>
      <c r="F1193" s="146"/>
      <c r="G1193" s="148"/>
      <c r="H1193" s="149"/>
      <c r="I1193" s="146"/>
      <c r="J1193" s="146"/>
      <c r="K1193" s="146"/>
      <c r="L1193" s="146"/>
      <c r="M1193" s="150"/>
      <c r="N1193" s="150"/>
    </row>
    <row r="1194" spans="1:14" ht="16.5">
      <c r="A1194" s="139"/>
      <c r="B1194" s="140"/>
      <c r="C1194" s="140"/>
      <c r="D1194" s="140"/>
      <c r="E1194" s="158"/>
      <c r="F1194" s="140"/>
      <c r="G1194" s="142"/>
      <c r="H1194" s="143"/>
      <c r="I1194" s="140"/>
      <c r="J1194" s="140"/>
      <c r="K1194" s="140"/>
      <c r="L1194" s="140"/>
      <c r="M1194" s="144"/>
      <c r="N1194" s="144"/>
    </row>
    <row r="1195" spans="1:14" ht="16.5">
      <c r="A1195" s="145"/>
      <c r="B1195" s="146"/>
      <c r="C1195" s="146"/>
      <c r="D1195" s="146"/>
      <c r="E1195" s="159"/>
      <c r="F1195" s="146"/>
      <c r="G1195" s="148"/>
      <c r="H1195" s="149"/>
      <c r="I1195" s="146"/>
      <c r="J1195" s="146"/>
      <c r="K1195" s="146"/>
      <c r="L1195" s="146"/>
      <c r="M1195" s="150"/>
      <c r="N1195" s="150"/>
    </row>
    <row r="1196" spans="1:14" ht="16.5">
      <c r="A1196" s="139"/>
      <c r="B1196" s="140"/>
      <c r="C1196" s="140"/>
      <c r="D1196" s="140"/>
      <c r="E1196" s="158"/>
      <c r="F1196" s="140"/>
      <c r="G1196" s="142"/>
      <c r="H1196" s="143"/>
      <c r="I1196" s="140"/>
      <c r="J1196" s="140"/>
      <c r="K1196" s="140"/>
      <c r="L1196" s="140"/>
      <c r="M1196" s="144"/>
      <c r="N1196" s="144"/>
    </row>
    <row r="1197" spans="1:14" ht="16.5">
      <c r="A1197" s="145"/>
      <c r="B1197" s="146"/>
      <c r="C1197" s="146"/>
      <c r="D1197" s="146"/>
      <c r="E1197" s="159"/>
      <c r="F1197" s="146"/>
      <c r="G1197" s="148"/>
      <c r="H1197" s="149"/>
      <c r="I1197" s="146"/>
      <c r="J1197" s="146"/>
      <c r="K1197" s="146"/>
      <c r="L1197" s="146"/>
      <c r="M1197" s="150"/>
      <c r="N1197" s="150"/>
    </row>
    <row r="1198" spans="1:14" ht="16.5">
      <c r="A1198" s="139"/>
      <c r="B1198" s="140"/>
      <c r="C1198" s="140"/>
      <c r="D1198" s="140"/>
      <c r="E1198" s="158"/>
      <c r="F1198" s="140"/>
      <c r="G1198" s="142"/>
      <c r="H1198" s="143"/>
      <c r="I1198" s="140"/>
      <c r="J1198" s="140"/>
      <c r="K1198" s="140"/>
      <c r="L1198" s="140"/>
      <c r="M1198" s="144"/>
      <c r="N1198" s="144"/>
    </row>
    <row r="1199" spans="1:14" ht="16.5">
      <c r="A1199" s="145"/>
      <c r="B1199" s="146"/>
      <c r="C1199" s="146"/>
      <c r="D1199" s="146"/>
      <c r="E1199" s="159"/>
      <c r="F1199" s="146"/>
      <c r="G1199" s="148"/>
      <c r="H1199" s="149"/>
      <c r="I1199" s="146"/>
      <c r="J1199" s="146"/>
      <c r="K1199" s="146"/>
      <c r="L1199" s="146"/>
      <c r="M1199" s="150"/>
      <c r="N1199" s="150"/>
    </row>
    <row r="1200" spans="1:14" ht="16.5">
      <c r="A1200" s="139"/>
      <c r="B1200" s="140"/>
      <c r="C1200" s="140"/>
      <c r="D1200" s="140"/>
      <c r="E1200" s="158"/>
      <c r="F1200" s="140"/>
      <c r="G1200" s="142"/>
      <c r="H1200" s="143"/>
      <c r="I1200" s="140"/>
      <c r="J1200" s="140"/>
      <c r="K1200" s="140"/>
      <c r="L1200" s="140"/>
      <c r="M1200" s="144"/>
      <c r="N1200" s="144"/>
    </row>
    <row r="1201" spans="1:14" ht="16.5">
      <c r="A1201" s="145"/>
      <c r="B1201" s="146"/>
      <c r="C1201" s="146"/>
      <c r="D1201" s="146"/>
      <c r="E1201" s="159"/>
      <c r="F1201" s="146"/>
      <c r="G1201" s="148"/>
      <c r="H1201" s="149"/>
      <c r="I1201" s="146"/>
      <c r="J1201" s="146"/>
      <c r="K1201" s="146"/>
      <c r="L1201" s="146"/>
      <c r="M1201" s="150"/>
      <c r="N1201" s="150"/>
    </row>
    <row r="1202" spans="1:14" ht="16.5">
      <c r="A1202" s="139"/>
      <c r="B1202" s="140"/>
      <c r="C1202" s="140"/>
      <c r="D1202" s="140"/>
      <c r="E1202" s="158"/>
      <c r="F1202" s="140"/>
      <c r="G1202" s="142"/>
      <c r="H1202" s="143"/>
      <c r="I1202" s="140"/>
      <c r="J1202" s="140"/>
      <c r="K1202" s="140"/>
      <c r="L1202" s="140"/>
      <c r="M1202" s="144"/>
      <c r="N1202" s="144"/>
    </row>
    <row r="1203" spans="1:14" ht="16.5">
      <c r="A1203" s="145"/>
      <c r="B1203" s="146"/>
      <c r="C1203" s="146"/>
      <c r="D1203" s="146"/>
      <c r="E1203" s="159"/>
      <c r="F1203" s="146"/>
      <c r="G1203" s="148"/>
      <c r="H1203" s="149"/>
      <c r="I1203" s="146"/>
      <c r="J1203" s="146"/>
      <c r="K1203" s="146"/>
      <c r="L1203" s="146"/>
      <c r="M1203" s="150"/>
      <c r="N1203" s="150"/>
    </row>
    <row r="1204" spans="1:14" ht="16.5">
      <c r="A1204" s="139"/>
      <c r="B1204" s="140"/>
      <c r="C1204" s="140"/>
      <c r="D1204" s="140"/>
      <c r="E1204" s="158"/>
      <c r="F1204" s="140"/>
      <c r="G1204" s="142"/>
      <c r="H1204" s="143"/>
      <c r="I1204" s="140"/>
      <c r="J1204" s="140"/>
      <c r="K1204" s="140"/>
      <c r="L1204" s="140"/>
      <c r="M1204" s="144"/>
      <c r="N1204" s="144"/>
    </row>
    <row r="1205" spans="1:14" ht="16.5">
      <c r="A1205" s="145"/>
      <c r="B1205" s="146"/>
      <c r="C1205" s="146"/>
      <c r="D1205" s="146"/>
      <c r="E1205" s="159"/>
      <c r="F1205" s="146"/>
      <c r="G1205" s="148"/>
      <c r="H1205" s="149"/>
      <c r="I1205" s="146"/>
      <c r="J1205" s="146"/>
      <c r="K1205" s="146"/>
      <c r="L1205" s="146"/>
      <c r="M1205" s="150"/>
      <c r="N1205" s="150"/>
    </row>
    <row r="1206" spans="1:14" ht="16.5">
      <c r="A1206" s="139"/>
      <c r="B1206" s="140"/>
      <c r="C1206" s="140"/>
      <c r="D1206" s="140"/>
      <c r="E1206" s="158"/>
      <c r="F1206" s="140"/>
      <c r="G1206" s="142"/>
      <c r="H1206" s="143"/>
      <c r="I1206" s="140"/>
      <c r="J1206" s="140"/>
      <c r="K1206" s="140"/>
      <c r="L1206" s="140"/>
      <c r="M1206" s="144"/>
      <c r="N1206" s="144"/>
    </row>
    <row r="1207" spans="1:14" ht="16.5">
      <c r="A1207" s="145"/>
      <c r="B1207" s="146"/>
      <c r="C1207" s="146"/>
      <c r="D1207" s="146"/>
      <c r="E1207" s="159"/>
      <c r="F1207" s="146"/>
      <c r="G1207" s="148"/>
      <c r="H1207" s="149"/>
      <c r="I1207" s="146"/>
      <c r="J1207" s="146"/>
      <c r="K1207" s="146"/>
      <c r="L1207" s="146"/>
      <c r="M1207" s="150"/>
      <c r="N1207" s="150"/>
    </row>
    <row r="1208" spans="1:14" ht="16.5">
      <c r="A1208" s="139"/>
      <c r="B1208" s="140"/>
      <c r="C1208" s="140"/>
      <c r="D1208" s="140"/>
      <c r="E1208" s="158"/>
      <c r="F1208" s="140"/>
      <c r="G1208" s="142"/>
      <c r="H1208" s="143"/>
      <c r="I1208" s="140"/>
      <c r="J1208" s="140"/>
      <c r="K1208" s="140"/>
      <c r="L1208" s="140"/>
      <c r="M1208" s="144"/>
      <c r="N1208" s="144"/>
    </row>
    <row r="1209" spans="1:14" ht="16.5">
      <c r="A1209" s="145"/>
      <c r="B1209" s="146"/>
      <c r="C1209" s="146"/>
      <c r="D1209" s="146"/>
      <c r="E1209" s="159"/>
      <c r="F1209" s="146"/>
      <c r="G1209" s="148"/>
      <c r="H1209" s="149"/>
      <c r="I1209" s="146"/>
      <c r="J1209" s="146"/>
      <c r="K1209" s="146"/>
      <c r="L1209" s="146"/>
      <c r="M1209" s="150"/>
      <c r="N1209" s="150"/>
    </row>
    <row r="1210" spans="1:14" ht="16.5">
      <c r="A1210" s="139"/>
      <c r="B1210" s="140"/>
      <c r="C1210" s="140"/>
      <c r="D1210" s="140"/>
      <c r="E1210" s="158"/>
      <c r="F1210" s="140"/>
      <c r="G1210" s="142"/>
      <c r="H1210" s="143"/>
      <c r="I1210" s="140"/>
      <c r="J1210" s="140"/>
      <c r="K1210" s="140"/>
      <c r="L1210" s="140"/>
      <c r="M1210" s="144"/>
      <c r="N1210" s="144"/>
    </row>
    <row r="1211" spans="1:14" ht="16.5">
      <c r="A1211" s="145"/>
      <c r="B1211" s="146"/>
      <c r="C1211" s="146"/>
      <c r="D1211" s="146"/>
      <c r="E1211" s="159"/>
      <c r="F1211" s="146"/>
      <c r="G1211" s="148"/>
      <c r="H1211" s="149"/>
      <c r="I1211" s="146"/>
      <c r="J1211" s="146"/>
      <c r="K1211" s="146"/>
      <c r="L1211" s="146"/>
      <c r="M1211" s="150"/>
      <c r="N1211" s="150"/>
    </row>
    <row r="1212" spans="1:14" ht="16.5">
      <c r="A1212" s="139"/>
      <c r="B1212" s="140"/>
      <c r="C1212" s="140"/>
      <c r="D1212" s="140"/>
      <c r="E1212" s="158"/>
      <c r="F1212" s="140"/>
      <c r="G1212" s="142"/>
      <c r="H1212" s="143"/>
      <c r="I1212" s="140"/>
      <c r="J1212" s="140"/>
      <c r="K1212" s="140"/>
      <c r="L1212" s="140"/>
      <c r="M1212" s="144"/>
      <c r="N1212" s="144"/>
    </row>
    <row r="1213" spans="1:14" ht="16.5">
      <c r="A1213" s="145"/>
      <c r="B1213" s="146"/>
      <c r="C1213" s="146"/>
      <c r="D1213" s="146"/>
      <c r="E1213" s="159"/>
      <c r="F1213" s="146"/>
      <c r="G1213" s="148"/>
      <c r="H1213" s="149"/>
      <c r="I1213" s="146"/>
      <c r="J1213" s="146"/>
      <c r="K1213" s="146"/>
      <c r="L1213" s="146"/>
      <c r="M1213" s="150"/>
      <c r="N1213" s="150"/>
    </row>
    <row r="1214" spans="1:14" ht="16.5">
      <c r="A1214" s="139"/>
      <c r="B1214" s="140"/>
      <c r="C1214" s="140"/>
      <c r="D1214" s="140"/>
      <c r="E1214" s="158"/>
      <c r="F1214" s="140"/>
      <c r="G1214" s="142"/>
      <c r="H1214" s="143"/>
      <c r="I1214" s="140"/>
      <c r="J1214" s="140"/>
      <c r="K1214" s="140"/>
      <c r="L1214" s="140"/>
      <c r="M1214" s="144"/>
      <c r="N1214" s="144"/>
    </row>
    <row r="1215" spans="1:14" ht="16.5">
      <c r="A1215" s="145"/>
      <c r="B1215" s="146"/>
      <c r="C1215" s="146"/>
      <c r="D1215" s="146"/>
      <c r="E1215" s="159"/>
      <c r="F1215" s="146"/>
      <c r="G1215" s="148"/>
      <c r="H1215" s="149"/>
      <c r="I1215" s="146"/>
      <c r="J1215" s="146"/>
      <c r="K1215" s="146"/>
      <c r="L1215" s="146"/>
      <c r="M1215" s="150"/>
      <c r="N1215" s="150"/>
    </row>
    <row r="1216" spans="1:14" ht="16.5">
      <c r="A1216" s="139"/>
      <c r="B1216" s="140"/>
      <c r="C1216" s="140"/>
      <c r="D1216" s="140"/>
      <c r="E1216" s="158"/>
      <c r="F1216" s="140"/>
      <c r="G1216" s="142"/>
      <c r="H1216" s="143"/>
      <c r="I1216" s="140"/>
      <c r="J1216" s="140"/>
      <c r="K1216" s="140"/>
      <c r="L1216" s="140"/>
      <c r="M1216" s="144"/>
      <c r="N1216" s="144"/>
    </row>
    <row r="1217" spans="1:14" ht="16.5">
      <c r="A1217" s="145"/>
      <c r="B1217" s="146"/>
      <c r="C1217" s="146"/>
      <c r="D1217" s="146"/>
      <c r="E1217" s="159"/>
      <c r="F1217" s="146"/>
      <c r="G1217" s="148"/>
      <c r="H1217" s="149"/>
      <c r="I1217" s="146"/>
      <c r="J1217" s="146"/>
      <c r="K1217" s="146"/>
      <c r="L1217" s="146"/>
      <c r="M1217" s="150"/>
      <c r="N1217" s="150"/>
    </row>
    <row r="1218" spans="1:14" ht="16.5">
      <c r="A1218" s="139"/>
      <c r="B1218" s="140"/>
      <c r="C1218" s="140"/>
      <c r="D1218" s="140"/>
      <c r="E1218" s="158"/>
      <c r="F1218" s="140"/>
      <c r="G1218" s="142"/>
      <c r="H1218" s="143"/>
      <c r="I1218" s="140"/>
      <c r="J1218" s="140"/>
      <c r="K1218" s="140"/>
      <c r="L1218" s="140"/>
      <c r="M1218" s="144"/>
      <c r="N1218" s="144"/>
    </row>
    <row r="1219" spans="1:14" ht="16.5">
      <c r="A1219" s="145"/>
      <c r="B1219" s="146"/>
      <c r="C1219" s="146"/>
      <c r="D1219" s="146"/>
      <c r="E1219" s="159"/>
      <c r="F1219" s="146"/>
      <c r="G1219" s="148"/>
      <c r="H1219" s="149"/>
      <c r="I1219" s="146"/>
      <c r="J1219" s="146"/>
      <c r="K1219" s="146"/>
      <c r="L1219" s="146"/>
      <c r="M1219" s="150"/>
      <c r="N1219" s="150"/>
    </row>
    <row r="1220" spans="1:14" ht="16.5">
      <c r="A1220" s="139"/>
      <c r="B1220" s="140"/>
      <c r="C1220" s="140"/>
      <c r="D1220" s="140"/>
      <c r="E1220" s="158"/>
      <c r="F1220" s="140"/>
      <c r="G1220" s="142"/>
      <c r="H1220" s="143"/>
      <c r="I1220" s="140"/>
      <c r="J1220" s="140"/>
      <c r="K1220" s="140"/>
      <c r="L1220" s="140"/>
      <c r="M1220" s="144"/>
      <c r="N1220" s="144"/>
    </row>
    <row r="1221" spans="1:14" ht="16.5">
      <c r="A1221" s="145"/>
      <c r="B1221" s="146"/>
      <c r="C1221" s="146"/>
      <c r="D1221" s="146"/>
      <c r="E1221" s="159"/>
      <c r="F1221" s="146"/>
      <c r="G1221" s="148"/>
      <c r="H1221" s="149"/>
      <c r="I1221" s="146"/>
      <c r="J1221" s="146"/>
      <c r="K1221" s="146"/>
      <c r="L1221" s="146"/>
      <c r="M1221" s="150"/>
      <c r="N1221" s="150"/>
    </row>
    <row r="1222" spans="1:14" ht="16.5">
      <c r="A1222" s="139"/>
      <c r="B1222" s="140"/>
      <c r="C1222" s="140"/>
      <c r="D1222" s="140"/>
      <c r="E1222" s="158"/>
      <c r="F1222" s="140"/>
      <c r="G1222" s="142"/>
      <c r="H1222" s="143"/>
      <c r="I1222" s="140"/>
      <c r="J1222" s="140"/>
      <c r="K1222" s="140"/>
      <c r="L1222" s="140"/>
      <c r="M1222" s="144"/>
      <c r="N1222" s="144"/>
    </row>
    <row r="1223" spans="1:14" ht="16.5">
      <c r="A1223" s="145"/>
      <c r="B1223" s="146"/>
      <c r="C1223" s="146"/>
      <c r="D1223" s="146"/>
      <c r="E1223" s="159"/>
      <c r="F1223" s="146"/>
      <c r="G1223" s="148"/>
      <c r="H1223" s="149"/>
      <c r="I1223" s="146"/>
      <c r="J1223" s="146"/>
      <c r="K1223" s="146"/>
      <c r="L1223" s="146"/>
      <c r="M1223" s="150"/>
      <c r="N1223" s="150"/>
    </row>
    <row r="1224" spans="1:14" ht="16.5">
      <c r="A1224" s="139"/>
      <c r="B1224" s="140"/>
      <c r="C1224" s="140"/>
      <c r="D1224" s="140"/>
      <c r="E1224" s="158"/>
      <c r="F1224" s="140"/>
      <c r="G1224" s="142"/>
      <c r="H1224" s="143"/>
      <c r="I1224" s="140"/>
      <c r="J1224" s="140"/>
      <c r="K1224" s="140"/>
      <c r="L1224" s="140"/>
      <c r="M1224" s="144"/>
      <c r="N1224" s="144"/>
    </row>
    <row r="1225" spans="1:14" ht="16.5">
      <c r="A1225" s="145"/>
      <c r="B1225" s="146"/>
      <c r="C1225" s="146"/>
      <c r="D1225" s="146"/>
      <c r="E1225" s="159"/>
      <c r="F1225" s="146"/>
      <c r="G1225" s="148"/>
      <c r="H1225" s="149"/>
      <c r="I1225" s="146"/>
      <c r="J1225" s="146"/>
      <c r="K1225" s="146"/>
      <c r="L1225" s="146"/>
      <c r="M1225" s="150"/>
      <c r="N1225" s="150"/>
    </row>
    <row r="1226" spans="1:14" ht="16.5">
      <c r="A1226" s="139"/>
      <c r="B1226" s="140"/>
      <c r="C1226" s="140"/>
      <c r="D1226" s="140"/>
      <c r="E1226" s="158"/>
      <c r="F1226" s="140"/>
      <c r="G1226" s="142"/>
      <c r="H1226" s="143"/>
      <c r="I1226" s="140"/>
      <c r="J1226" s="140"/>
      <c r="K1226" s="140"/>
      <c r="L1226" s="140"/>
      <c r="M1226" s="144"/>
      <c r="N1226" s="144"/>
    </row>
    <row r="1227" spans="1:14" ht="16.5">
      <c r="A1227" s="145"/>
      <c r="B1227" s="146"/>
      <c r="C1227" s="146"/>
      <c r="D1227" s="146"/>
      <c r="E1227" s="159"/>
      <c r="F1227" s="146"/>
      <c r="G1227" s="148"/>
      <c r="H1227" s="149"/>
      <c r="I1227" s="146"/>
      <c r="J1227" s="146"/>
      <c r="K1227" s="146"/>
      <c r="L1227" s="146"/>
      <c r="M1227" s="150"/>
      <c r="N1227" s="150"/>
    </row>
    <row r="1228" spans="1:14" ht="16.5">
      <c r="A1228" s="139"/>
      <c r="B1228" s="140"/>
      <c r="C1228" s="140"/>
      <c r="D1228" s="140"/>
      <c r="E1228" s="158"/>
      <c r="F1228" s="140"/>
      <c r="G1228" s="142"/>
      <c r="H1228" s="143"/>
      <c r="I1228" s="140"/>
      <c r="J1228" s="140"/>
      <c r="K1228" s="140"/>
      <c r="L1228" s="140"/>
      <c r="M1228" s="144"/>
      <c r="N1228" s="144"/>
    </row>
    <row r="1229" spans="1:14" ht="16.5">
      <c r="A1229" s="145"/>
      <c r="B1229" s="146"/>
      <c r="C1229" s="146"/>
      <c r="D1229" s="146"/>
      <c r="E1229" s="159"/>
      <c r="F1229" s="146"/>
      <c r="G1229" s="148"/>
      <c r="H1229" s="149"/>
      <c r="I1229" s="146"/>
      <c r="J1229" s="146"/>
      <c r="K1229" s="146"/>
      <c r="L1229" s="146"/>
      <c r="M1229" s="150"/>
      <c r="N1229" s="150"/>
    </row>
    <row r="1230" spans="1:14" ht="16.5">
      <c r="A1230" s="139"/>
      <c r="B1230" s="140"/>
      <c r="C1230" s="140"/>
      <c r="D1230" s="140"/>
      <c r="E1230" s="158"/>
      <c r="F1230" s="140"/>
      <c r="G1230" s="142"/>
      <c r="H1230" s="143"/>
      <c r="I1230" s="140"/>
      <c r="J1230" s="140"/>
      <c r="K1230" s="140"/>
      <c r="L1230" s="140"/>
      <c r="M1230" s="144"/>
      <c r="N1230" s="144"/>
    </row>
    <row r="1231" spans="1:14" ht="16.5">
      <c r="A1231" s="145"/>
      <c r="B1231" s="146"/>
      <c r="C1231" s="146"/>
      <c r="D1231" s="146"/>
      <c r="E1231" s="159"/>
      <c r="F1231" s="146"/>
      <c r="G1231" s="148"/>
      <c r="H1231" s="149"/>
      <c r="I1231" s="146"/>
      <c r="J1231" s="146"/>
      <c r="K1231" s="146"/>
      <c r="L1231" s="146"/>
      <c r="M1231" s="150"/>
      <c r="N1231" s="150"/>
    </row>
    <row r="1232" spans="1:14" ht="16.5">
      <c r="A1232" s="139"/>
      <c r="B1232" s="140"/>
      <c r="C1232" s="140"/>
      <c r="D1232" s="140"/>
      <c r="E1232" s="158"/>
      <c r="F1232" s="140"/>
      <c r="G1232" s="142"/>
      <c r="H1232" s="143"/>
      <c r="I1232" s="140"/>
      <c r="J1232" s="140"/>
      <c r="K1232" s="140"/>
      <c r="L1232" s="140"/>
      <c r="M1232" s="144"/>
      <c r="N1232" s="144"/>
    </row>
    <row r="1233" spans="1:14" ht="16.5">
      <c r="A1233" s="145"/>
      <c r="B1233" s="146"/>
      <c r="C1233" s="146"/>
      <c r="D1233" s="146"/>
      <c r="E1233" s="159"/>
      <c r="F1233" s="146"/>
      <c r="G1233" s="148"/>
      <c r="H1233" s="149"/>
      <c r="I1233" s="146"/>
      <c r="J1233" s="146"/>
      <c r="K1233" s="146"/>
      <c r="L1233" s="146"/>
      <c r="M1233" s="150"/>
      <c r="N1233" s="150"/>
    </row>
    <row r="1234" spans="1:14" ht="16.5">
      <c r="A1234" s="139"/>
      <c r="B1234" s="140"/>
      <c r="C1234" s="140"/>
      <c r="D1234" s="140"/>
      <c r="E1234" s="158"/>
      <c r="F1234" s="140"/>
      <c r="G1234" s="142"/>
      <c r="H1234" s="143"/>
      <c r="I1234" s="140"/>
      <c r="J1234" s="140"/>
      <c r="K1234" s="140"/>
      <c r="L1234" s="140"/>
      <c r="M1234" s="144"/>
      <c r="N1234" s="144"/>
    </row>
    <row r="1235" spans="1:14" ht="16.5">
      <c r="A1235" s="145"/>
      <c r="B1235" s="146"/>
      <c r="C1235" s="146"/>
      <c r="D1235" s="146"/>
      <c r="E1235" s="159"/>
      <c r="F1235" s="146"/>
      <c r="G1235" s="148"/>
      <c r="H1235" s="149"/>
      <c r="I1235" s="146"/>
      <c r="J1235" s="146"/>
      <c r="K1235" s="146"/>
      <c r="L1235" s="146"/>
      <c r="M1235" s="150"/>
      <c r="N1235" s="150"/>
    </row>
    <row r="1236" spans="1:14" ht="16.5">
      <c r="A1236" s="139"/>
      <c r="B1236" s="140"/>
      <c r="C1236" s="140"/>
      <c r="D1236" s="140"/>
      <c r="E1236" s="158"/>
      <c r="F1236" s="140"/>
      <c r="G1236" s="142"/>
      <c r="H1236" s="143"/>
      <c r="I1236" s="140"/>
      <c r="J1236" s="140"/>
      <c r="K1236" s="140"/>
      <c r="L1236" s="140"/>
      <c r="M1236" s="144"/>
      <c r="N1236" s="144"/>
    </row>
    <row r="1237" spans="1:14" ht="16.5">
      <c r="A1237" s="145"/>
      <c r="B1237" s="146"/>
      <c r="C1237" s="146"/>
      <c r="D1237" s="146"/>
      <c r="E1237" s="159"/>
      <c r="F1237" s="146"/>
      <c r="G1237" s="148"/>
      <c r="H1237" s="149"/>
      <c r="I1237" s="146"/>
      <c r="J1237" s="146"/>
      <c r="K1237" s="146"/>
      <c r="L1237" s="146"/>
      <c r="M1237" s="150"/>
      <c r="N1237" s="150"/>
    </row>
    <row r="1238" spans="1:14" ht="16.5">
      <c r="A1238" s="139"/>
      <c r="B1238" s="140"/>
      <c r="C1238" s="140"/>
      <c r="D1238" s="140"/>
      <c r="E1238" s="158"/>
      <c r="F1238" s="140"/>
      <c r="G1238" s="142"/>
      <c r="H1238" s="143"/>
      <c r="I1238" s="140"/>
      <c r="J1238" s="140"/>
      <c r="K1238" s="140"/>
      <c r="L1238" s="140"/>
      <c r="M1238" s="144"/>
      <c r="N1238" s="144"/>
    </row>
    <row r="1239" spans="1:14" ht="16.5">
      <c r="A1239" s="145"/>
      <c r="B1239" s="146"/>
      <c r="C1239" s="146"/>
      <c r="D1239" s="146"/>
      <c r="E1239" s="159"/>
      <c r="F1239" s="146"/>
      <c r="G1239" s="148"/>
      <c r="H1239" s="149"/>
      <c r="I1239" s="146"/>
      <c r="J1239" s="146"/>
      <c r="K1239" s="146"/>
      <c r="L1239" s="146"/>
      <c r="M1239" s="150"/>
      <c r="N1239" s="150"/>
    </row>
    <row r="1240" spans="1:14" ht="16.5">
      <c r="A1240" s="139"/>
      <c r="B1240" s="140"/>
      <c r="C1240" s="140"/>
      <c r="D1240" s="140"/>
      <c r="E1240" s="158"/>
      <c r="F1240" s="140"/>
      <c r="G1240" s="142"/>
      <c r="H1240" s="143"/>
      <c r="I1240" s="140"/>
      <c r="J1240" s="140"/>
      <c r="K1240" s="140"/>
      <c r="L1240" s="140"/>
      <c r="M1240" s="144"/>
      <c r="N1240" s="144"/>
    </row>
    <row r="1241" spans="1:14" ht="16.5">
      <c r="A1241" s="145"/>
      <c r="B1241" s="146"/>
      <c r="C1241" s="146"/>
      <c r="D1241" s="146"/>
      <c r="E1241" s="159"/>
      <c r="F1241" s="146"/>
      <c r="G1241" s="148"/>
      <c r="H1241" s="149"/>
      <c r="I1241" s="146"/>
      <c r="J1241" s="146"/>
      <c r="K1241" s="146"/>
      <c r="L1241" s="146"/>
      <c r="M1241" s="150"/>
      <c r="N1241" s="150"/>
    </row>
    <row r="1242" spans="1:14" ht="16.5">
      <c r="A1242" s="139"/>
      <c r="B1242" s="140"/>
      <c r="C1242" s="140"/>
      <c r="D1242" s="140"/>
      <c r="E1242" s="158"/>
      <c r="F1242" s="140"/>
      <c r="G1242" s="142"/>
      <c r="H1242" s="143"/>
      <c r="I1242" s="140"/>
      <c r="J1242" s="140"/>
      <c r="K1242" s="140"/>
      <c r="L1242" s="140"/>
      <c r="M1242" s="144"/>
      <c r="N1242" s="144"/>
    </row>
    <row r="1243" spans="1:14" ht="16.5">
      <c r="A1243" s="145"/>
      <c r="B1243" s="146"/>
      <c r="C1243" s="146"/>
      <c r="D1243" s="146"/>
      <c r="E1243" s="159"/>
      <c r="F1243" s="146"/>
      <c r="G1243" s="148"/>
      <c r="H1243" s="149"/>
      <c r="I1243" s="146"/>
      <c r="J1243" s="146"/>
      <c r="K1243" s="146"/>
      <c r="L1243" s="146"/>
      <c r="M1243" s="150"/>
      <c r="N1243" s="150"/>
    </row>
    <row r="1244" spans="1:14" ht="16.5">
      <c r="A1244" s="139"/>
      <c r="B1244" s="140"/>
      <c r="C1244" s="140"/>
      <c r="D1244" s="140"/>
      <c r="E1244" s="158"/>
      <c r="F1244" s="140"/>
      <c r="G1244" s="142"/>
      <c r="H1244" s="143"/>
      <c r="I1244" s="140"/>
      <c r="J1244" s="140"/>
      <c r="K1244" s="140"/>
      <c r="L1244" s="140"/>
      <c r="M1244" s="144"/>
      <c r="N1244" s="144"/>
    </row>
    <row r="1245" spans="1:14" ht="16.5">
      <c r="A1245" s="145"/>
      <c r="B1245" s="146"/>
      <c r="C1245" s="146"/>
      <c r="D1245" s="146"/>
      <c r="E1245" s="159"/>
      <c r="F1245" s="146"/>
      <c r="G1245" s="148"/>
      <c r="H1245" s="149"/>
      <c r="I1245" s="146"/>
      <c r="J1245" s="146"/>
      <c r="K1245" s="146"/>
      <c r="L1245" s="146"/>
      <c r="M1245" s="150"/>
      <c r="N1245" s="150"/>
    </row>
    <row r="1246" spans="1:14" ht="16.5">
      <c r="A1246" s="139"/>
      <c r="B1246" s="140"/>
      <c r="C1246" s="140"/>
      <c r="D1246" s="140"/>
      <c r="E1246" s="158"/>
      <c r="F1246" s="140"/>
      <c r="G1246" s="142"/>
      <c r="H1246" s="143"/>
      <c r="I1246" s="140"/>
      <c r="J1246" s="140"/>
      <c r="K1246" s="140"/>
      <c r="L1246" s="140"/>
      <c r="M1246" s="144"/>
      <c r="N1246" s="144"/>
    </row>
    <row r="1247" spans="1:14" ht="16.5">
      <c r="A1247" s="145"/>
      <c r="B1247" s="146"/>
      <c r="C1247" s="146"/>
      <c r="D1247" s="146"/>
      <c r="E1247" s="159"/>
      <c r="F1247" s="146"/>
      <c r="G1247" s="148"/>
      <c r="H1247" s="149"/>
      <c r="I1247" s="146"/>
      <c r="J1247" s="146"/>
      <c r="K1247" s="146"/>
      <c r="L1247" s="146"/>
      <c r="M1247" s="150"/>
      <c r="N1247" s="150"/>
    </row>
    <row r="1248" spans="1:14" ht="16.5">
      <c r="A1248" s="139"/>
      <c r="B1248" s="140"/>
      <c r="C1248" s="140"/>
      <c r="D1248" s="140"/>
      <c r="E1248" s="158"/>
      <c r="F1248" s="140"/>
      <c r="G1248" s="142"/>
      <c r="H1248" s="143"/>
      <c r="I1248" s="140"/>
      <c r="J1248" s="140"/>
      <c r="K1248" s="140"/>
      <c r="L1248" s="140"/>
      <c r="M1248" s="144"/>
      <c r="N1248" s="144"/>
    </row>
    <row r="1249" spans="1:14" ht="16.5">
      <c r="A1249" s="145"/>
      <c r="B1249" s="146"/>
      <c r="C1249" s="146"/>
      <c r="D1249" s="146"/>
      <c r="E1249" s="159"/>
      <c r="F1249" s="146"/>
      <c r="G1249" s="148"/>
      <c r="H1249" s="149"/>
      <c r="I1249" s="146"/>
      <c r="J1249" s="146"/>
      <c r="K1249" s="146"/>
      <c r="L1249" s="146"/>
      <c r="M1249" s="150"/>
      <c r="N1249" s="150"/>
    </row>
    <row r="1250" spans="1:14" ht="16.5">
      <c r="A1250" s="139"/>
      <c r="B1250" s="140"/>
      <c r="C1250" s="140"/>
      <c r="D1250" s="140"/>
      <c r="E1250" s="158"/>
      <c r="F1250" s="140"/>
      <c r="G1250" s="142"/>
      <c r="H1250" s="143"/>
      <c r="I1250" s="140"/>
      <c r="J1250" s="140"/>
      <c r="K1250" s="140"/>
      <c r="L1250" s="140"/>
      <c r="M1250" s="144"/>
      <c r="N1250" s="144"/>
    </row>
    <row r="1251" spans="1:14" ht="16.5">
      <c r="A1251" s="145"/>
      <c r="B1251" s="146"/>
      <c r="C1251" s="146"/>
      <c r="D1251" s="146"/>
      <c r="E1251" s="159"/>
      <c r="F1251" s="146"/>
      <c r="G1251" s="148"/>
      <c r="H1251" s="149"/>
      <c r="I1251" s="146"/>
      <c r="J1251" s="146"/>
      <c r="K1251" s="146"/>
      <c r="L1251" s="146"/>
      <c r="M1251" s="150"/>
      <c r="N1251" s="150"/>
    </row>
    <row r="1252" spans="1:14" ht="16.5">
      <c r="A1252" s="139"/>
      <c r="B1252" s="140"/>
      <c r="C1252" s="140"/>
      <c r="D1252" s="140"/>
      <c r="E1252" s="158"/>
      <c r="F1252" s="140"/>
      <c r="G1252" s="142"/>
      <c r="H1252" s="143"/>
      <c r="I1252" s="140"/>
      <c r="J1252" s="140"/>
      <c r="K1252" s="140"/>
      <c r="L1252" s="140"/>
      <c r="M1252" s="144"/>
      <c r="N1252" s="144"/>
    </row>
    <row r="1253" spans="1:14" ht="16.5">
      <c r="A1253" s="145"/>
      <c r="B1253" s="146"/>
      <c r="C1253" s="146"/>
      <c r="D1253" s="146"/>
      <c r="E1253" s="159"/>
      <c r="F1253" s="146"/>
      <c r="G1253" s="148"/>
      <c r="H1253" s="149"/>
      <c r="I1253" s="146"/>
      <c r="J1253" s="146"/>
      <c r="K1253" s="146"/>
      <c r="L1253" s="146"/>
      <c r="M1253" s="150"/>
      <c r="N1253" s="150"/>
    </row>
    <row r="1254" spans="1:14" ht="16.5">
      <c r="A1254" s="139"/>
      <c r="B1254" s="140"/>
      <c r="C1254" s="140"/>
      <c r="D1254" s="140"/>
      <c r="E1254" s="158"/>
      <c r="F1254" s="140"/>
      <c r="G1254" s="142"/>
      <c r="H1254" s="143"/>
      <c r="I1254" s="140"/>
      <c r="J1254" s="140"/>
      <c r="K1254" s="140"/>
      <c r="L1254" s="140"/>
      <c r="M1254" s="144"/>
      <c r="N1254" s="144"/>
    </row>
    <row r="1255" spans="1:14" ht="16.5">
      <c r="A1255" s="145"/>
      <c r="B1255" s="146"/>
      <c r="C1255" s="146"/>
      <c r="D1255" s="146"/>
      <c r="E1255" s="159"/>
      <c r="F1255" s="146"/>
      <c r="G1255" s="148"/>
      <c r="H1255" s="149"/>
      <c r="I1255" s="146"/>
      <c r="J1255" s="146"/>
      <c r="K1255" s="146"/>
      <c r="L1255" s="146"/>
      <c r="M1255" s="150"/>
      <c r="N1255" s="150"/>
    </row>
    <row r="1256" spans="1:14" ht="16.5">
      <c r="A1256" s="139"/>
      <c r="B1256" s="140"/>
      <c r="C1256" s="140"/>
      <c r="D1256" s="140"/>
      <c r="E1256" s="158"/>
      <c r="F1256" s="140"/>
      <c r="G1256" s="142"/>
      <c r="H1256" s="143"/>
      <c r="I1256" s="140"/>
      <c r="J1256" s="140"/>
      <c r="K1256" s="140"/>
      <c r="L1256" s="140"/>
      <c r="M1256" s="144"/>
      <c r="N1256" s="144"/>
    </row>
    <row r="1257" spans="1:14" ht="16.5">
      <c r="A1257" s="145"/>
      <c r="B1257" s="146"/>
      <c r="C1257" s="146"/>
      <c r="D1257" s="146"/>
      <c r="E1257" s="159"/>
      <c r="F1257" s="146"/>
      <c r="G1257" s="148"/>
      <c r="H1257" s="149"/>
      <c r="I1257" s="146"/>
      <c r="J1257" s="146"/>
      <c r="K1257" s="146"/>
      <c r="L1257" s="146"/>
      <c r="M1257" s="150"/>
      <c r="N1257" s="150"/>
    </row>
    <row r="1258" spans="1:14" ht="16.5">
      <c r="A1258" s="139"/>
      <c r="B1258" s="140"/>
      <c r="C1258" s="140"/>
      <c r="D1258" s="140"/>
      <c r="E1258" s="158"/>
      <c r="F1258" s="140"/>
      <c r="G1258" s="142"/>
      <c r="H1258" s="143"/>
      <c r="I1258" s="140"/>
      <c r="J1258" s="140"/>
      <c r="K1258" s="140"/>
      <c r="L1258" s="140"/>
      <c r="M1258" s="144"/>
      <c r="N1258" s="144"/>
    </row>
    <row r="1259" spans="1:14" ht="16.5">
      <c r="A1259" s="145"/>
      <c r="B1259" s="146"/>
      <c r="C1259" s="146"/>
      <c r="D1259" s="146"/>
      <c r="E1259" s="159"/>
      <c r="F1259" s="146"/>
      <c r="G1259" s="148"/>
      <c r="H1259" s="149"/>
      <c r="I1259" s="146"/>
      <c r="J1259" s="146"/>
      <c r="K1259" s="146"/>
      <c r="L1259" s="146"/>
      <c r="M1259" s="150"/>
      <c r="N1259" s="150"/>
    </row>
    <row r="1260" spans="1:14" ht="16.5">
      <c r="A1260" s="139"/>
      <c r="B1260" s="140"/>
      <c r="C1260" s="140"/>
      <c r="D1260" s="140"/>
      <c r="E1260" s="158"/>
      <c r="F1260" s="140"/>
      <c r="G1260" s="142"/>
      <c r="H1260" s="143"/>
      <c r="I1260" s="140"/>
      <c r="J1260" s="140"/>
      <c r="K1260" s="140"/>
      <c r="L1260" s="140"/>
      <c r="M1260" s="144"/>
      <c r="N1260" s="144"/>
    </row>
    <row r="1261" spans="1:14" ht="16.5">
      <c r="A1261" s="145"/>
      <c r="B1261" s="146"/>
      <c r="C1261" s="146"/>
      <c r="D1261" s="146"/>
      <c r="E1261" s="159"/>
      <c r="F1261" s="146"/>
      <c r="G1261" s="148"/>
      <c r="H1261" s="149"/>
      <c r="I1261" s="146"/>
      <c r="J1261" s="146"/>
      <c r="K1261" s="146"/>
      <c r="L1261" s="146"/>
      <c r="M1261" s="150"/>
      <c r="N1261" s="150"/>
    </row>
    <row r="1262" spans="1:14" ht="16.5">
      <c r="A1262" s="139"/>
      <c r="B1262" s="140"/>
      <c r="C1262" s="140"/>
      <c r="D1262" s="140"/>
      <c r="E1262" s="158"/>
      <c r="F1262" s="140"/>
      <c r="G1262" s="142"/>
      <c r="H1262" s="143"/>
      <c r="I1262" s="140"/>
      <c r="J1262" s="140"/>
      <c r="K1262" s="140"/>
      <c r="L1262" s="140"/>
      <c r="M1262" s="144"/>
      <c r="N1262" s="144"/>
    </row>
    <row r="1263" spans="1:14" ht="16.5">
      <c r="A1263" s="145"/>
      <c r="B1263" s="146"/>
      <c r="C1263" s="146"/>
      <c r="D1263" s="146"/>
      <c r="E1263" s="159"/>
      <c r="F1263" s="146"/>
      <c r="G1263" s="148"/>
      <c r="H1263" s="149"/>
      <c r="I1263" s="146"/>
      <c r="J1263" s="146"/>
      <c r="K1263" s="146"/>
      <c r="L1263" s="146"/>
      <c r="M1263" s="150"/>
      <c r="N1263" s="150"/>
    </row>
    <row r="1264" spans="1:14" ht="16.5">
      <c r="A1264" s="139"/>
      <c r="B1264" s="140"/>
      <c r="C1264" s="140"/>
      <c r="D1264" s="140"/>
      <c r="E1264" s="158"/>
      <c r="F1264" s="140"/>
      <c r="G1264" s="142"/>
      <c r="H1264" s="143"/>
      <c r="I1264" s="140"/>
      <c r="J1264" s="140"/>
      <c r="K1264" s="140"/>
      <c r="L1264" s="140"/>
      <c r="M1264" s="144"/>
      <c r="N1264" s="144"/>
    </row>
    <row r="1265" spans="1:14" ht="16.5">
      <c r="A1265" s="145"/>
      <c r="B1265" s="146"/>
      <c r="C1265" s="146"/>
      <c r="D1265" s="146"/>
      <c r="E1265" s="159"/>
      <c r="F1265" s="146"/>
      <c r="G1265" s="148"/>
      <c r="H1265" s="149"/>
      <c r="I1265" s="146"/>
      <c r="J1265" s="146"/>
      <c r="K1265" s="146"/>
      <c r="L1265" s="146"/>
      <c r="M1265" s="150"/>
      <c r="N1265" s="150"/>
    </row>
    <row r="1266" spans="1:14" ht="16.5">
      <c r="A1266" s="139"/>
      <c r="B1266" s="140"/>
      <c r="C1266" s="140"/>
      <c r="D1266" s="140"/>
      <c r="E1266" s="158"/>
      <c r="F1266" s="140"/>
      <c r="G1266" s="142"/>
      <c r="H1266" s="143"/>
      <c r="I1266" s="140"/>
      <c r="J1266" s="140"/>
      <c r="K1266" s="140"/>
      <c r="L1266" s="140"/>
      <c r="M1266" s="144"/>
      <c r="N1266" s="144"/>
    </row>
    <row r="1267" spans="1:14" ht="16.5">
      <c r="A1267" s="145"/>
      <c r="B1267" s="146"/>
      <c r="C1267" s="146"/>
      <c r="D1267" s="146"/>
      <c r="E1267" s="159"/>
      <c r="F1267" s="146"/>
      <c r="G1267" s="148"/>
      <c r="H1267" s="149"/>
      <c r="I1267" s="146"/>
      <c r="J1267" s="146"/>
      <c r="K1267" s="146"/>
      <c r="L1267" s="146"/>
      <c r="M1267" s="150"/>
      <c r="N1267" s="150"/>
    </row>
    <row r="1268" spans="1:14" ht="16.5">
      <c r="A1268" s="139"/>
      <c r="B1268" s="140"/>
      <c r="C1268" s="140"/>
      <c r="D1268" s="140"/>
      <c r="E1268" s="158"/>
      <c r="F1268" s="140"/>
      <c r="G1268" s="142"/>
      <c r="H1268" s="143"/>
      <c r="I1268" s="140"/>
      <c r="J1268" s="140"/>
      <c r="K1268" s="140"/>
      <c r="L1268" s="140"/>
      <c r="M1268" s="144"/>
      <c r="N1268" s="144"/>
    </row>
    <row r="1269" spans="1:14" ht="16.5">
      <c r="A1269" s="145"/>
      <c r="B1269" s="146"/>
      <c r="C1269" s="146"/>
      <c r="D1269" s="146"/>
      <c r="E1269" s="159"/>
      <c r="F1269" s="146"/>
      <c r="G1269" s="148"/>
      <c r="H1269" s="149"/>
      <c r="I1269" s="146"/>
      <c r="J1269" s="146"/>
      <c r="K1269" s="146"/>
      <c r="L1269" s="146"/>
      <c r="M1269" s="150"/>
      <c r="N1269" s="150"/>
    </row>
    <row r="1270" spans="1:14" ht="16.5">
      <c r="A1270" s="139"/>
      <c r="B1270" s="140"/>
      <c r="C1270" s="140"/>
      <c r="D1270" s="140"/>
      <c r="E1270" s="158"/>
      <c r="F1270" s="140"/>
      <c r="G1270" s="142"/>
      <c r="H1270" s="143"/>
      <c r="I1270" s="140"/>
      <c r="J1270" s="140"/>
      <c r="K1270" s="140"/>
      <c r="L1270" s="140"/>
      <c r="M1270" s="144"/>
      <c r="N1270" s="144"/>
    </row>
    <row r="1271" spans="1:14" ht="16.5">
      <c r="A1271" s="145"/>
      <c r="B1271" s="146"/>
      <c r="C1271" s="146"/>
      <c r="D1271" s="146"/>
      <c r="E1271" s="159"/>
      <c r="F1271" s="146"/>
      <c r="G1271" s="148"/>
      <c r="H1271" s="149"/>
      <c r="I1271" s="146"/>
      <c r="J1271" s="146"/>
      <c r="K1271" s="146"/>
      <c r="L1271" s="146"/>
      <c r="M1271" s="150"/>
      <c r="N1271" s="150"/>
    </row>
    <row r="1272" spans="1:14" ht="16.5">
      <c r="A1272" s="139"/>
      <c r="B1272" s="140"/>
      <c r="C1272" s="140"/>
      <c r="D1272" s="140"/>
      <c r="E1272" s="158"/>
      <c r="F1272" s="140"/>
      <c r="G1272" s="142"/>
      <c r="H1272" s="143"/>
      <c r="I1272" s="140"/>
      <c r="J1272" s="140"/>
      <c r="K1272" s="140"/>
      <c r="L1272" s="140"/>
      <c r="M1272" s="144"/>
      <c r="N1272" s="144"/>
    </row>
    <row r="1273" spans="1:14" ht="16.5">
      <c r="A1273" s="145"/>
      <c r="B1273" s="146"/>
      <c r="C1273" s="146"/>
      <c r="D1273" s="146"/>
      <c r="E1273" s="159"/>
      <c r="F1273" s="146"/>
      <c r="G1273" s="148"/>
      <c r="H1273" s="149"/>
      <c r="I1273" s="146"/>
      <c r="J1273" s="146"/>
      <c r="K1273" s="146"/>
      <c r="L1273" s="146"/>
      <c r="M1273" s="150"/>
      <c r="N1273" s="150"/>
    </row>
    <row r="1274" spans="1:14" ht="16.5">
      <c r="A1274" s="139"/>
      <c r="B1274" s="140"/>
      <c r="C1274" s="140"/>
      <c r="D1274" s="140"/>
      <c r="E1274" s="158"/>
      <c r="F1274" s="140"/>
      <c r="G1274" s="142"/>
      <c r="H1274" s="143"/>
      <c r="I1274" s="140"/>
      <c r="J1274" s="140"/>
      <c r="K1274" s="140"/>
      <c r="L1274" s="140"/>
      <c r="M1274" s="144"/>
      <c r="N1274" s="144"/>
    </row>
    <row r="1275" spans="1:14" ht="16.5">
      <c r="A1275" s="145"/>
      <c r="B1275" s="146"/>
      <c r="C1275" s="146"/>
      <c r="D1275" s="146"/>
      <c r="E1275" s="159"/>
      <c r="F1275" s="146"/>
      <c r="G1275" s="148"/>
      <c r="H1275" s="149"/>
      <c r="I1275" s="146"/>
      <c r="J1275" s="146"/>
      <c r="K1275" s="146"/>
      <c r="L1275" s="146"/>
      <c r="M1275" s="150"/>
      <c r="N1275" s="150"/>
    </row>
    <row r="1276" spans="1:14" ht="16.5">
      <c r="A1276" s="139"/>
      <c r="B1276" s="140"/>
      <c r="C1276" s="140"/>
      <c r="D1276" s="140"/>
      <c r="E1276" s="158"/>
      <c r="F1276" s="140"/>
      <c r="G1276" s="142"/>
      <c r="H1276" s="143"/>
      <c r="I1276" s="140"/>
      <c r="J1276" s="140"/>
      <c r="K1276" s="140"/>
      <c r="L1276" s="140"/>
      <c r="M1276" s="144"/>
      <c r="N1276" s="144"/>
    </row>
    <row r="1277" spans="1:14" ht="16.5">
      <c r="A1277" s="145"/>
      <c r="B1277" s="146"/>
      <c r="C1277" s="146"/>
      <c r="D1277" s="146"/>
      <c r="E1277" s="159"/>
      <c r="F1277" s="146"/>
      <c r="G1277" s="148"/>
      <c r="H1277" s="149"/>
      <c r="I1277" s="146"/>
      <c r="J1277" s="146"/>
      <c r="K1277" s="146"/>
      <c r="L1277" s="146"/>
      <c r="M1277" s="150"/>
      <c r="N1277" s="150"/>
    </row>
    <row r="1278" spans="1:14" ht="16.5">
      <c r="A1278" s="139"/>
      <c r="B1278" s="140"/>
      <c r="C1278" s="140"/>
      <c r="D1278" s="140"/>
      <c r="E1278" s="158"/>
      <c r="F1278" s="140"/>
      <c r="G1278" s="142"/>
      <c r="H1278" s="143"/>
      <c r="I1278" s="140"/>
      <c r="J1278" s="140"/>
      <c r="K1278" s="140"/>
      <c r="L1278" s="140"/>
      <c r="M1278" s="144"/>
      <c r="N1278" s="144"/>
    </row>
    <row r="1279" spans="1:14" ht="16.5">
      <c r="A1279" s="145"/>
      <c r="B1279" s="146"/>
      <c r="C1279" s="146"/>
      <c r="D1279" s="146"/>
      <c r="E1279" s="159"/>
      <c r="F1279" s="146"/>
      <c r="G1279" s="148"/>
      <c r="H1279" s="149"/>
      <c r="I1279" s="146"/>
      <c r="J1279" s="146"/>
      <c r="K1279" s="146"/>
      <c r="L1279" s="146"/>
      <c r="M1279" s="150"/>
      <c r="N1279" s="150"/>
    </row>
    <row r="1280" spans="1:14" ht="16.5">
      <c r="A1280" s="139"/>
      <c r="B1280" s="140"/>
      <c r="C1280" s="140"/>
      <c r="D1280" s="140"/>
      <c r="E1280" s="158"/>
      <c r="F1280" s="140"/>
      <c r="G1280" s="142"/>
      <c r="H1280" s="143"/>
      <c r="I1280" s="140"/>
      <c r="J1280" s="140"/>
      <c r="K1280" s="140"/>
      <c r="L1280" s="140"/>
      <c r="M1280" s="144"/>
      <c r="N1280" s="144"/>
    </row>
    <row r="1281" spans="1:14" ht="16.5">
      <c r="A1281" s="145"/>
      <c r="B1281" s="146"/>
      <c r="C1281" s="146"/>
      <c r="D1281" s="146"/>
      <c r="E1281" s="159"/>
      <c r="F1281" s="146"/>
      <c r="G1281" s="148"/>
      <c r="H1281" s="149"/>
      <c r="I1281" s="146"/>
      <c r="J1281" s="146"/>
      <c r="K1281" s="146"/>
      <c r="L1281" s="146"/>
      <c r="M1281" s="150"/>
      <c r="N1281" s="150"/>
    </row>
    <row r="1282" spans="1:14" ht="16.5">
      <c r="A1282" s="139"/>
      <c r="B1282" s="140"/>
      <c r="C1282" s="140"/>
      <c r="D1282" s="140"/>
      <c r="E1282" s="158"/>
      <c r="F1282" s="140"/>
      <c r="G1282" s="142"/>
      <c r="H1282" s="143"/>
      <c r="I1282" s="140"/>
      <c r="J1282" s="140"/>
      <c r="K1282" s="140"/>
      <c r="L1282" s="140"/>
      <c r="M1282" s="144"/>
      <c r="N1282" s="144"/>
    </row>
    <row r="1283" spans="1:14" ht="16.5">
      <c r="A1283" s="145"/>
      <c r="B1283" s="146"/>
      <c r="C1283" s="146"/>
      <c r="D1283" s="146"/>
      <c r="E1283" s="159"/>
      <c r="F1283" s="146"/>
      <c r="G1283" s="148"/>
      <c r="H1283" s="149"/>
      <c r="I1283" s="146"/>
      <c r="J1283" s="146"/>
      <c r="K1283" s="146"/>
      <c r="L1283" s="146"/>
      <c r="M1283" s="150"/>
      <c r="N1283" s="150"/>
    </row>
    <row r="1284" spans="1:14" ht="16.5">
      <c r="A1284" s="139"/>
      <c r="B1284" s="140"/>
      <c r="C1284" s="140"/>
      <c r="D1284" s="140"/>
      <c r="E1284" s="158"/>
      <c r="F1284" s="140"/>
      <c r="G1284" s="142"/>
      <c r="H1284" s="143"/>
      <c r="I1284" s="140"/>
      <c r="J1284" s="140"/>
      <c r="K1284" s="140"/>
      <c r="L1284" s="140"/>
      <c r="M1284" s="144"/>
      <c r="N1284" s="144"/>
    </row>
    <row r="1285" spans="1:14" ht="16.5">
      <c r="A1285" s="145"/>
      <c r="B1285" s="146"/>
      <c r="C1285" s="146"/>
      <c r="D1285" s="146"/>
      <c r="E1285" s="159"/>
      <c r="F1285" s="146"/>
      <c r="G1285" s="148"/>
      <c r="H1285" s="149"/>
      <c r="I1285" s="146"/>
      <c r="J1285" s="146"/>
      <c r="K1285" s="146"/>
      <c r="L1285" s="146"/>
      <c r="M1285" s="150"/>
      <c r="N1285" s="150"/>
    </row>
    <row r="1286" spans="1:14" ht="16.5">
      <c r="A1286" s="139"/>
      <c r="B1286" s="140"/>
      <c r="C1286" s="140"/>
      <c r="D1286" s="140"/>
      <c r="E1286" s="158"/>
      <c r="F1286" s="140"/>
      <c r="G1286" s="142"/>
      <c r="H1286" s="143"/>
      <c r="I1286" s="140"/>
      <c r="J1286" s="140"/>
      <c r="K1286" s="140"/>
      <c r="L1286" s="140"/>
      <c r="M1286" s="144"/>
      <c r="N1286" s="144"/>
    </row>
    <row r="1287" spans="1:14" ht="16.5">
      <c r="A1287" s="145"/>
      <c r="B1287" s="146"/>
      <c r="C1287" s="146"/>
      <c r="D1287" s="146"/>
      <c r="E1287" s="159"/>
      <c r="F1287" s="146"/>
      <c r="G1287" s="148"/>
      <c r="H1287" s="149"/>
      <c r="I1287" s="146"/>
      <c r="J1287" s="146"/>
      <c r="K1287" s="146"/>
      <c r="L1287" s="146"/>
      <c r="M1287" s="150"/>
      <c r="N1287" s="150"/>
    </row>
    <row r="1288" spans="1:14" ht="16.5">
      <c r="A1288" s="139"/>
      <c r="B1288" s="140"/>
      <c r="C1288" s="140"/>
      <c r="D1288" s="140"/>
      <c r="E1288" s="158"/>
      <c r="F1288" s="140"/>
      <c r="G1288" s="142"/>
      <c r="H1288" s="143"/>
      <c r="I1288" s="140"/>
      <c r="J1288" s="140"/>
      <c r="K1288" s="140"/>
      <c r="L1288" s="140"/>
      <c r="M1288" s="144"/>
      <c r="N1288" s="144"/>
    </row>
    <row r="1289" spans="1:14" ht="16.5">
      <c r="A1289" s="145"/>
      <c r="B1289" s="146"/>
      <c r="C1289" s="146"/>
      <c r="D1289" s="146"/>
      <c r="E1289" s="159"/>
      <c r="F1289" s="146"/>
      <c r="G1289" s="148"/>
      <c r="H1289" s="149"/>
      <c r="I1289" s="146"/>
      <c r="J1289" s="146"/>
      <c r="K1289" s="146"/>
      <c r="L1289" s="146"/>
      <c r="M1289" s="150"/>
      <c r="N1289" s="150"/>
    </row>
    <row r="1290" spans="1:14" ht="16.5">
      <c r="A1290" s="139"/>
      <c r="B1290" s="140"/>
      <c r="C1290" s="140"/>
      <c r="D1290" s="140"/>
      <c r="E1290" s="158"/>
      <c r="F1290" s="140"/>
      <c r="G1290" s="142"/>
      <c r="H1290" s="143"/>
      <c r="I1290" s="140"/>
      <c r="J1290" s="140"/>
      <c r="K1290" s="140"/>
      <c r="L1290" s="140"/>
      <c r="M1290" s="144"/>
      <c r="N1290" s="144"/>
    </row>
    <row r="1291" spans="1:14" ht="16.5">
      <c r="A1291" s="145"/>
      <c r="B1291" s="146"/>
      <c r="C1291" s="146"/>
      <c r="D1291" s="146"/>
      <c r="E1291" s="159"/>
      <c r="F1291" s="146"/>
      <c r="G1291" s="148"/>
      <c r="H1291" s="149"/>
      <c r="I1291" s="146"/>
      <c r="J1291" s="146"/>
      <c r="K1291" s="146"/>
      <c r="L1291" s="146"/>
      <c r="M1291" s="150"/>
      <c r="N1291" s="150"/>
    </row>
    <row r="1292" spans="1:14" ht="16.5">
      <c r="A1292" s="139"/>
      <c r="B1292" s="140"/>
      <c r="C1292" s="140"/>
      <c r="D1292" s="140"/>
      <c r="E1292" s="158"/>
      <c r="F1292" s="140"/>
      <c r="G1292" s="142"/>
      <c r="H1292" s="143"/>
      <c r="I1292" s="140"/>
      <c r="J1292" s="140"/>
      <c r="K1292" s="140"/>
      <c r="L1292" s="140"/>
      <c r="M1292" s="144"/>
      <c r="N1292" s="144"/>
    </row>
    <row r="1293" spans="1:14" ht="16.5">
      <c r="A1293" s="145"/>
      <c r="B1293" s="146"/>
      <c r="C1293" s="146"/>
      <c r="D1293" s="146"/>
      <c r="E1293" s="159"/>
      <c r="F1293" s="146"/>
      <c r="G1293" s="148"/>
      <c r="H1293" s="149"/>
      <c r="I1293" s="146"/>
      <c r="J1293" s="146"/>
      <c r="K1293" s="146"/>
      <c r="L1293" s="146"/>
      <c r="M1293" s="150"/>
      <c r="N1293" s="150"/>
    </row>
    <row r="1294" spans="1:14" ht="16.5">
      <c r="A1294" s="139"/>
      <c r="B1294" s="140"/>
      <c r="C1294" s="140"/>
      <c r="D1294" s="140"/>
      <c r="E1294" s="158"/>
      <c r="F1294" s="140"/>
      <c r="G1294" s="142"/>
      <c r="H1294" s="143"/>
      <c r="I1294" s="140"/>
      <c r="J1294" s="140"/>
      <c r="K1294" s="140"/>
      <c r="L1294" s="140"/>
      <c r="M1294" s="144"/>
      <c r="N1294" s="144"/>
    </row>
    <row r="1295" spans="1:14" ht="16.5">
      <c r="A1295" s="145"/>
      <c r="B1295" s="146"/>
      <c r="C1295" s="146"/>
      <c r="D1295" s="146"/>
      <c r="E1295" s="159"/>
      <c r="F1295" s="146"/>
      <c r="G1295" s="148"/>
      <c r="H1295" s="149"/>
      <c r="I1295" s="146"/>
      <c r="J1295" s="146"/>
      <c r="K1295" s="146"/>
      <c r="L1295" s="146"/>
      <c r="M1295" s="150"/>
      <c r="N1295" s="150"/>
    </row>
    <row r="1296" spans="1:14" ht="16.5">
      <c r="A1296" s="139"/>
      <c r="B1296" s="140"/>
      <c r="C1296" s="140"/>
      <c r="D1296" s="140"/>
      <c r="E1296" s="158"/>
      <c r="F1296" s="140"/>
      <c r="G1296" s="142"/>
      <c r="H1296" s="143"/>
      <c r="I1296" s="140"/>
      <c r="J1296" s="140"/>
      <c r="K1296" s="140"/>
      <c r="L1296" s="140"/>
      <c r="M1296" s="144"/>
      <c r="N1296" s="144"/>
    </row>
    <row r="1297" spans="1:14" ht="16.5">
      <c r="A1297" s="145"/>
      <c r="B1297" s="146"/>
      <c r="C1297" s="146"/>
      <c r="D1297" s="146"/>
      <c r="E1297" s="159"/>
      <c r="F1297" s="146"/>
      <c r="G1297" s="148"/>
      <c r="H1297" s="149"/>
      <c r="I1297" s="146"/>
      <c r="J1297" s="146"/>
      <c r="K1297" s="146"/>
      <c r="L1297" s="146"/>
      <c r="M1297" s="150"/>
      <c r="N1297" s="150"/>
    </row>
    <row r="1298" spans="1:14" ht="16.5">
      <c r="A1298" s="139"/>
      <c r="B1298" s="140"/>
      <c r="C1298" s="140"/>
      <c r="D1298" s="140"/>
      <c r="E1298" s="158"/>
      <c r="F1298" s="140"/>
      <c r="G1298" s="142"/>
      <c r="H1298" s="143"/>
      <c r="I1298" s="140"/>
      <c r="J1298" s="140"/>
      <c r="K1298" s="140"/>
      <c r="L1298" s="140"/>
      <c r="M1298" s="144"/>
      <c r="N1298" s="144"/>
    </row>
    <row r="1299" spans="1:14" ht="16.5">
      <c r="A1299" s="145"/>
      <c r="B1299" s="146"/>
      <c r="C1299" s="146"/>
      <c r="D1299" s="146"/>
      <c r="E1299" s="159"/>
      <c r="F1299" s="146"/>
      <c r="G1299" s="148"/>
      <c r="H1299" s="149"/>
      <c r="I1299" s="146"/>
      <c r="J1299" s="146"/>
      <c r="K1299" s="146"/>
      <c r="L1299" s="146"/>
      <c r="M1299" s="150"/>
      <c r="N1299" s="150"/>
    </row>
    <row r="1300" spans="1:14" ht="16.5">
      <c r="A1300" s="139"/>
      <c r="B1300" s="140"/>
      <c r="C1300" s="140"/>
      <c r="D1300" s="140"/>
      <c r="E1300" s="158"/>
      <c r="F1300" s="140"/>
      <c r="G1300" s="142"/>
      <c r="H1300" s="143"/>
      <c r="I1300" s="140"/>
      <c r="J1300" s="140"/>
      <c r="K1300" s="140"/>
      <c r="L1300" s="140"/>
      <c r="M1300" s="144"/>
      <c r="N1300" s="144"/>
    </row>
    <row r="1301" spans="1:14" ht="16.5">
      <c r="A1301" s="145"/>
      <c r="B1301" s="146"/>
      <c r="C1301" s="146"/>
      <c r="D1301" s="146"/>
      <c r="E1301" s="159"/>
      <c r="F1301" s="146"/>
      <c r="G1301" s="148"/>
      <c r="H1301" s="149"/>
      <c r="I1301" s="146"/>
      <c r="J1301" s="146"/>
      <c r="K1301" s="146"/>
      <c r="L1301" s="146"/>
      <c r="M1301" s="150"/>
      <c r="N1301" s="150"/>
    </row>
    <row r="1302" spans="1:14" ht="16.5">
      <c r="A1302" s="139"/>
      <c r="B1302" s="140"/>
      <c r="C1302" s="140"/>
      <c r="D1302" s="140"/>
      <c r="E1302" s="158"/>
      <c r="F1302" s="140"/>
      <c r="G1302" s="142"/>
      <c r="H1302" s="143"/>
      <c r="I1302" s="140"/>
      <c r="J1302" s="140"/>
      <c r="K1302" s="140"/>
      <c r="L1302" s="140"/>
      <c r="M1302" s="144"/>
      <c r="N1302" s="144"/>
    </row>
    <row r="1303" spans="1:14" ht="16.5">
      <c r="A1303" s="145"/>
      <c r="B1303" s="146"/>
      <c r="C1303" s="146"/>
      <c r="D1303" s="146"/>
      <c r="E1303" s="159"/>
      <c r="F1303" s="146"/>
      <c r="G1303" s="148"/>
      <c r="H1303" s="149"/>
      <c r="I1303" s="146"/>
      <c r="J1303" s="146"/>
      <c r="K1303" s="146"/>
      <c r="L1303" s="146"/>
      <c r="M1303" s="150"/>
      <c r="N1303" s="150"/>
    </row>
    <row r="1304" spans="1:14" ht="16.5">
      <c r="A1304" s="139"/>
      <c r="B1304" s="140"/>
      <c r="C1304" s="140"/>
      <c r="D1304" s="140"/>
      <c r="E1304" s="158"/>
      <c r="F1304" s="140"/>
      <c r="G1304" s="142"/>
      <c r="H1304" s="143"/>
      <c r="I1304" s="140"/>
      <c r="J1304" s="140"/>
      <c r="K1304" s="140"/>
      <c r="L1304" s="140"/>
      <c r="M1304" s="144"/>
      <c r="N1304" s="144"/>
    </row>
    <row r="1305" spans="1:14" ht="16.5">
      <c r="A1305" s="145"/>
      <c r="B1305" s="146"/>
      <c r="C1305" s="146"/>
      <c r="D1305" s="146"/>
      <c r="E1305" s="159"/>
      <c r="F1305" s="146"/>
      <c r="G1305" s="148"/>
      <c r="H1305" s="149"/>
      <c r="I1305" s="146"/>
      <c r="J1305" s="146"/>
      <c r="K1305" s="146"/>
      <c r="L1305" s="146"/>
      <c r="M1305" s="150"/>
      <c r="N1305" s="150"/>
    </row>
    <row r="1306" spans="1:14" ht="16.5">
      <c r="A1306" s="139"/>
      <c r="B1306" s="140"/>
      <c r="C1306" s="140"/>
      <c r="D1306" s="140"/>
      <c r="E1306" s="158"/>
      <c r="F1306" s="140"/>
      <c r="G1306" s="142"/>
      <c r="H1306" s="143"/>
      <c r="I1306" s="140"/>
      <c r="J1306" s="140"/>
      <c r="K1306" s="140"/>
      <c r="L1306" s="140"/>
      <c r="M1306" s="144"/>
      <c r="N1306" s="144"/>
    </row>
    <row r="1307" spans="1:14" ht="16.5">
      <c r="A1307" s="145"/>
      <c r="B1307" s="146"/>
      <c r="C1307" s="146"/>
      <c r="D1307" s="146"/>
      <c r="E1307" s="159"/>
      <c r="F1307" s="146"/>
      <c r="G1307" s="148"/>
      <c r="H1307" s="149"/>
      <c r="I1307" s="146"/>
      <c r="J1307" s="146"/>
      <c r="K1307" s="146"/>
      <c r="L1307" s="146"/>
      <c r="M1307" s="150"/>
      <c r="N1307" s="150"/>
    </row>
    <row r="1308" spans="1:14" ht="16.5">
      <c r="A1308" s="139"/>
      <c r="B1308" s="140"/>
      <c r="C1308" s="140"/>
      <c r="D1308" s="140"/>
      <c r="E1308" s="158"/>
      <c r="F1308" s="140"/>
      <c r="G1308" s="142"/>
      <c r="H1308" s="143"/>
      <c r="I1308" s="140"/>
      <c r="J1308" s="140"/>
      <c r="K1308" s="140"/>
      <c r="L1308" s="140"/>
      <c r="M1308" s="144"/>
      <c r="N1308" s="144"/>
    </row>
    <row r="1309" spans="1:14" ht="16.5">
      <c r="A1309" s="145"/>
      <c r="B1309" s="146"/>
      <c r="C1309" s="146"/>
      <c r="D1309" s="146"/>
      <c r="E1309" s="159"/>
      <c r="F1309" s="146"/>
      <c r="G1309" s="148"/>
      <c r="H1309" s="149"/>
      <c r="I1309" s="146"/>
      <c r="J1309" s="146"/>
      <c r="K1309" s="146"/>
      <c r="L1309" s="146"/>
      <c r="M1309" s="150"/>
      <c r="N1309" s="150"/>
    </row>
    <row r="1310" spans="1:14" ht="16.5">
      <c r="A1310" s="139"/>
      <c r="B1310" s="140"/>
      <c r="C1310" s="140"/>
      <c r="D1310" s="140"/>
      <c r="E1310" s="158"/>
      <c r="F1310" s="140"/>
      <c r="G1310" s="142"/>
      <c r="H1310" s="143"/>
      <c r="I1310" s="140"/>
      <c r="J1310" s="140"/>
      <c r="K1310" s="140"/>
      <c r="L1310" s="140"/>
      <c r="M1310" s="144"/>
      <c r="N1310" s="144"/>
    </row>
    <row r="1311" spans="1:14" ht="16.5">
      <c r="A1311" s="145"/>
      <c r="B1311" s="146"/>
      <c r="C1311" s="146"/>
      <c r="D1311" s="146"/>
      <c r="E1311" s="159"/>
      <c r="F1311" s="146"/>
      <c r="G1311" s="148"/>
      <c r="H1311" s="149"/>
      <c r="I1311" s="146"/>
      <c r="J1311" s="146"/>
      <c r="K1311" s="146"/>
      <c r="L1311" s="146"/>
      <c r="M1311" s="150"/>
      <c r="N1311" s="150"/>
    </row>
    <row r="1312" spans="1:14" ht="16.5">
      <c r="A1312" s="139"/>
      <c r="B1312" s="140"/>
      <c r="C1312" s="140"/>
      <c r="D1312" s="140"/>
      <c r="E1312" s="158"/>
      <c r="F1312" s="140"/>
      <c r="G1312" s="142"/>
      <c r="H1312" s="143"/>
      <c r="I1312" s="140"/>
      <c r="J1312" s="140"/>
      <c r="K1312" s="140"/>
      <c r="L1312" s="140"/>
      <c r="M1312" s="144"/>
      <c r="N1312" s="144"/>
    </row>
    <row r="1313" spans="1:14" ht="16.5">
      <c r="A1313" s="145"/>
      <c r="B1313" s="146"/>
      <c r="C1313" s="146"/>
      <c r="D1313" s="146"/>
      <c r="E1313" s="159"/>
      <c r="F1313" s="146"/>
      <c r="G1313" s="148"/>
      <c r="H1313" s="149"/>
      <c r="I1313" s="146"/>
      <c r="J1313" s="146"/>
      <c r="K1313" s="146"/>
      <c r="L1313" s="146"/>
      <c r="M1313" s="150"/>
      <c r="N1313" s="150"/>
    </row>
    <row r="1314" spans="1:14" ht="16.5">
      <c r="A1314" s="139"/>
      <c r="B1314" s="140"/>
      <c r="C1314" s="140"/>
      <c r="D1314" s="140"/>
      <c r="E1314" s="158"/>
      <c r="F1314" s="140"/>
      <c r="G1314" s="142"/>
      <c r="H1314" s="143"/>
      <c r="I1314" s="140"/>
      <c r="J1314" s="140"/>
      <c r="K1314" s="140"/>
      <c r="L1314" s="140"/>
      <c r="M1314" s="144"/>
      <c r="N1314" s="144"/>
    </row>
    <row r="1315" spans="1:14" ht="16.5">
      <c r="A1315" s="145"/>
      <c r="B1315" s="146"/>
      <c r="C1315" s="146"/>
      <c r="D1315" s="146"/>
      <c r="E1315" s="159"/>
      <c r="F1315" s="146"/>
      <c r="G1315" s="148"/>
      <c r="H1315" s="149"/>
      <c r="I1315" s="146"/>
      <c r="J1315" s="146"/>
      <c r="K1315" s="146"/>
      <c r="L1315" s="146"/>
      <c r="M1315" s="150"/>
      <c r="N1315" s="150"/>
    </row>
    <row r="1316" spans="1:14" ht="16.5">
      <c r="A1316" s="139"/>
      <c r="B1316" s="140"/>
      <c r="C1316" s="140"/>
      <c r="D1316" s="140"/>
      <c r="E1316" s="158"/>
      <c r="F1316" s="140"/>
      <c r="G1316" s="142"/>
      <c r="H1316" s="143"/>
      <c r="I1316" s="140"/>
      <c r="J1316" s="140"/>
      <c r="K1316" s="140"/>
      <c r="L1316" s="140"/>
      <c r="M1316" s="144"/>
      <c r="N1316" s="144"/>
    </row>
    <row r="1317" spans="1:14" ht="16.5">
      <c r="A1317" s="145"/>
      <c r="B1317" s="146"/>
      <c r="C1317" s="146"/>
      <c r="D1317" s="146"/>
      <c r="E1317" s="159"/>
      <c r="F1317" s="146"/>
      <c r="G1317" s="148"/>
      <c r="H1317" s="149"/>
      <c r="I1317" s="146"/>
      <c r="J1317" s="146"/>
      <c r="K1317" s="146"/>
      <c r="L1317" s="146"/>
      <c r="M1317" s="150"/>
      <c r="N1317" s="150"/>
    </row>
    <row r="1318" spans="1:14" ht="16.5">
      <c r="A1318" s="139"/>
      <c r="B1318" s="140"/>
      <c r="C1318" s="140"/>
      <c r="D1318" s="140"/>
      <c r="E1318" s="158"/>
      <c r="F1318" s="140"/>
      <c r="G1318" s="142"/>
      <c r="H1318" s="143"/>
      <c r="I1318" s="140"/>
      <c r="J1318" s="140"/>
      <c r="K1318" s="140"/>
      <c r="L1318" s="140"/>
      <c r="M1318" s="144"/>
      <c r="N1318" s="144"/>
    </row>
    <row r="1319" spans="1:14" ht="16.5">
      <c r="A1319" s="145"/>
      <c r="B1319" s="146"/>
      <c r="C1319" s="146"/>
      <c r="D1319" s="146"/>
      <c r="E1319" s="159"/>
      <c r="F1319" s="146"/>
      <c r="G1319" s="148"/>
      <c r="H1319" s="149"/>
      <c r="I1319" s="146"/>
      <c r="J1319" s="146"/>
      <c r="K1319" s="146"/>
      <c r="L1319" s="146"/>
      <c r="M1319" s="150"/>
      <c r="N1319" s="150"/>
    </row>
    <row r="1320" spans="1:14" ht="16.5">
      <c r="A1320" s="139"/>
      <c r="B1320" s="140"/>
      <c r="C1320" s="140"/>
      <c r="D1320" s="140"/>
      <c r="E1320" s="158"/>
      <c r="F1320" s="140"/>
      <c r="G1320" s="142"/>
      <c r="H1320" s="143"/>
      <c r="I1320" s="140"/>
      <c r="J1320" s="140"/>
      <c r="K1320" s="140"/>
      <c r="L1320" s="140"/>
      <c r="M1320" s="144"/>
      <c r="N1320" s="144"/>
    </row>
    <row r="1321" spans="1:14" ht="16.5">
      <c r="A1321" s="145"/>
      <c r="B1321" s="146"/>
      <c r="C1321" s="146"/>
      <c r="D1321" s="146"/>
      <c r="E1321" s="159"/>
      <c r="F1321" s="146"/>
      <c r="G1321" s="148"/>
      <c r="H1321" s="149"/>
      <c r="I1321" s="146"/>
      <c r="J1321" s="146"/>
      <c r="K1321" s="146"/>
      <c r="L1321" s="146"/>
      <c r="M1321" s="150"/>
      <c r="N1321" s="150"/>
    </row>
    <row r="1322" spans="1:14" ht="16.5">
      <c r="A1322" s="139"/>
      <c r="B1322" s="140"/>
      <c r="C1322" s="140"/>
      <c r="D1322" s="140"/>
      <c r="E1322" s="158"/>
      <c r="F1322" s="140"/>
      <c r="G1322" s="142"/>
      <c r="H1322" s="143"/>
      <c r="I1322" s="140"/>
      <c r="J1322" s="140"/>
      <c r="K1322" s="140"/>
      <c r="L1322" s="140"/>
      <c r="M1322" s="144"/>
      <c r="N1322" s="144"/>
    </row>
    <row r="1323" spans="1:14" ht="16.5">
      <c r="A1323" s="145"/>
      <c r="B1323" s="146"/>
      <c r="C1323" s="146"/>
      <c r="D1323" s="146"/>
      <c r="E1323" s="159"/>
      <c r="F1323" s="146"/>
      <c r="G1323" s="148"/>
      <c r="H1323" s="149"/>
      <c r="I1323" s="146"/>
      <c r="J1323" s="146"/>
      <c r="K1323" s="146"/>
      <c r="L1323" s="146"/>
      <c r="M1323" s="150"/>
      <c r="N1323" s="150"/>
    </row>
    <row r="1324" spans="1:14" ht="16.5">
      <c r="A1324" s="139"/>
      <c r="B1324" s="140"/>
      <c r="C1324" s="140"/>
      <c r="D1324" s="140"/>
      <c r="E1324" s="158"/>
      <c r="F1324" s="140"/>
      <c r="G1324" s="142"/>
      <c r="H1324" s="143"/>
      <c r="I1324" s="140"/>
      <c r="J1324" s="140"/>
      <c r="K1324" s="140"/>
      <c r="L1324" s="140"/>
      <c r="M1324" s="144"/>
      <c r="N1324" s="144"/>
    </row>
    <row r="1325" spans="1:14" ht="16.5">
      <c r="A1325" s="145"/>
      <c r="B1325" s="146"/>
      <c r="C1325" s="146"/>
      <c r="D1325" s="146"/>
      <c r="E1325" s="159"/>
      <c r="F1325" s="146"/>
      <c r="G1325" s="148"/>
      <c r="H1325" s="149"/>
      <c r="I1325" s="146"/>
      <c r="J1325" s="146"/>
      <c r="K1325" s="146"/>
      <c r="L1325" s="146"/>
      <c r="M1325" s="150"/>
      <c r="N1325" s="150"/>
    </row>
    <row r="1326" spans="1:14" ht="16.5">
      <c r="A1326" s="139"/>
      <c r="B1326" s="140"/>
      <c r="C1326" s="140"/>
      <c r="D1326" s="140"/>
      <c r="E1326" s="158"/>
      <c r="F1326" s="140"/>
      <c r="G1326" s="142"/>
      <c r="H1326" s="143"/>
      <c r="I1326" s="140"/>
      <c r="J1326" s="140"/>
      <c r="K1326" s="140"/>
      <c r="L1326" s="140"/>
      <c r="M1326" s="144"/>
      <c r="N1326" s="144"/>
    </row>
    <row r="1327" spans="1:14" ht="16.5">
      <c r="A1327" s="145"/>
      <c r="B1327" s="146"/>
      <c r="C1327" s="146"/>
      <c r="D1327" s="146"/>
      <c r="E1327" s="159"/>
      <c r="F1327" s="146"/>
      <c r="G1327" s="148"/>
      <c r="H1327" s="149"/>
      <c r="I1327" s="146"/>
      <c r="J1327" s="146"/>
      <c r="K1327" s="146"/>
      <c r="L1327" s="146"/>
      <c r="M1327" s="150"/>
      <c r="N1327" s="150"/>
    </row>
    <row r="1328" spans="1:14" ht="16.5">
      <c r="A1328" s="139"/>
      <c r="B1328" s="140"/>
      <c r="C1328" s="140"/>
      <c r="D1328" s="140"/>
      <c r="E1328" s="158"/>
      <c r="F1328" s="140"/>
      <c r="G1328" s="142"/>
      <c r="H1328" s="143"/>
      <c r="I1328" s="140"/>
      <c r="J1328" s="140"/>
      <c r="K1328" s="140"/>
      <c r="L1328" s="140"/>
      <c r="M1328" s="144"/>
      <c r="N1328" s="144"/>
    </row>
    <row r="1329" spans="1:14" ht="16.5">
      <c r="A1329" s="145"/>
      <c r="B1329" s="146"/>
      <c r="C1329" s="146"/>
      <c r="D1329" s="146"/>
      <c r="E1329" s="159"/>
      <c r="F1329" s="146"/>
      <c r="G1329" s="148"/>
      <c r="H1329" s="149"/>
      <c r="I1329" s="146"/>
      <c r="J1329" s="146"/>
      <c r="K1329" s="146"/>
      <c r="L1329" s="146"/>
      <c r="M1329" s="150"/>
      <c r="N1329" s="150"/>
    </row>
    <row r="1330" spans="1:14" ht="16.5">
      <c r="A1330" s="139"/>
      <c r="B1330" s="140"/>
      <c r="C1330" s="140"/>
      <c r="D1330" s="140"/>
      <c r="E1330" s="158"/>
      <c r="F1330" s="140"/>
      <c r="G1330" s="142"/>
      <c r="H1330" s="143"/>
      <c r="I1330" s="140"/>
      <c r="J1330" s="140"/>
      <c r="K1330" s="140"/>
      <c r="L1330" s="140"/>
      <c r="M1330" s="144"/>
      <c r="N1330" s="144"/>
    </row>
    <row r="1331" spans="1:14" ht="16.5">
      <c r="A1331" s="145"/>
      <c r="B1331" s="146"/>
      <c r="C1331" s="146"/>
      <c r="D1331" s="146"/>
      <c r="E1331" s="159"/>
      <c r="F1331" s="146"/>
      <c r="G1331" s="148"/>
      <c r="H1331" s="149"/>
      <c r="I1331" s="146"/>
      <c r="J1331" s="146"/>
      <c r="K1331" s="146"/>
      <c r="L1331" s="146"/>
      <c r="M1331" s="150"/>
      <c r="N1331" s="150"/>
    </row>
    <row r="1332" spans="1:14" ht="16.5">
      <c r="A1332" s="139"/>
      <c r="B1332" s="140"/>
      <c r="C1332" s="140"/>
      <c r="D1332" s="140"/>
      <c r="E1332" s="158"/>
      <c r="F1332" s="140"/>
      <c r="G1332" s="142"/>
      <c r="H1332" s="143"/>
      <c r="I1332" s="140"/>
      <c r="J1332" s="140"/>
      <c r="K1332" s="140"/>
      <c r="L1332" s="140"/>
      <c r="M1332" s="144"/>
      <c r="N1332" s="144"/>
    </row>
    <row r="1333" spans="1:14" ht="16.5">
      <c r="A1333" s="145"/>
      <c r="B1333" s="146"/>
      <c r="C1333" s="146"/>
      <c r="D1333" s="146"/>
      <c r="E1333" s="159"/>
      <c r="F1333" s="146"/>
      <c r="G1333" s="148"/>
      <c r="H1333" s="149"/>
      <c r="I1333" s="146"/>
      <c r="J1333" s="146"/>
      <c r="K1333" s="146"/>
      <c r="L1333" s="146"/>
      <c r="M1333" s="150"/>
      <c r="N1333" s="150"/>
    </row>
    <row r="1334" spans="1:14" ht="16.5">
      <c r="A1334" s="139"/>
      <c r="B1334" s="140"/>
      <c r="C1334" s="140"/>
      <c r="D1334" s="140"/>
      <c r="E1334" s="158"/>
      <c r="F1334" s="140"/>
      <c r="G1334" s="142"/>
      <c r="H1334" s="143"/>
      <c r="I1334" s="140"/>
      <c r="J1334" s="140"/>
      <c r="K1334" s="140"/>
      <c r="L1334" s="140"/>
      <c r="M1334" s="144"/>
      <c r="N1334" s="144"/>
    </row>
    <row r="1335" spans="1:14" ht="16.5">
      <c r="A1335" s="145"/>
      <c r="B1335" s="146"/>
      <c r="C1335" s="146"/>
      <c r="D1335" s="146"/>
      <c r="E1335" s="159"/>
      <c r="F1335" s="146"/>
      <c r="G1335" s="148"/>
      <c r="H1335" s="149"/>
      <c r="I1335" s="146"/>
      <c r="J1335" s="146"/>
      <c r="K1335" s="146"/>
      <c r="L1335" s="146"/>
      <c r="M1335" s="150"/>
      <c r="N1335" s="150"/>
    </row>
    <row r="1336" spans="1:14" ht="16.5">
      <c r="A1336" s="139"/>
      <c r="B1336" s="140"/>
      <c r="C1336" s="140"/>
      <c r="D1336" s="140"/>
      <c r="E1336" s="158"/>
      <c r="F1336" s="140"/>
      <c r="G1336" s="142"/>
      <c r="H1336" s="143"/>
      <c r="I1336" s="140"/>
      <c r="J1336" s="140"/>
      <c r="K1336" s="140"/>
      <c r="L1336" s="140"/>
      <c r="M1336" s="144"/>
      <c r="N1336" s="144"/>
    </row>
    <row r="1337" spans="1:14" ht="16.5">
      <c r="A1337" s="145"/>
      <c r="B1337" s="146"/>
      <c r="C1337" s="146"/>
      <c r="D1337" s="146"/>
      <c r="E1337" s="159"/>
      <c r="F1337" s="146"/>
      <c r="G1337" s="148"/>
      <c r="H1337" s="149"/>
      <c r="I1337" s="146"/>
      <c r="J1337" s="146"/>
      <c r="K1337" s="146"/>
      <c r="L1337" s="146"/>
      <c r="M1337" s="150"/>
      <c r="N1337" s="150"/>
    </row>
    <row r="1338" spans="1:14" ht="16.5">
      <c r="A1338" s="139"/>
      <c r="B1338" s="140"/>
      <c r="C1338" s="140"/>
      <c r="D1338" s="140"/>
      <c r="E1338" s="158"/>
      <c r="F1338" s="140"/>
      <c r="G1338" s="142"/>
      <c r="H1338" s="143"/>
      <c r="I1338" s="140"/>
      <c r="J1338" s="140"/>
      <c r="K1338" s="140"/>
      <c r="L1338" s="140"/>
      <c r="M1338" s="144"/>
      <c r="N1338" s="144"/>
    </row>
    <row r="1339" spans="1:14" ht="16.5">
      <c r="A1339" s="145"/>
      <c r="B1339" s="146"/>
      <c r="C1339" s="146"/>
      <c r="D1339" s="146"/>
      <c r="E1339" s="159"/>
      <c r="F1339" s="146"/>
      <c r="G1339" s="148"/>
      <c r="H1339" s="149"/>
      <c r="I1339" s="146"/>
      <c r="J1339" s="146"/>
      <c r="K1339" s="146"/>
      <c r="L1339" s="146"/>
      <c r="M1339" s="150"/>
      <c r="N1339" s="150"/>
    </row>
    <row r="1340" spans="1:14" ht="16.5">
      <c r="A1340" s="139"/>
      <c r="B1340" s="140"/>
      <c r="C1340" s="140"/>
      <c r="D1340" s="140"/>
      <c r="E1340" s="158"/>
      <c r="F1340" s="140"/>
      <c r="G1340" s="142"/>
      <c r="H1340" s="143"/>
      <c r="I1340" s="140"/>
      <c r="J1340" s="140"/>
      <c r="K1340" s="140"/>
      <c r="L1340" s="140"/>
      <c r="M1340" s="144"/>
      <c r="N1340" s="144"/>
    </row>
    <row r="1341" spans="1:14" ht="16.5">
      <c r="A1341" s="145"/>
      <c r="B1341" s="146"/>
      <c r="C1341" s="146"/>
      <c r="D1341" s="146"/>
      <c r="E1341" s="159"/>
      <c r="F1341" s="146"/>
      <c r="G1341" s="148"/>
      <c r="H1341" s="149"/>
      <c r="I1341" s="146"/>
      <c r="J1341" s="146"/>
      <c r="K1341" s="146"/>
      <c r="L1341" s="146"/>
      <c r="M1341" s="150"/>
      <c r="N1341" s="150"/>
    </row>
    <row r="1342" spans="1:14" ht="16.5">
      <c r="A1342" s="139"/>
      <c r="B1342" s="140"/>
      <c r="C1342" s="140"/>
      <c r="D1342" s="140"/>
      <c r="E1342" s="158"/>
      <c r="F1342" s="140"/>
      <c r="G1342" s="142"/>
      <c r="H1342" s="143"/>
      <c r="I1342" s="140"/>
      <c r="J1342" s="140"/>
      <c r="K1342" s="140"/>
      <c r="L1342" s="140"/>
      <c r="M1342" s="144"/>
      <c r="N1342" s="144"/>
    </row>
    <row r="1343" spans="1:14" ht="16.5">
      <c r="A1343" s="145"/>
      <c r="B1343" s="146"/>
      <c r="C1343" s="146"/>
      <c r="D1343" s="146"/>
      <c r="E1343" s="159"/>
      <c r="F1343" s="146"/>
      <c r="G1343" s="148"/>
      <c r="H1343" s="149"/>
      <c r="I1343" s="146"/>
      <c r="J1343" s="146"/>
      <c r="K1343" s="146"/>
      <c r="L1343" s="146"/>
      <c r="M1343" s="150"/>
      <c r="N1343" s="150"/>
    </row>
    <row r="1344" spans="1:14" ht="16.5">
      <c r="A1344" s="139"/>
      <c r="B1344" s="140"/>
      <c r="C1344" s="140"/>
      <c r="D1344" s="140"/>
      <c r="E1344" s="158"/>
      <c r="F1344" s="140"/>
      <c r="G1344" s="142"/>
      <c r="H1344" s="143"/>
      <c r="I1344" s="140"/>
      <c r="J1344" s="140"/>
      <c r="K1344" s="140"/>
      <c r="L1344" s="140"/>
      <c r="M1344" s="144"/>
      <c r="N1344" s="144"/>
    </row>
    <row r="1345" spans="1:14" ht="16.5">
      <c r="A1345" s="145"/>
      <c r="B1345" s="146"/>
      <c r="C1345" s="146"/>
      <c r="D1345" s="146"/>
      <c r="E1345" s="159"/>
      <c r="F1345" s="146"/>
      <c r="G1345" s="148"/>
      <c r="H1345" s="149"/>
      <c r="I1345" s="146"/>
      <c r="J1345" s="146"/>
      <c r="K1345" s="146"/>
      <c r="L1345" s="146"/>
      <c r="M1345" s="150"/>
      <c r="N1345" s="150"/>
    </row>
    <row r="1346" spans="1:14" ht="16.5">
      <c r="A1346" s="139"/>
      <c r="B1346" s="140"/>
      <c r="C1346" s="140"/>
      <c r="D1346" s="140"/>
      <c r="E1346" s="158"/>
      <c r="F1346" s="140"/>
      <c r="G1346" s="142"/>
      <c r="H1346" s="143"/>
      <c r="I1346" s="140"/>
      <c r="J1346" s="140"/>
      <c r="K1346" s="140"/>
      <c r="L1346" s="140"/>
      <c r="M1346" s="144"/>
      <c r="N1346" s="144"/>
    </row>
    <row r="1347" spans="1:14" ht="16.5">
      <c r="A1347" s="145"/>
      <c r="B1347" s="146"/>
      <c r="C1347" s="146"/>
      <c r="D1347" s="146"/>
      <c r="E1347" s="159"/>
      <c r="F1347" s="146"/>
      <c r="G1347" s="148"/>
      <c r="H1347" s="149"/>
      <c r="I1347" s="146"/>
      <c r="J1347" s="146"/>
      <c r="K1347" s="146"/>
      <c r="L1347" s="146"/>
      <c r="M1347" s="150"/>
      <c r="N1347" s="150"/>
    </row>
    <row r="1348" spans="1:14" ht="16.5">
      <c r="A1348" s="139"/>
      <c r="B1348" s="140"/>
      <c r="C1348" s="140"/>
      <c r="D1348" s="140"/>
      <c r="E1348" s="158"/>
      <c r="F1348" s="140"/>
      <c r="G1348" s="142"/>
      <c r="H1348" s="143"/>
      <c r="I1348" s="140"/>
      <c r="J1348" s="140"/>
      <c r="K1348" s="140"/>
      <c r="L1348" s="140"/>
      <c r="M1348" s="144"/>
      <c r="N1348" s="144"/>
    </row>
    <row r="1349" spans="1:14" ht="16.5">
      <c r="A1349" s="145"/>
      <c r="B1349" s="146"/>
      <c r="C1349" s="146"/>
      <c r="D1349" s="146"/>
      <c r="E1349" s="159"/>
      <c r="F1349" s="146"/>
      <c r="G1349" s="148"/>
      <c r="H1349" s="149"/>
      <c r="I1349" s="146"/>
      <c r="J1349" s="146"/>
      <c r="K1349" s="146"/>
      <c r="L1349" s="146"/>
      <c r="M1349" s="150"/>
      <c r="N1349" s="150"/>
    </row>
    <row r="1350" spans="1:14" ht="16.5">
      <c r="A1350" s="139"/>
      <c r="B1350" s="140"/>
      <c r="C1350" s="140"/>
      <c r="D1350" s="140"/>
      <c r="E1350" s="158"/>
      <c r="F1350" s="140"/>
      <c r="G1350" s="142"/>
      <c r="H1350" s="143"/>
      <c r="I1350" s="140"/>
      <c r="J1350" s="140"/>
      <c r="K1350" s="140"/>
      <c r="L1350" s="140"/>
      <c r="M1350" s="144"/>
      <c r="N1350" s="144"/>
    </row>
    <row r="1351" spans="1:14" ht="16.5">
      <c r="A1351" s="145"/>
      <c r="B1351" s="146"/>
      <c r="C1351" s="146"/>
      <c r="D1351" s="146"/>
      <c r="E1351" s="159"/>
      <c r="F1351" s="146"/>
      <c r="G1351" s="148"/>
      <c r="H1351" s="149"/>
      <c r="I1351" s="146"/>
      <c r="J1351" s="146"/>
      <c r="K1351" s="146"/>
      <c r="L1351" s="146"/>
      <c r="M1351" s="150"/>
      <c r="N1351" s="150"/>
    </row>
    <row r="1352" spans="1:14" ht="16.5">
      <c r="A1352" s="139"/>
      <c r="B1352" s="140"/>
      <c r="C1352" s="140"/>
      <c r="D1352" s="140"/>
      <c r="E1352" s="158"/>
      <c r="F1352" s="140"/>
      <c r="G1352" s="142"/>
      <c r="H1352" s="143"/>
      <c r="I1352" s="140"/>
      <c r="J1352" s="140"/>
      <c r="K1352" s="140"/>
      <c r="L1352" s="140"/>
      <c r="M1352" s="144"/>
      <c r="N1352" s="144"/>
    </row>
    <row r="1353" spans="1:14" ht="16.5">
      <c r="A1353" s="145"/>
      <c r="B1353" s="146"/>
      <c r="C1353" s="146"/>
      <c r="D1353" s="146"/>
      <c r="E1353" s="159"/>
      <c r="F1353" s="146"/>
      <c r="G1353" s="148"/>
      <c r="H1353" s="149"/>
      <c r="I1353" s="146"/>
      <c r="J1353" s="146"/>
      <c r="K1353" s="146"/>
      <c r="L1353" s="146"/>
      <c r="M1353" s="150"/>
      <c r="N1353" s="150"/>
    </row>
    <row r="1354" spans="1:14" ht="16.5">
      <c r="A1354" s="139"/>
      <c r="B1354" s="140"/>
      <c r="C1354" s="140"/>
      <c r="D1354" s="140"/>
      <c r="E1354" s="158"/>
      <c r="F1354" s="140"/>
      <c r="G1354" s="142"/>
      <c r="H1354" s="143"/>
      <c r="I1354" s="140"/>
      <c r="J1354" s="140"/>
      <c r="K1354" s="140"/>
      <c r="L1354" s="140"/>
      <c r="M1354" s="144"/>
      <c r="N1354" s="144"/>
    </row>
    <row r="1355" spans="1:14" ht="16.5">
      <c r="A1355" s="145"/>
      <c r="B1355" s="146"/>
      <c r="C1355" s="146"/>
      <c r="D1355" s="146"/>
      <c r="E1355" s="159"/>
      <c r="F1355" s="146"/>
      <c r="G1355" s="148"/>
      <c r="H1355" s="149"/>
      <c r="I1355" s="146"/>
      <c r="J1355" s="146"/>
      <c r="K1355" s="146"/>
      <c r="L1355" s="146"/>
      <c r="M1355" s="150"/>
      <c r="N1355" s="150"/>
    </row>
    <row r="1356" spans="1:14" ht="16.5">
      <c r="A1356" s="139"/>
      <c r="B1356" s="140"/>
      <c r="C1356" s="140"/>
      <c r="D1356" s="140"/>
      <c r="E1356" s="158"/>
      <c r="F1356" s="140"/>
      <c r="G1356" s="142"/>
      <c r="H1356" s="143"/>
      <c r="I1356" s="140"/>
      <c r="J1356" s="140"/>
      <c r="K1356" s="140"/>
      <c r="L1356" s="140"/>
      <c r="M1356" s="144"/>
      <c r="N1356" s="144"/>
    </row>
    <row r="1357" spans="1:14" ht="16.5">
      <c r="A1357" s="145"/>
      <c r="B1357" s="146"/>
      <c r="C1357" s="146"/>
      <c r="D1357" s="146"/>
      <c r="E1357" s="159"/>
      <c r="F1357" s="146"/>
      <c r="G1357" s="148"/>
      <c r="H1357" s="149"/>
      <c r="I1357" s="146"/>
      <c r="J1357" s="146"/>
      <c r="K1357" s="146"/>
      <c r="L1357" s="146"/>
      <c r="M1357" s="150"/>
      <c r="N1357" s="150"/>
    </row>
    <row r="1358" spans="1:14" ht="16.5">
      <c r="A1358" s="139"/>
      <c r="B1358" s="140"/>
      <c r="C1358" s="140"/>
      <c r="D1358" s="140"/>
      <c r="E1358" s="158"/>
      <c r="F1358" s="140"/>
      <c r="G1358" s="142"/>
      <c r="H1358" s="143"/>
      <c r="I1358" s="140"/>
      <c r="J1358" s="140"/>
      <c r="K1358" s="140"/>
      <c r="L1358" s="140"/>
      <c r="M1358" s="144"/>
      <c r="N1358" s="144"/>
    </row>
    <row r="1359" spans="1:14" ht="16.5">
      <c r="A1359" s="145"/>
      <c r="B1359" s="146"/>
      <c r="C1359" s="146"/>
      <c r="D1359" s="146"/>
      <c r="E1359" s="159"/>
      <c r="F1359" s="146"/>
      <c r="G1359" s="148"/>
      <c r="H1359" s="149"/>
      <c r="I1359" s="146"/>
      <c r="J1359" s="146"/>
      <c r="K1359" s="146"/>
      <c r="L1359" s="146"/>
      <c r="M1359" s="150"/>
      <c r="N1359" s="150"/>
    </row>
    <row r="1360" spans="1:14" ht="16.5">
      <c r="A1360" s="139"/>
      <c r="B1360" s="140"/>
      <c r="C1360" s="140"/>
      <c r="D1360" s="140"/>
      <c r="E1360" s="158"/>
      <c r="F1360" s="140"/>
      <c r="G1360" s="142"/>
      <c r="H1360" s="143"/>
      <c r="I1360" s="140"/>
      <c r="J1360" s="140"/>
      <c r="K1360" s="140"/>
      <c r="L1360" s="140"/>
      <c r="M1360" s="144"/>
      <c r="N1360" s="144"/>
    </row>
    <row r="1361" spans="1:14" ht="16.5">
      <c r="A1361" s="145"/>
      <c r="B1361" s="146"/>
      <c r="C1361" s="146"/>
      <c r="D1361" s="146"/>
      <c r="E1361" s="159"/>
      <c r="F1361" s="146"/>
      <c r="G1361" s="148"/>
      <c r="H1361" s="149"/>
      <c r="I1361" s="146"/>
      <c r="J1361" s="146"/>
      <c r="K1361" s="146"/>
      <c r="L1361" s="146"/>
      <c r="M1361" s="150"/>
      <c r="N1361" s="150"/>
    </row>
    <row r="1362" spans="1:14" ht="16.5">
      <c r="A1362" s="139"/>
      <c r="B1362" s="140"/>
      <c r="C1362" s="140"/>
      <c r="D1362" s="140"/>
      <c r="E1362" s="158"/>
      <c r="F1362" s="140"/>
      <c r="G1362" s="142"/>
      <c r="H1362" s="143"/>
      <c r="I1362" s="140"/>
      <c r="J1362" s="140"/>
      <c r="K1362" s="140"/>
      <c r="L1362" s="140"/>
      <c r="M1362" s="144"/>
      <c r="N1362" s="144"/>
    </row>
    <row r="1363" spans="1:14" ht="16.5">
      <c r="A1363" s="145"/>
      <c r="B1363" s="146"/>
      <c r="C1363" s="146"/>
      <c r="D1363" s="146"/>
      <c r="E1363" s="159"/>
      <c r="F1363" s="146"/>
      <c r="G1363" s="148"/>
      <c r="H1363" s="149"/>
      <c r="I1363" s="146"/>
      <c r="J1363" s="146"/>
      <c r="K1363" s="146"/>
      <c r="L1363" s="146"/>
      <c r="M1363" s="150"/>
      <c r="N1363" s="150"/>
    </row>
    <row r="1364" spans="1:14" ht="16.5">
      <c r="A1364" s="139"/>
      <c r="B1364" s="140"/>
      <c r="C1364" s="140"/>
      <c r="D1364" s="140"/>
      <c r="E1364" s="158"/>
      <c r="F1364" s="140"/>
      <c r="G1364" s="142"/>
      <c r="H1364" s="143"/>
      <c r="I1364" s="140"/>
      <c r="J1364" s="140"/>
      <c r="K1364" s="140"/>
      <c r="L1364" s="140"/>
      <c r="M1364" s="144"/>
      <c r="N1364" s="144"/>
    </row>
    <row r="1365" spans="1:14" ht="16.5">
      <c r="A1365" s="145"/>
      <c r="B1365" s="146"/>
      <c r="C1365" s="146"/>
      <c r="D1365" s="146"/>
      <c r="E1365" s="159"/>
      <c r="F1365" s="146"/>
      <c r="G1365" s="148"/>
      <c r="H1365" s="149"/>
      <c r="I1365" s="146"/>
      <c r="J1365" s="146"/>
      <c r="K1365" s="146"/>
      <c r="L1365" s="146"/>
      <c r="M1365" s="150"/>
      <c r="N1365" s="150"/>
    </row>
    <row r="1366" spans="1:14" ht="16.5">
      <c r="A1366" s="139"/>
      <c r="B1366" s="140"/>
      <c r="C1366" s="140"/>
      <c r="D1366" s="140"/>
      <c r="E1366" s="158"/>
      <c r="F1366" s="140"/>
      <c r="G1366" s="142"/>
      <c r="H1366" s="143"/>
      <c r="I1366" s="140"/>
      <c r="J1366" s="140"/>
      <c r="K1366" s="140"/>
      <c r="L1366" s="140"/>
      <c r="M1366" s="144"/>
      <c r="N1366" s="144"/>
    </row>
    <row r="1367" spans="1:14" ht="16.5">
      <c r="A1367" s="145"/>
      <c r="B1367" s="146"/>
      <c r="C1367" s="146"/>
      <c r="D1367" s="146"/>
      <c r="E1367" s="159"/>
      <c r="F1367" s="146"/>
      <c r="G1367" s="148"/>
      <c r="H1367" s="149"/>
      <c r="I1367" s="146"/>
      <c r="J1367" s="146"/>
      <c r="K1367" s="146"/>
      <c r="L1367" s="146"/>
      <c r="M1367" s="150"/>
      <c r="N1367" s="150"/>
    </row>
    <row r="1368" spans="1:14" ht="16.5">
      <c r="A1368" s="139"/>
      <c r="B1368" s="140"/>
      <c r="C1368" s="140"/>
      <c r="D1368" s="140"/>
      <c r="E1368" s="158"/>
      <c r="F1368" s="140"/>
      <c r="G1368" s="142"/>
      <c r="H1368" s="143"/>
      <c r="I1368" s="140"/>
      <c r="J1368" s="140"/>
      <c r="K1368" s="140"/>
      <c r="L1368" s="140"/>
      <c r="M1368" s="144"/>
      <c r="N1368" s="144"/>
    </row>
    <row r="1369" spans="1:14" ht="16.5">
      <c r="A1369" s="145"/>
      <c r="B1369" s="146"/>
      <c r="C1369" s="146"/>
      <c r="D1369" s="146"/>
      <c r="E1369" s="159"/>
      <c r="F1369" s="146"/>
      <c r="G1369" s="148"/>
      <c r="H1369" s="149"/>
      <c r="I1369" s="146"/>
      <c r="J1369" s="146"/>
      <c r="K1369" s="146"/>
      <c r="L1369" s="146"/>
      <c r="M1369" s="150"/>
      <c r="N1369" s="150"/>
    </row>
    <row r="1370" spans="1:14" ht="16.5">
      <c r="A1370" s="139"/>
      <c r="B1370" s="140"/>
      <c r="C1370" s="140"/>
      <c r="D1370" s="140"/>
      <c r="E1370" s="158"/>
      <c r="F1370" s="140"/>
      <c r="G1370" s="142"/>
      <c r="H1370" s="143"/>
      <c r="I1370" s="140"/>
      <c r="J1370" s="140"/>
      <c r="K1370" s="140"/>
      <c r="L1370" s="140"/>
      <c r="M1370" s="144"/>
      <c r="N1370" s="144"/>
    </row>
    <row r="1371" spans="1:14" ht="16.5">
      <c r="A1371" s="145"/>
      <c r="B1371" s="146"/>
      <c r="C1371" s="146"/>
      <c r="D1371" s="146"/>
      <c r="E1371" s="159"/>
      <c r="F1371" s="146"/>
      <c r="G1371" s="148"/>
      <c r="H1371" s="149"/>
      <c r="I1371" s="146"/>
      <c r="J1371" s="146"/>
      <c r="K1371" s="146"/>
      <c r="L1371" s="146"/>
      <c r="M1371" s="150"/>
      <c r="N1371" s="150"/>
    </row>
    <row r="1372" spans="1:14" ht="16.5">
      <c r="A1372" s="139"/>
      <c r="B1372" s="140"/>
      <c r="C1372" s="140"/>
      <c r="D1372" s="140"/>
      <c r="E1372" s="158"/>
      <c r="F1372" s="140"/>
      <c r="G1372" s="142"/>
      <c r="H1372" s="143"/>
      <c r="I1372" s="140"/>
      <c r="J1372" s="140"/>
      <c r="K1372" s="140"/>
      <c r="L1372" s="140"/>
      <c r="M1372" s="144"/>
      <c r="N1372" s="144"/>
    </row>
    <row r="1373" spans="1:14" ht="16.5">
      <c r="A1373" s="145"/>
      <c r="B1373" s="146"/>
      <c r="C1373" s="146"/>
      <c r="D1373" s="146"/>
      <c r="E1373" s="159"/>
      <c r="F1373" s="146"/>
      <c r="G1373" s="148"/>
      <c r="H1373" s="149"/>
      <c r="I1373" s="146"/>
      <c r="J1373" s="146"/>
      <c r="K1373" s="146"/>
      <c r="L1373" s="146"/>
      <c r="M1373" s="150"/>
      <c r="N1373" s="150"/>
    </row>
    <row r="1374" spans="1:14" ht="16.5">
      <c r="A1374" s="139"/>
      <c r="B1374" s="140"/>
      <c r="C1374" s="140"/>
      <c r="D1374" s="140"/>
      <c r="E1374" s="158"/>
      <c r="F1374" s="140"/>
      <c r="G1374" s="142"/>
      <c r="H1374" s="143"/>
      <c r="I1374" s="140"/>
      <c r="J1374" s="140"/>
      <c r="K1374" s="140"/>
      <c r="L1374" s="140"/>
      <c r="M1374" s="144"/>
      <c r="N1374" s="144"/>
    </row>
    <row r="1375" spans="1:14" ht="16.5">
      <c r="A1375" s="145"/>
      <c r="B1375" s="146"/>
      <c r="C1375" s="146"/>
      <c r="D1375" s="146"/>
      <c r="E1375" s="159"/>
      <c r="F1375" s="146"/>
      <c r="G1375" s="148"/>
      <c r="H1375" s="149"/>
      <c r="I1375" s="146"/>
      <c r="J1375" s="146"/>
      <c r="K1375" s="146"/>
      <c r="L1375" s="146"/>
      <c r="M1375" s="150"/>
      <c r="N1375" s="150"/>
    </row>
    <row r="1376" spans="1:14" ht="16.5">
      <c r="A1376" s="139"/>
      <c r="B1376" s="140"/>
      <c r="C1376" s="140"/>
      <c r="D1376" s="140"/>
      <c r="E1376" s="158"/>
      <c r="F1376" s="140"/>
      <c r="G1376" s="142"/>
      <c r="H1376" s="143"/>
      <c r="I1376" s="140"/>
      <c r="J1376" s="140"/>
      <c r="K1376" s="140"/>
      <c r="L1376" s="140"/>
      <c r="M1376" s="144"/>
      <c r="N1376" s="144"/>
    </row>
    <row r="1377" spans="1:14" ht="16.5">
      <c r="A1377" s="145"/>
      <c r="B1377" s="146"/>
      <c r="C1377" s="146"/>
      <c r="D1377" s="146"/>
      <c r="E1377" s="159"/>
      <c r="F1377" s="146"/>
      <c r="G1377" s="148"/>
      <c r="H1377" s="149"/>
      <c r="I1377" s="146"/>
      <c r="J1377" s="146"/>
      <c r="K1377" s="146"/>
      <c r="L1377" s="146"/>
      <c r="M1377" s="150"/>
      <c r="N1377" s="150"/>
    </row>
    <row r="1378" spans="1:14" ht="16.5">
      <c r="A1378" s="139"/>
      <c r="B1378" s="140"/>
      <c r="C1378" s="140"/>
      <c r="D1378" s="140"/>
      <c r="E1378" s="158"/>
      <c r="F1378" s="140"/>
      <c r="G1378" s="142"/>
      <c r="H1378" s="143"/>
      <c r="I1378" s="140"/>
      <c r="J1378" s="140"/>
      <c r="K1378" s="140"/>
      <c r="L1378" s="140"/>
      <c r="M1378" s="144"/>
      <c r="N1378" s="144"/>
    </row>
    <row r="1379" spans="1:14" ht="16.5">
      <c r="A1379" s="145"/>
      <c r="B1379" s="146"/>
      <c r="C1379" s="146"/>
      <c r="D1379" s="146"/>
      <c r="E1379" s="159"/>
      <c r="F1379" s="146"/>
      <c r="G1379" s="148"/>
      <c r="H1379" s="149"/>
      <c r="I1379" s="146"/>
      <c r="J1379" s="146"/>
      <c r="K1379" s="146"/>
      <c r="L1379" s="146"/>
      <c r="M1379" s="150"/>
      <c r="N1379" s="150"/>
    </row>
    <row r="1380" spans="1:14" ht="16.5">
      <c r="A1380" s="139"/>
      <c r="B1380" s="140"/>
      <c r="C1380" s="140"/>
      <c r="D1380" s="140"/>
      <c r="E1380" s="158"/>
      <c r="F1380" s="140"/>
      <c r="G1380" s="142"/>
      <c r="H1380" s="143"/>
      <c r="I1380" s="140"/>
      <c r="J1380" s="140"/>
      <c r="K1380" s="140"/>
      <c r="L1380" s="140"/>
      <c r="M1380" s="144"/>
      <c r="N1380" s="144"/>
    </row>
    <row r="1381" spans="1:14" ht="16.5">
      <c r="A1381" s="145"/>
      <c r="B1381" s="146"/>
      <c r="C1381" s="146"/>
      <c r="D1381" s="146"/>
      <c r="E1381" s="159"/>
      <c r="F1381" s="146"/>
      <c r="G1381" s="148"/>
      <c r="H1381" s="149"/>
      <c r="I1381" s="146"/>
      <c r="J1381" s="146"/>
      <c r="K1381" s="146"/>
      <c r="L1381" s="146"/>
      <c r="M1381" s="150"/>
      <c r="N1381" s="150"/>
    </row>
    <row r="1382" spans="1:14" ht="16.5">
      <c r="A1382" s="139"/>
      <c r="B1382" s="140"/>
      <c r="C1382" s="140"/>
      <c r="D1382" s="140"/>
      <c r="E1382" s="158"/>
      <c r="F1382" s="140"/>
      <c r="G1382" s="142"/>
      <c r="H1382" s="143"/>
      <c r="I1382" s="140"/>
      <c r="J1382" s="140"/>
      <c r="K1382" s="140"/>
      <c r="L1382" s="140"/>
      <c r="M1382" s="144"/>
      <c r="N1382" s="144"/>
    </row>
    <row r="1383" spans="1:14" ht="16.5">
      <c r="A1383" s="145"/>
      <c r="B1383" s="146"/>
      <c r="C1383" s="146"/>
      <c r="D1383" s="146"/>
      <c r="E1383" s="159"/>
      <c r="F1383" s="146"/>
      <c r="G1383" s="148"/>
      <c r="H1383" s="149"/>
      <c r="I1383" s="146"/>
      <c r="J1383" s="146"/>
      <c r="K1383" s="146"/>
      <c r="L1383" s="146"/>
      <c r="M1383" s="150"/>
      <c r="N1383" s="150"/>
    </row>
    <row r="1384" spans="1:14" ht="16.5">
      <c r="A1384" s="139"/>
      <c r="B1384" s="140"/>
      <c r="C1384" s="140"/>
      <c r="D1384" s="140"/>
      <c r="E1384" s="158"/>
      <c r="F1384" s="140"/>
      <c r="G1384" s="142"/>
      <c r="H1384" s="143"/>
      <c r="I1384" s="140"/>
      <c r="J1384" s="140"/>
      <c r="K1384" s="140"/>
      <c r="L1384" s="140"/>
      <c r="M1384" s="144"/>
      <c r="N1384" s="144"/>
    </row>
    <row r="1385" spans="1:14" ht="16.5">
      <c r="A1385" s="145"/>
      <c r="B1385" s="146"/>
      <c r="C1385" s="146"/>
      <c r="D1385" s="146"/>
      <c r="E1385" s="159"/>
      <c r="F1385" s="146"/>
      <c r="G1385" s="148"/>
      <c r="H1385" s="149"/>
      <c r="I1385" s="146"/>
      <c r="J1385" s="146"/>
      <c r="K1385" s="146"/>
      <c r="L1385" s="146"/>
      <c r="M1385" s="150"/>
      <c r="N1385" s="150"/>
    </row>
    <row r="1386" spans="1:14" ht="16.5">
      <c r="A1386" s="139"/>
      <c r="B1386" s="140"/>
      <c r="C1386" s="140"/>
      <c r="D1386" s="140"/>
      <c r="E1386" s="158"/>
      <c r="F1386" s="140"/>
      <c r="G1386" s="142"/>
      <c r="H1386" s="143"/>
      <c r="I1386" s="140"/>
      <c r="J1386" s="140"/>
      <c r="K1386" s="140"/>
      <c r="L1386" s="140"/>
      <c r="M1386" s="144"/>
      <c r="N1386" s="144"/>
    </row>
    <row r="1387" spans="1:14" ht="16.5">
      <c r="A1387" s="145"/>
      <c r="B1387" s="146"/>
      <c r="C1387" s="146"/>
      <c r="D1387" s="146"/>
      <c r="E1387" s="159"/>
      <c r="F1387" s="146"/>
      <c r="G1387" s="148"/>
      <c r="H1387" s="149"/>
      <c r="I1387" s="146"/>
      <c r="J1387" s="146"/>
      <c r="K1387" s="146"/>
      <c r="L1387" s="146"/>
      <c r="M1387" s="150"/>
      <c r="N1387" s="150"/>
    </row>
    <row r="1388" spans="1:14" ht="16.5">
      <c r="A1388" s="139"/>
      <c r="B1388" s="140"/>
      <c r="C1388" s="140"/>
      <c r="D1388" s="140"/>
      <c r="E1388" s="158"/>
      <c r="F1388" s="140"/>
      <c r="G1388" s="142"/>
      <c r="H1388" s="143"/>
      <c r="I1388" s="140"/>
      <c r="J1388" s="140"/>
      <c r="K1388" s="140"/>
      <c r="L1388" s="140"/>
      <c r="M1388" s="144"/>
      <c r="N1388" s="144"/>
    </row>
    <row r="1389" spans="1:14" ht="16.5">
      <c r="A1389" s="145"/>
      <c r="B1389" s="146"/>
      <c r="C1389" s="146"/>
      <c r="D1389" s="146"/>
      <c r="E1389" s="159"/>
      <c r="F1389" s="146"/>
      <c r="G1389" s="148"/>
      <c r="H1389" s="149"/>
      <c r="I1389" s="146"/>
      <c r="J1389" s="146"/>
      <c r="K1389" s="146"/>
      <c r="L1389" s="146"/>
      <c r="M1389" s="150"/>
      <c r="N1389" s="150"/>
    </row>
    <row r="1390" spans="1:14" ht="16.5">
      <c r="A1390" s="139"/>
      <c r="B1390" s="140"/>
      <c r="C1390" s="140"/>
      <c r="D1390" s="140"/>
      <c r="E1390" s="158"/>
      <c r="F1390" s="140"/>
      <c r="G1390" s="142"/>
      <c r="H1390" s="143"/>
      <c r="I1390" s="140"/>
      <c r="J1390" s="140"/>
      <c r="K1390" s="140"/>
      <c r="L1390" s="140"/>
      <c r="M1390" s="144"/>
      <c r="N1390" s="144"/>
    </row>
    <row r="1391" spans="1:14" ht="16.5">
      <c r="A1391" s="145"/>
      <c r="B1391" s="146"/>
      <c r="C1391" s="146"/>
      <c r="D1391" s="146"/>
      <c r="E1391" s="159"/>
      <c r="F1391" s="146"/>
      <c r="G1391" s="148"/>
      <c r="H1391" s="149"/>
      <c r="I1391" s="146"/>
      <c r="J1391" s="146"/>
      <c r="K1391" s="146"/>
      <c r="L1391" s="146"/>
      <c r="M1391" s="150"/>
      <c r="N1391" s="150"/>
    </row>
    <row r="1392" spans="1:14" ht="16.5">
      <c r="A1392" s="139"/>
      <c r="B1392" s="140"/>
      <c r="C1392" s="140"/>
      <c r="D1392" s="140"/>
      <c r="E1392" s="158"/>
      <c r="F1392" s="140"/>
      <c r="G1392" s="142"/>
      <c r="H1392" s="143"/>
      <c r="I1392" s="140"/>
      <c r="J1392" s="140"/>
      <c r="K1392" s="140"/>
      <c r="L1392" s="140"/>
      <c r="M1392" s="144"/>
      <c r="N1392" s="144"/>
    </row>
    <row r="1393" spans="1:14" ht="16.5">
      <c r="A1393" s="145"/>
      <c r="B1393" s="146"/>
      <c r="C1393" s="146"/>
      <c r="D1393" s="146"/>
      <c r="E1393" s="159"/>
      <c r="F1393" s="146"/>
      <c r="G1393" s="148"/>
      <c r="H1393" s="149"/>
      <c r="I1393" s="146"/>
      <c r="J1393" s="146"/>
      <c r="K1393" s="146"/>
      <c r="L1393" s="146"/>
      <c r="M1393" s="150"/>
      <c r="N1393" s="150"/>
    </row>
    <row r="1394" spans="1:14" ht="16.5">
      <c r="A1394" s="139"/>
      <c r="B1394" s="140"/>
      <c r="C1394" s="140"/>
      <c r="D1394" s="140"/>
      <c r="E1394" s="158"/>
      <c r="F1394" s="140"/>
      <c r="G1394" s="142"/>
      <c r="H1394" s="143"/>
      <c r="I1394" s="140"/>
      <c r="J1394" s="140"/>
      <c r="K1394" s="140"/>
      <c r="L1394" s="140"/>
      <c r="M1394" s="144"/>
      <c r="N1394" s="144"/>
    </row>
    <row r="1395" spans="1:14" ht="16.5">
      <c r="A1395" s="145"/>
      <c r="B1395" s="146"/>
      <c r="C1395" s="146"/>
      <c r="D1395" s="146"/>
      <c r="E1395" s="159"/>
      <c r="F1395" s="146"/>
      <c r="G1395" s="148"/>
      <c r="H1395" s="149"/>
      <c r="I1395" s="146"/>
      <c r="J1395" s="146"/>
      <c r="K1395" s="146"/>
      <c r="L1395" s="146"/>
      <c r="M1395" s="150"/>
      <c r="N1395" s="150"/>
    </row>
    <row r="1396" spans="1:14" ht="16.5">
      <c r="A1396" s="139"/>
      <c r="B1396" s="140"/>
      <c r="C1396" s="140"/>
      <c r="D1396" s="140"/>
      <c r="E1396" s="158"/>
      <c r="F1396" s="140"/>
      <c r="G1396" s="142"/>
      <c r="H1396" s="143"/>
      <c r="I1396" s="140"/>
      <c r="J1396" s="140"/>
      <c r="K1396" s="140"/>
      <c r="L1396" s="140"/>
      <c r="M1396" s="144"/>
      <c r="N1396" s="144"/>
    </row>
    <row r="1397" spans="1:14" ht="16.5">
      <c r="A1397" s="145"/>
      <c r="B1397" s="146"/>
      <c r="C1397" s="146"/>
      <c r="D1397" s="146"/>
      <c r="E1397" s="159"/>
      <c r="F1397" s="146"/>
      <c r="G1397" s="148"/>
      <c r="H1397" s="149"/>
      <c r="I1397" s="146"/>
      <c r="J1397" s="146"/>
      <c r="K1397" s="146"/>
      <c r="L1397" s="146"/>
      <c r="M1397" s="150"/>
      <c r="N1397" s="150"/>
    </row>
    <row r="1398" spans="1:14" ht="16.5">
      <c r="A1398" s="139"/>
      <c r="B1398" s="140"/>
      <c r="C1398" s="140"/>
      <c r="D1398" s="140"/>
      <c r="E1398" s="158"/>
      <c r="F1398" s="140"/>
      <c r="G1398" s="142"/>
      <c r="H1398" s="143"/>
      <c r="I1398" s="140"/>
      <c r="J1398" s="140"/>
      <c r="K1398" s="140"/>
      <c r="L1398" s="140"/>
      <c r="M1398" s="144"/>
      <c r="N1398" s="144"/>
    </row>
    <row r="1399" spans="1:14" ht="16.5">
      <c r="A1399" s="145"/>
      <c r="B1399" s="146"/>
      <c r="C1399" s="146"/>
      <c r="D1399" s="146"/>
      <c r="E1399" s="159"/>
      <c r="F1399" s="146"/>
      <c r="G1399" s="148"/>
      <c r="H1399" s="149"/>
      <c r="I1399" s="146"/>
      <c r="J1399" s="146"/>
      <c r="K1399" s="146"/>
      <c r="L1399" s="146"/>
      <c r="M1399" s="150"/>
      <c r="N1399" s="150"/>
    </row>
    <row r="1400" spans="1:14" ht="16.5">
      <c r="A1400" s="139"/>
      <c r="B1400" s="140"/>
      <c r="C1400" s="140"/>
      <c r="D1400" s="140"/>
      <c r="E1400" s="158"/>
      <c r="F1400" s="140"/>
      <c r="G1400" s="142"/>
      <c r="H1400" s="143"/>
      <c r="I1400" s="140"/>
      <c r="J1400" s="140"/>
      <c r="K1400" s="140"/>
      <c r="L1400" s="140"/>
      <c r="M1400" s="144"/>
      <c r="N1400" s="144"/>
    </row>
    <row r="1401" spans="1:14" ht="16.5">
      <c r="A1401" s="145"/>
      <c r="B1401" s="146"/>
      <c r="C1401" s="146"/>
      <c r="D1401" s="146"/>
      <c r="E1401" s="159"/>
      <c r="F1401" s="146"/>
      <c r="G1401" s="148"/>
      <c r="H1401" s="149"/>
      <c r="I1401" s="146"/>
      <c r="J1401" s="146"/>
      <c r="K1401" s="146"/>
      <c r="L1401" s="146"/>
      <c r="M1401" s="150"/>
      <c r="N1401" s="150"/>
    </row>
    <row r="1402" spans="1:14" ht="16.5">
      <c r="A1402" s="139"/>
      <c r="B1402" s="140"/>
      <c r="C1402" s="140"/>
      <c r="D1402" s="140"/>
      <c r="E1402" s="158"/>
      <c r="F1402" s="140"/>
      <c r="G1402" s="142"/>
      <c r="H1402" s="143"/>
      <c r="I1402" s="140"/>
      <c r="J1402" s="140"/>
      <c r="K1402" s="140"/>
      <c r="L1402" s="140"/>
      <c r="M1402" s="144"/>
      <c r="N1402" s="144"/>
    </row>
    <row r="1403" spans="1:14" ht="16.5">
      <c r="A1403" s="145"/>
      <c r="B1403" s="146"/>
      <c r="C1403" s="146"/>
      <c r="D1403" s="146"/>
      <c r="E1403" s="159"/>
      <c r="F1403" s="146"/>
      <c r="G1403" s="148"/>
      <c r="H1403" s="149"/>
      <c r="I1403" s="146"/>
      <c r="J1403" s="146"/>
      <c r="K1403" s="146"/>
      <c r="L1403" s="146"/>
      <c r="M1403" s="150"/>
      <c r="N1403" s="150"/>
    </row>
    <row r="1404" spans="1:14" ht="16.5">
      <c r="A1404" s="139"/>
      <c r="B1404" s="140"/>
      <c r="C1404" s="140"/>
      <c r="D1404" s="140"/>
      <c r="E1404" s="158"/>
      <c r="F1404" s="140"/>
      <c r="G1404" s="142"/>
      <c r="H1404" s="143"/>
      <c r="I1404" s="140"/>
      <c r="J1404" s="140"/>
      <c r="K1404" s="140"/>
      <c r="L1404" s="140"/>
      <c r="M1404" s="144"/>
      <c r="N1404" s="144"/>
    </row>
    <row r="1405" spans="1:14" ht="16.5">
      <c r="A1405" s="145"/>
      <c r="B1405" s="146"/>
      <c r="C1405" s="146"/>
      <c r="D1405" s="146"/>
      <c r="E1405" s="159"/>
      <c r="F1405" s="146"/>
      <c r="G1405" s="148"/>
      <c r="H1405" s="149"/>
      <c r="I1405" s="146"/>
      <c r="J1405" s="146"/>
      <c r="K1405" s="146"/>
      <c r="L1405" s="146"/>
      <c r="M1405" s="150"/>
      <c r="N1405" s="150"/>
    </row>
    <row r="1406" spans="1:14" ht="16.5">
      <c r="A1406" s="139"/>
      <c r="B1406" s="140"/>
      <c r="C1406" s="140"/>
      <c r="D1406" s="140"/>
      <c r="E1406" s="158"/>
      <c r="F1406" s="140"/>
      <c r="G1406" s="142"/>
      <c r="H1406" s="143"/>
      <c r="I1406" s="140"/>
      <c r="J1406" s="140"/>
      <c r="K1406" s="140"/>
      <c r="L1406" s="140"/>
      <c r="M1406" s="144"/>
      <c r="N1406" s="144"/>
    </row>
    <row r="1407" spans="1:14" ht="16.5">
      <c r="A1407" s="145"/>
      <c r="B1407" s="146"/>
      <c r="C1407" s="146"/>
      <c r="D1407" s="146"/>
      <c r="E1407" s="159"/>
      <c r="F1407" s="146"/>
      <c r="G1407" s="148"/>
      <c r="H1407" s="149"/>
      <c r="I1407" s="146"/>
      <c r="J1407" s="146"/>
      <c r="K1407" s="146"/>
      <c r="L1407" s="146"/>
      <c r="M1407" s="150"/>
      <c r="N1407" s="150"/>
    </row>
    <row r="1408" spans="1:14" ht="16.5">
      <c r="A1408" s="139"/>
      <c r="B1408" s="140"/>
      <c r="C1408" s="140"/>
      <c r="D1408" s="140"/>
      <c r="E1408" s="158"/>
      <c r="F1408" s="140"/>
      <c r="G1408" s="142"/>
      <c r="H1408" s="143"/>
      <c r="I1408" s="140"/>
      <c r="J1408" s="140"/>
      <c r="K1408" s="140"/>
      <c r="L1408" s="140"/>
      <c r="M1408" s="144"/>
      <c r="N1408" s="144"/>
    </row>
    <row r="1409" spans="1:14" ht="16.5">
      <c r="A1409" s="145"/>
      <c r="B1409" s="146"/>
      <c r="C1409" s="146"/>
      <c r="D1409" s="146"/>
      <c r="E1409" s="159"/>
      <c r="F1409" s="146"/>
      <c r="G1409" s="148"/>
      <c r="H1409" s="149"/>
      <c r="I1409" s="146"/>
      <c r="J1409" s="146"/>
      <c r="K1409" s="146"/>
      <c r="L1409" s="146"/>
      <c r="M1409" s="150"/>
      <c r="N1409" s="150"/>
    </row>
    <row r="1410" spans="1:14" ht="16.5">
      <c r="A1410" s="139"/>
      <c r="B1410" s="140"/>
      <c r="C1410" s="140"/>
      <c r="D1410" s="140"/>
      <c r="E1410" s="158"/>
      <c r="F1410" s="140"/>
      <c r="G1410" s="142"/>
      <c r="H1410" s="143"/>
      <c r="I1410" s="140"/>
      <c r="J1410" s="140"/>
      <c r="K1410" s="140"/>
      <c r="L1410" s="140"/>
      <c r="M1410" s="144"/>
      <c r="N1410" s="144"/>
    </row>
    <row r="1411" spans="1:14" ht="16.5">
      <c r="A1411" s="145"/>
      <c r="B1411" s="146"/>
      <c r="C1411" s="146"/>
      <c r="D1411" s="146"/>
      <c r="E1411" s="159"/>
      <c r="F1411" s="146"/>
      <c r="G1411" s="148"/>
      <c r="H1411" s="149"/>
      <c r="I1411" s="146"/>
      <c r="J1411" s="146"/>
      <c r="K1411" s="146"/>
      <c r="L1411" s="146"/>
      <c r="M1411" s="150"/>
      <c r="N1411" s="150"/>
    </row>
    <row r="1412" spans="1:14" ht="16.5">
      <c r="A1412" s="139"/>
      <c r="B1412" s="140"/>
      <c r="C1412" s="140"/>
      <c r="D1412" s="140"/>
      <c r="E1412" s="158"/>
      <c r="F1412" s="140"/>
      <c r="G1412" s="142"/>
      <c r="H1412" s="143"/>
      <c r="I1412" s="140"/>
      <c r="J1412" s="140"/>
      <c r="K1412" s="140"/>
      <c r="L1412" s="140"/>
      <c r="M1412" s="144"/>
      <c r="N1412" s="144"/>
    </row>
    <row r="1413" spans="1:14" ht="16.5">
      <c r="A1413" s="145"/>
      <c r="B1413" s="146"/>
      <c r="C1413" s="146"/>
      <c r="D1413" s="146"/>
      <c r="E1413" s="159"/>
      <c r="F1413" s="146"/>
      <c r="G1413" s="148"/>
      <c r="H1413" s="149"/>
      <c r="I1413" s="146"/>
      <c r="J1413" s="146"/>
      <c r="K1413" s="146"/>
      <c r="L1413" s="146"/>
      <c r="M1413" s="150"/>
      <c r="N1413" s="150"/>
    </row>
    <row r="1414" spans="1:14" ht="16.5">
      <c r="A1414" s="139"/>
      <c r="B1414" s="140"/>
      <c r="C1414" s="140"/>
      <c r="D1414" s="140"/>
      <c r="E1414" s="158"/>
      <c r="F1414" s="140"/>
      <c r="G1414" s="142"/>
      <c r="H1414" s="143"/>
      <c r="I1414" s="140"/>
      <c r="J1414" s="140"/>
      <c r="K1414" s="140"/>
      <c r="L1414" s="140"/>
      <c r="M1414" s="144"/>
      <c r="N1414" s="144"/>
    </row>
    <row r="1415" spans="1:14" ht="16.5">
      <c r="A1415" s="145"/>
      <c r="B1415" s="146"/>
      <c r="C1415" s="146"/>
      <c r="D1415" s="146"/>
      <c r="E1415" s="159"/>
      <c r="F1415" s="146"/>
      <c r="G1415" s="148"/>
      <c r="H1415" s="149"/>
      <c r="I1415" s="146"/>
      <c r="J1415" s="146"/>
      <c r="K1415" s="146"/>
      <c r="L1415" s="146"/>
      <c r="M1415" s="150"/>
      <c r="N1415" s="150"/>
    </row>
    <row r="1416" spans="1:14" ht="16.5">
      <c r="A1416" s="139"/>
      <c r="B1416" s="140"/>
      <c r="C1416" s="140"/>
      <c r="D1416" s="140"/>
      <c r="E1416" s="158"/>
      <c r="F1416" s="140"/>
      <c r="G1416" s="142"/>
      <c r="H1416" s="143"/>
      <c r="I1416" s="140"/>
      <c r="J1416" s="140"/>
      <c r="K1416" s="140"/>
      <c r="L1416" s="140"/>
      <c r="M1416" s="144"/>
      <c r="N1416" s="144"/>
    </row>
    <row r="1417" spans="1:14" ht="16.5">
      <c r="A1417" s="145"/>
      <c r="B1417" s="146"/>
      <c r="C1417" s="146"/>
      <c r="D1417" s="146"/>
      <c r="E1417" s="159"/>
      <c r="F1417" s="146"/>
      <c r="G1417" s="148"/>
      <c r="H1417" s="149"/>
      <c r="I1417" s="146"/>
      <c r="J1417" s="146"/>
      <c r="K1417" s="146"/>
      <c r="L1417" s="146"/>
      <c r="M1417" s="150"/>
      <c r="N1417" s="150"/>
    </row>
    <row r="1418" spans="1:14" ht="16.5">
      <c r="A1418" s="139"/>
      <c r="B1418" s="140"/>
      <c r="C1418" s="140"/>
      <c r="D1418" s="140"/>
      <c r="E1418" s="158"/>
      <c r="F1418" s="140"/>
      <c r="G1418" s="142"/>
      <c r="H1418" s="143"/>
      <c r="I1418" s="140"/>
      <c r="J1418" s="140"/>
      <c r="K1418" s="140"/>
      <c r="L1418" s="140"/>
      <c r="M1418" s="144"/>
      <c r="N1418" s="144"/>
    </row>
    <row r="1419" spans="1:14" ht="16.5">
      <c r="A1419" s="145"/>
      <c r="B1419" s="146"/>
      <c r="C1419" s="146"/>
      <c r="D1419" s="146"/>
      <c r="E1419" s="159"/>
      <c r="F1419" s="146"/>
      <c r="G1419" s="148"/>
      <c r="H1419" s="149"/>
      <c r="I1419" s="146"/>
      <c r="J1419" s="146"/>
      <c r="K1419" s="146"/>
      <c r="L1419" s="146"/>
      <c r="M1419" s="150"/>
      <c r="N1419" s="150"/>
    </row>
    <row r="1420" spans="1:14" ht="16.5">
      <c r="A1420" s="139"/>
      <c r="B1420" s="140"/>
      <c r="C1420" s="140"/>
      <c r="D1420" s="140"/>
      <c r="E1420" s="158"/>
      <c r="F1420" s="140"/>
      <c r="G1420" s="142"/>
      <c r="H1420" s="143"/>
      <c r="I1420" s="140"/>
      <c r="J1420" s="140"/>
      <c r="K1420" s="140"/>
      <c r="L1420" s="140"/>
      <c r="M1420" s="144"/>
      <c r="N1420" s="144"/>
    </row>
    <row r="1421" spans="1:14" ht="16.5">
      <c r="A1421" s="145"/>
      <c r="B1421" s="146"/>
      <c r="C1421" s="146"/>
      <c r="D1421" s="146"/>
      <c r="E1421" s="159"/>
      <c r="F1421" s="146"/>
      <c r="G1421" s="148"/>
      <c r="H1421" s="149"/>
      <c r="I1421" s="146"/>
      <c r="J1421" s="146"/>
      <c r="K1421" s="146"/>
      <c r="L1421" s="146"/>
      <c r="M1421" s="150"/>
      <c r="N1421" s="150"/>
    </row>
    <row r="1422" spans="1:14" ht="16.5">
      <c r="A1422" s="139"/>
      <c r="B1422" s="140"/>
      <c r="C1422" s="140"/>
      <c r="D1422" s="140"/>
      <c r="E1422" s="158"/>
      <c r="F1422" s="140"/>
      <c r="G1422" s="142"/>
      <c r="H1422" s="143"/>
      <c r="I1422" s="140"/>
      <c r="J1422" s="140"/>
      <c r="K1422" s="140"/>
      <c r="L1422" s="140"/>
      <c r="M1422" s="144"/>
      <c r="N1422" s="144"/>
    </row>
    <row r="1423" spans="1:14" ht="16.5">
      <c r="A1423" s="145"/>
      <c r="B1423" s="146"/>
      <c r="C1423" s="146"/>
      <c r="D1423" s="146"/>
      <c r="E1423" s="159"/>
      <c r="F1423" s="146"/>
      <c r="G1423" s="148"/>
      <c r="H1423" s="149"/>
      <c r="I1423" s="146"/>
      <c r="J1423" s="146"/>
      <c r="K1423" s="146"/>
      <c r="L1423" s="146"/>
      <c r="M1423" s="150"/>
      <c r="N1423" s="150"/>
    </row>
    <row r="1424" spans="1:14" ht="16.5">
      <c r="A1424" s="139"/>
      <c r="B1424" s="140"/>
      <c r="C1424" s="140"/>
      <c r="D1424" s="140"/>
      <c r="E1424" s="158"/>
      <c r="F1424" s="140"/>
      <c r="G1424" s="142"/>
      <c r="H1424" s="143"/>
      <c r="I1424" s="140"/>
      <c r="J1424" s="140"/>
      <c r="K1424" s="140"/>
      <c r="L1424" s="140"/>
      <c r="M1424" s="144"/>
      <c r="N1424" s="144"/>
    </row>
    <row r="1425" spans="1:14" ht="16.5">
      <c r="A1425" s="145"/>
      <c r="B1425" s="146"/>
      <c r="C1425" s="146"/>
      <c r="D1425" s="146"/>
      <c r="E1425" s="159"/>
      <c r="F1425" s="146"/>
      <c r="G1425" s="148"/>
      <c r="H1425" s="149"/>
      <c r="I1425" s="146"/>
      <c r="J1425" s="146"/>
      <c r="K1425" s="146"/>
      <c r="L1425" s="146"/>
      <c r="M1425" s="150"/>
      <c r="N1425" s="150"/>
    </row>
    <row r="1426" spans="1:14" ht="16.5">
      <c r="A1426" s="139"/>
      <c r="B1426" s="140"/>
      <c r="C1426" s="140"/>
      <c r="D1426" s="140"/>
      <c r="E1426" s="158"/>
      <c r="F1426" s="140"/>
      <c r="G1426" s="142"/>
      <c r="H1426" s="143"/>
      <c r="I1426" s="140"/>
      <c r="J1426" s="140"/>
      <c r="K1426" s="140"/>
      <c r="L1426" s="140"/>
      <c r="M1426" s="144"/>
      <c r="N1426" s="144"/>
    </row>
    <row r="1427" spans="1:14" ht="16.5">
      <c r="A1427" s="145"/>
      <c r="B1427" s="146"/>
      <c r="C1427" s="146"/>
      <c r="D1427" s="146"/>
      <c r="E1427" s="159"/>
      <c r="F1427" s="146"/>
      <c r="G1427" s="148"/>
      <c r="H1427" s="149"/>
      <c r="I1427" s="146"/>
      <c r="J1427" s="146"/>
      <c r="K1427" s="146"/>
      <c r="L1427" s="146"/>
      <c r="M1427" s="150"/>
      <c r="N1427" s="150"/>
    </row>
    <row r="1428" spans="1:14" ht="16.5">
      <c r="A1428" s="139"/>
      <c r="B1428" s="140"/>
      <c r="C1428" s="140"/>
      <c r="D1428" s="140"/>
      <c r="E1428" s="158"/>
      <c r="F1428" s="140"/>
      <c r="G1428" s="142"/>
      <c r="H1428" s="143"/>
      <c r="I1428" s="140"/>
      <c r="J1428" s="140"/>
      <c r="K1428" s="140"/>
      <c r="L1428" s="140"/>
      <c r="M1428" s="144"/>
      <c r="N1428" s="144"/>
    </row>
    <row r="1429" spans="1:14" ht="16.5">
      <c r="A1429" s="145"/>
      <c r="B1429" s="146"/>
      <c r="C1429" s="146"/>
      <c r="D1429" s="146"/>
      <c r="E1429" s="159"/>
      <c r="F1429" s="146"/>
      <c r="G1429" s="148"/>
      <c r="H1429" s="149"/>
      <c r="I1429" s="146"/>
      <c r="J1429" s="146"/>
      <c r="K1429" s="146"/>
      <c r="L1429" s="146"/>
      <c r="M1429" s="150"/>
      <c r="N1429" s="150"/>
    </row>
    <row r="1430" spans="1:14" ht="16.5">
      <c r="A1430" s="139"/>
      <c r="B1430" s="140"/>
      <c r="C1430" s="140"/>
      <c r="D1430" s="140"/>
      <c r="E1430" s="158"/>
      <c r="F1430" s="140"/>
      <c r="G1430" s="142"/>
      <c r="H1430" s="143"/>
      <c r="I1430" s="140"/>
      <c r="J1430" s="140"/>
      <c r="K1430" s="140"/>
      <c r="L1430" s="140"/>
      <c r="M1430" s="144"/>
      <c r="N1430" s="144"/>
    </row>
    <row r="1431" spans="1:14" ht="16.5">
      <c r="A1431" s="145"/>
      <c r="B1431" s="146"/>
      <c r="C1431" s="146"/>
      <c r="D1431" s="146"/>
      <c r="E1431" s="159"/>
      <c r="F1431" s="146"/>
      <c r="G1431" s="148"/>
      <c r="H1431" s="149"/>
      <c r="I1431" s="146"/>
      <c r="J1431" s="146"/>
      <c r="K1431" s="146"/>
      <c r="L1431" s="146"/>
      <c r="M1431" s="150"/>
      <c r="N1431" s="150"/>
    </row>
    <row r="1432" spans="1:14" ht="16.5">
      <c r="A1432" s="139"/>
      <c r="B1432" s="140"/>
      <c r="C1432" s="140"/>
      <c r="D1432" s="140"/>
      <c r="E1432" s="158"/>
      <c r="F1432" s="140"/>
      <c r="G1432" s="142"/>
      <c r="H1432" s="143"/>
      <c r="I1432" s="140"/>
      <c r="J1432" s="140"/>
      <c r="K1432" s="140"/>
      <c r="L1432" s="140"/>
      <c r="M1432" s="144"/>
      <c r="N1432" s="144"/>
    </row>
    <row r="1433" spans="1:14" ht="16.5">
      <c r="A1433" s="145"/>
      <c r="B1433" s="146"/>
      <c r="C1433" s="146"/>
      <c r="D1433" s="146"/>
      <c r="E1433" s="159"/>
      <c r="F1433" s="146"/>
      <c r="G1433" s="148"/>
      <c r="H1433" s="149"/>
      <c r="I1433" s="146"/>
      <c r="J1433" s="146"/>
      <c r="K1433" s="146"/>
      <c r="L1433" s="146"/>
      <c r="M1433" s="150"/>
      <c r="N1433" s="150"/>
    </row>
    <row r="1434" spans="1:14" ht="16.5">
      <c r="A1434" s="139"/>
      <c r="B1434" s="140"/>
      <c r="C1434" s="140"/>
      <c r="D1434" s="140"/>
      <c r="E1434" s="158"/>
      <c r="F1434" s="140"/>
      <c r="G1434" s="142"/>
      <c r="H1434" s="143"/>
      <c r="I1434" s="140"/>
      <c r="J1434" s="140"/>
      <c r="K1434" s="140"/>
      <c r="L1434" s="140"/>
      <c r="M1434" s="144"/>
      <c r="N1434" s="144"/>
    </row>
    <row r="1435" spans="1:14" ht="16.5">
      <c r="A1435" s="145"/>
      <c r="B1435" s="146"/>
      <c r="C1435" s="146"/>
      <c r="D1435" s="146"/>
      <c r="E1435" s="159"/>
      <c r="F1435" s="146"/>
      <c r="G1435" s="148"/>
      <c r="H1435" s="149"/>
      <c r="I1435" s="146"/>
      <c r="J1435" s="146"/>
      <c r="K1435" s="146"/>
      <c r="L1435" s="146"/>
      <c r="M1435" s="150"/>
      <c r="N1435" s="150"/>
    </row>
    <row r="1436" spans="1:14" ht="16.5">
      <c r="A1436" s="139"/>
      <c r="B1436" s="140"/>
      <c r="C1436" s="140"/>
      <c r="D1436" s="140"/>
      <c r="E1436" s="158"/>
      <c r="F1436" s="140"/>
      <c r="G1436" s="142"/>
      <c r="H1436" s="143"/>
      <c r="I1436" s="140"/>
      <c r="J1436" s="140"/>
      <c r="K1436" s="140"/>
      <c r="L1436" s="140"/>
      <c r="M1436" s="144"/>
      <c r="N1436" s="144"/>
    </row>
    <row r="1437" spans="1:14" ht="16.5">
      <c r="A1437" s="145"/>
      <c r="B1437" s="146"/>
      <c r="C1437" s="146"/>
      <c r="D1437" s="146"/>
      <c r="E1437" s="159"/>
      <c r="F1437" s="146"/>
      <c r="G1437" s="148"/>
      <c r="H1437" s="149"/>
      <c r="I1437" s="146"/>
      <c r="J1437" s="146"/>
      <c r="K1437" s="146"/>
      <c r="L1437" s="146"/>
      <c r="M1437" s="150"/>
      <c r="N1437" s="150"/>
    </row>
  </sheetData>
  <autoFilter ref="A1:M446" xr:uid="{00000000-0009-0000-0000-000005000000}"/>
  <customSheetViews>
    <customSheetView guid="{9EE8C37E-3749-432E-AA36-223C7D06CE1D}" filter="1" showAutoFilter="1">
      <pageMargins left="0.7" right="0.7" top="0.75" bottom="0.75" header="0.3" footer="0.3"/>
      <autoFilter ref="A1:M418" xr:uid="{B4F36927-725F-4FD7-825C-FEF2909916E4}"/>
    </customSheetView>
    <customSheetView guid="{7D4D1DB6-3245-4A2D-9344-D00F8543AB41}" filter="1" showAutoFilter="1">
      <pageMargins left="0.7" right="0.7" top="0.75" bottom="0.75" header="0.3" footer="0.3"/>
      <autoFilter ref="A1:M418" xr:uid="{7BA02CC2-1B23-43A5-8AE8-9AB7828EC0AA}"/>
    </customSheetView>
    <customSheetView guid="{FA637EDE-023A-4C43-AD8A-098B5D24A1F2}" filter="1" showAutoFilter="1">
      <pageMargins left="0.7" right="0.7" top="0.75" bottom="0.75" header="0.3" footer="0.3"/>
      <autoFilter ref="A1:M359" xr:uid="{411D4565-4347-438C-8FE0-F8F29DB9D069}">
        <filterColumn colId="6">
          <filters>
            <filter val="3"/>
            <filter val="変動"/>
          </filters>
        </filterColumn>
      </autoFilter>
    </customSheetView>
  </customSheetViews>
  <phoneticPr fontId="15"/>
  <conditionalFormatting sqref="A2:M1010">
    <cfRule type="expression" dxfId="40" priority="12">
      <formula>$A2="未"</formula>
    </cfRule>
    <cfRule type="expression" dxfId="39" priority="13">
      <formula>$N2&gt;5</formula>
    </cfRule>
  </conditionalFormatting>
  <conditionalFormatting sqref="C423:C437">
    <cfRule type="expression" dxfId="38" priority="7">
      <formula>$G423 = "あり"</formula>
    </cfRule>
    <cfRule type="expression" dxfId="37" priority="8">
      <formula>$G423 = "なし"</formula>
    </cfRule>
    <cfRule type="expression" dxfId="36" priority="9">
      <formula>$G423="準備中"</formula>
    </cfRule>
    <cfRule type="expression" dxfId="35" priority="10">
      <formula>$G423="なし(登場)"</formula>
    </cfRule>
    <cfRule type="expression" dxfId="34" priority="11">
      <formula>$G423="削除"</formula>
    </cfRule>
  </conditionalFormatting>
  <conditionalFormatting sqref="L81:L82">
    <cfRule type="expression" dxfId="33" priority="4">
      <formula>#REF!="未"</formula>
    </cfRule>
    <cfRule type="expression" dxfId="32" priority="5">
      <formula>$A82="未"</formula>
    </cfRule>
    <cfRule type="expression" dxfId="31" priority="6">
      <formula>$N82&gt;5</formula>
    </cfRule>
  </conditionalFormatting>
  <conditionalFormatting sqref="M264">
    <cfRule type="expression" dxfId="30" priority="1">
      <formula>#REF!="未"</formula>
    </cfRule>
    <cfRule type="expression" dxfId="29" priority="2">
      <formula>$A265="未"</formula>
    </cfRule>
    <cfRule type="expression" dxfId="28" priority="3">
      <formula>$N265&gt;5</formula>
    </cfRule>
  </conditionalFormatting>
  <dataValidations count="4">
    <dataValidation type="list" allowBlank="1" sqref="D2:D1437" xr:uid="{00000000-0002-0000-0500-000000000000}">
      <formula1>"PERSONAL,TROOP,CAPTURE,ESCAPE,MOVE,PASSIVE"</formula1>
    </dataValidation>
    <dataValidation type="list" allowBlank="1" sqref="I2:K209 J210:K211 I212:K446 J447:K1437" xr:uid="{00000000-0002-0000-0500-000001000000}">
      <formula1>"可,不可"</formula1>
    </dataValidation>
    <dataValidation type="list" allowBlank="1" sqref="G2:G1437" xr:uid="{00000000-0002-0000-0500-000002000000}">
      <formula1>"0,1,2,3,4,5,変動"</formula1>
    </dataValidation>
    <dataValidation type="list" allowBlank="1" sqref="A2:A1437" xr:uid="{00000000-0002-0000-0500-000003000000}">
      <formula1>"済,未"</formula1>
    </dataValidation>
  </dataValidations>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O431"/>
  <sheetViews>
    <sheetView workbookViewId="0">
      <pane ySplit="1" topLeftCell="A2" activePane="bottomLeft" state="frozen"/>
      <selection pane="bottomLeft" activeCell="B3" sqref="B3"/>
    </sheetView>
  </sheetViews>
  <sheetFormatPr defaultColWidth="12.59765625" defaultRowHeight="15.75" customHeight="1"/>
  <cols>
    <col min="1" max="2" width="5" customWidth="1"/>
    <col min="3" max="3" width="3.59765625" customWidth="1"/>
    <col min="4" max="4" width="12.59765625" customWidth="1"/>
    <col min="5" max="5" width="9.1328125" customWidth="1"/>
    <col min="6" max="6" width="8" customWidth="1"/>
    <col min="7" max="7" width="23.46484375" customWidth="1"/>
    <col min="8" max="8" width="5.3984375" customWidth="1"/>
    <col min="9" max="9" width="5.265625" customWidth="1"/>
    <col min="10" max="11" width="8.265625" customWidth="1"/>
    <col min="12" max="12" width="7.73046875" customWidth="1"/>
    <col min="13" max="13" width="43.59765625" customWidth="1"/>
    <col min="14" max="15" width="29.86328125" customWidth="1"/>
  </cols>
  <sheetData>
    <row r="1" spans="1:15" ht="15.75" customHeight="1">
      <c r="A1" s="134" t="s">
        <v>2346</v>
      </c>
      <c r="B1" s="134" t="s">
        <v>2347</v>
      </c>
      <c r="C1" s="135" t="s">
        <v>0</v>
      </c>
      <c r="D1" s="135" t="s">
        <v>2</v>
      </c>
      <c r="E1" s="135" t="s">
        <v>1529</v>
      </c>
      <c r="F1" s="136" t="s">
        <v>1530</v>
      </c>
      <c r="G1" s="135" t="s">
        <v>1531</v>
      </c>
      <c r="H1" s="137" t="s">
        <v>1532</v>
      </c>
      <c r="I1" s="138" t="s">
        <v>1533</v>
      </c>
      <c r="J1" s="135" t="s">
        <v>1534</v>
      </c>
      <c r="K1" s="135" t="s">
        <v>1535</v>
      </c>
      <c r="L1" s="135" t="s">
        <v>1536</v>
      </c>
      <c r="M1" s="135" t="s">
        <v>2348</v>
      </c>
      <c r="N1" s="138" t="s">
        <v>1538</v>
      </c>
      <c r="O1" s="138" t="s">
        <v>2349</v>
      </c>
    </row>
    <row r="2" spans="1:15" ht="15.75" customHeight="1">
      <c r="A2" s="139" t="s">
        <v>1540</v>
      </c>
      <c r="B2" s="139" t="s">
        <v>1540</v>
      </c>
      <c r="C2" s="140">
        <f ca="1">IF(D2 = "汎用", 0, IF(D2 = "", "", INDIRECT(ADDRESS(MATCH(D2,キャラデータ表!$C$1:$C431, 0),1,2,TRUE,"キャラデータ表"),TRUE)))</f>
        <v>0</v>
      </c>
      <c r="D2" s="140" t="s">
        <v>2350</v>
      </c>
      <c r="E2" s="140" t="s">
        <v>1541</v>
      </c>
      <c r="F2" s="141">
        <f t="shared" ref="F2:F92" si="0">COUNTIFS($D$1:$D1, $D2, $E$1:$E1, $E2)</f>
        <v>0</v>
      </c>
      <c r="G2" s="140" t="s">
        <v>2351</v>
      </c>
      <c r="H2" s="142">
        <v>1</v>
      </c>
      <c r="I2" s="143" t="s">
        <v>1572</v>
      </c>
      <c r="J2" s="140" t="s">
        <v>1544</v>
      </c>
      <c r="K2" s="140" t="s">
        <v>1544</v>
      </c>
      <c r="L2" s="140" t="s">
        <v>1545</v>
      </c>
      <c r="M2" s="140" t="s">
        <v>1721</v>
      </c>
      <c r="N2" s="144" t="s">
        <v>1641</v>
      </c>
      <c r="O2" s="144"/>
    </row>
    <row r="3" spans="1:15" ht="15.75" customHeight="1">
      <c r="A3" s="145" t="s">
        <v>1540</v>
      </c>
      <c r="B3" s="145" t="s">
        <v>1540</v>
      </c>
      <c r="C3" s="146">
        <f ca="1">IF(D3 = "汎用", 0, IF(D3 = "", "", INDIRECT(ADDRESS(MATCH(D3,キャラデータ表!$C$1:$C431, 0),1,2,TRUE,"キャラデータ表"),TRUE)))</f>
        <v>0</v>
      </c>
      <c r="D3" s="146" t="s">
        <v>2350</v>
      </c>
      <c r="E3" s="146" t="s">
        <v>1541</v>
      </c>
      <c r="F3" s="147">
        <f t="shared" si="0"/>
        <v>1</v>
      </c>
      <c r="G3" s="146" t="s">
        <v>2352</v>
      </c>
      <c r="H3" s="148">
        <v>2</v>
      </c>
      <c r="I3" s="149" t="s">
        <v>1553</v>
      </c>
      <c r="J3" s="146" t="s">
        <v>1544</v>
      </c>
      <c r="K3" s="146" t="s">
        <v>1544</v>
      </c>
      <c r="L3" s="146" t="s">
        <v>1545</v>
      </c>
      <c r="M3" s="146" t="s">
        <v>1721</v>
      </c>
      <c r="N3" s="150" t="s">
        <v>1574</v>
      </c>
      <c r="O3" s="150"/>
    </row>
    <row r="4" spans="1:15" ht="15.75" customHeight="1">
      <c r="A4" s="139" t="s">
        <v>1540</v>
      </c>
      <c r="B4" s="139" t="s">
        <v>1540</v>
      </c>
      <c r="C4" s="140">
        <f ca="1">IF(D4 = "汎用", 0, IF(D4 = "", "", INDIRECT(ADDRESS(MATCH(D4,キャラデータ表!$C$1:$C431, 0),1,2,TRUE,"キャラデータ表"),TRUE)))</f>
        <v>0</v>
      </c>
      <c r="D4" s="140" t="s">
        <v>2350</v>
      </c>
      <c r="E4" s="140" t="s">
        <v>1541</v>
      </c>
      <c r="F4" s="141">
        <f t="shared" si="0"/>
        <v>2</v>
      </c>
      <c r="G4" s="140" t="s">
        <v>2353</v>
      </c>
      <c r="H4" s="142">
        <v>3</v>
      </c>
      <c r="I4" s="143" t="s">
        <v>1586</v>
      </c>
      <c r="J4" s="140" t="s">
        <v>1544</v>
      </c>
      <c r="K4" s="140" t="s">
        <v>1544</v>
      </c>
      <c r="L4" s="140" t="s">
        <v>1545</v>
      </c>
      <c r="M4" s="140" t="s">
        <v>1721</v>
      </c>
      <c r="N4" s="144" t="s">
        <v>1845</v>
      </c>
      <c r="O4" s="144"/>
    </row>
    <row r="5" spans="1:15" ht="15.75" customHeight="1">
      <c r="A5" s="145" t="s">
        <v>1540</v>
      </c>
      <c r="B5" s="145" t="s">
        <v>1540</v>
      </c>
      <c r="C5" s="146">
        <f ca="1">IF(D5 = "汎用", 0, IF(D5 = "", "", INDIRECT(ADDRESS(MATCH(D5,キャラデータ表!$C$1:$C431, 0),1,2,TRUE,"キャラデータ表"),TRUE)))</f>
        <v>0</v>
      </c>
      <c r="D5" s="146" t="s">
        <v>2350</v>
      </c>
      <c r="E5" s="146" t="s">
        <v>1541</v>
      </c>
      <c r="F5" s="147">
        <f t="shared" si="0"/>
        <v>3</v>
      </c>
      <c r="G5" s="146" t="s">
        <v>2354</v>
      </c>
      <c r="H5" s="148">
        <v>1</v>
      </c>
      <c r="I5" s="149" t="s">
        <v>1572</v>
      </c>
      <c r="J5" s="146" t="s">
        <v>1544</v>
      </c>
      <c r="K5" s="146" t="s">
        <v>1544</v>
      </c>
      <c r="L5" s="146" t="s">
        <v>1545</v>
      </c>
      <c r="M5" s="146" t="s">
        <v>1870</v>
      </c>
      <c r="N5" s="150" t="s">
        <v>1641</v>
      </c>
      <c r="O5" s="150"/>
    </row>
    <row r="6" spans="1:15" ht="15.75" customHeight="1">
      <c r="A6" s="139" t="s">
        <v>1540</v>
      </c>
      <c r="B6" s="139" t="s">
        <v>1540</v>
      </c>
      <c r="C6" s="140">
        <f ca="1">IF(D6 = "汎用", 0, IF(D6 = "", "", INDIRECT(ADDRESS(MATCH(D6,キャラデータ表!$C$1:$C431, 0),1,2,TRUE,"キャラデータ表"),TRUE)))</f>
        <v>0</v>
      </c>
      <c r="D6" s="140" t="s">
        <v>2350</v>
      </c>
      <c r="E6" s="140" t="s">
        <v>1541</v>
      </c>
      <c r="F6" s="141">
        <f t="shared" si="0"/>
        <v>4</v>
      </c>
      <c r="G6" s="140" t="s">
        <v>2355</v>
      </c>
      <c r="H6" s="142">
        <v>2</v>
      </c>
      <c r="I6" s="143" t="s">
        <v>1553</v>
      </c>
      <c r="J6" s="140" t="s">
        <v>1544</v>
      </c>
      <c r="K6" s="140" t="s">
        <v>1544</v>
      </c>
      <c r="L6" s="140" t="s">
        <v>1545</v>
      </c>
      <c r="M6" s="140" t="s">
        <v>1870</v>
      </c>
      <c r="N6" s="144" t="s">
        <v>1574</v>
      </c>
      <c r="O6" s="144"/>
    </row>
    <row r="7" spans="1:15" ht="15.75" customHeight="1">
      <c r="A7" s="145" t="s">
        <v>1540</v>
      </c>
      <c r="B7" s="145" t="s">
        <v>1540</v>
      </c>
      <c r="C7" s="146">
        <f ca="1">IF(D7 = "汎用", 0, IF(D7 = "", "", INDIRECT(ADDRESS(MATCH(D7,キャラデータ表!$C$1:$C431, 0),1,2,TRUE,"キャラデータ表"),TRUE)))</f>
        <v>0</v>
      </c>
      <c r="D7" s="146" t="s">
        <v>2350</v>
      </c>
      <c r="E7" s="146" t="s">
        <v>1541</v>
      </c>
      <c r="F7" s="147">
        <f t="shared" si="0"/>
        <v>5</v>
      </c>
      <c r="G7" s="146" t="s">
        <v>2356</v>
      </c>
      <c r="H7" s="148">
        <v>3</v>
      </c>
      <c r="I7" s="149" t="s">
        <v>1586</v>
      </c>
      <c r="J7" s="146" t="s">
        <v>1544</v>
      </c>
      <c r="K7" s="146" t="s">
        <v>1544</v>
      </c>
      <c r="L7" s="146" t="s">
        <v>1545</v>
      </c>
      <c r="M7" s="146" t="s">
        <v>1870</v>
      </c>
      <c r="N7" s="150" t="s">
        <v>1845</v>
      </c>
      <c r="O7" s="150"/>
    </row>
    <row r="8" spans="1:15" ht="15.75" customHeight="1">
      <c r="A8" s="139" t="s">
        <v>1540</v>
      </c>
      <c r="B8" s="139" t="s">
        <v>1540</v>
      </c>
      <c r="C8" s="140">
        <f ca="1">IF(D8 = "汎用", 0, IF(D8 = "", "", INDIRECT(ADDRESS(MATCH(D8,キャラデータ表!$C$1:$C431, 0),1,2,TRUE,"キャラデータ表"),TRUE)))</f>
        <v>0</v>
      </c>
      <c r="D8" s="140" t="s">
        <v>2350</v>
      </c>
      <c r="E8" s="140" t="s">
        <v>1541</v>
      </c>
      <c r="F8" s="141">
        <f t="shared" si="0"/>
        <v>6</v>
      </c>
      <c r="G8" s="140" t="s">
        <v>2357</v>
      </c>
      <c r="H8" s="142">
        <v>1</v>
      </c>
      <c r="I8" s="143" t="s">
        <v>1572</v>
      </c>
      <c r="J8" s="140" t="s">
        <v>1544</v>
      </c>
      <c r="K8" s="140" t="s">
        <v>1544</v>
      </c>
      <c r="L8" s="140" t="s">
        <v>1545</v>
      </c>
      <c r="M8" s="140" t="s">
        <v>1775</v>
      </c>
      <c r="N8" s="144" t="s">
        <v>1641</v>
      </c>
      <c r="O8" s="144"/>
    </row>
    <row r="9" spans="1:15" ht="15.75" customHeight="1">
      <c r="A9" s="145" t="s">
        <v>1540</v>
      </c>
      <c r="B9" s="145" t="s">
        <v>1540</v>
      </c>
      <c r="C9" s="146">
        <f ca="1">IF(D9 = "汎用", 0, IF(D9 = "", "", INDIRECT(ADDRESS(MATCH(D9,キャラデータ表!$C$1:$C431, 0),1,2,TRUE,"キャラデータ表"),TRUE)))</f>
        <v>0</v>
      </c>
      <c r="D9" s="146" t="s">
        <v>2350</v>
      </c>
      <c r="E9" s="146" t="s">
        <v>1541</v>
      </c>
      <c r="F9" s="147">
        <f t="shared" si="0"/>
        <v>7</v>
      </c>
      <c r="G9" s="146" t="s">
        <v>2358</v>
      </c>
      <c r="H9" s="148">
        <v>2</v>
      </c>
      <c r="I9" s="149" t="s">
        <v>1553</v>
      </c>
      <c r="J9" s="146" t="s">
        <v>1544</v>
      </c>
      <c r="K9" s="146" t="s">
        <v>1544</v>
      </c>
      <c r="L9" s="146" t="s">
        <v>1545</v>
      </c>
      <c r="M9" s="146" t="s">
        <v>1775</v>
      </c>
      <c r="N9" s="150" t="s">
        <v>1574</v>
      </c>
      <c r="O9" s="150"/>
    </row>
    <row r="10" spans="1:15" ht="15.75" customHeight="1">
      <c r="A10" s="139" t="s">
        <v>1540</v>
      </c>
      <c r="B10" s="139" t="s">
        <v>1540</v>
      </c>
      <c r="C10" s="140">
        <f ca="1">IF(D10 = "汎用", 0, IF(D10 = "", "", INDIRECT(ADDRESS(MATCH(D10,キャラデータ表!$C$1:$C431, 0),1,2,TRUE,"キャラデータ表"),TRUE)))</f>
        <v>0</v>
      </c>
      <c r="D10" s="140" t="s">
        <v>2350</v>
      </c>
      <c r="E10" s="140" t="s">
        <v>1541</v>
      </c>
      <c r="F10" s="141">
        <f t="shared" si="0"/>
        <v>8</v>
      </c>
      <c r="G10" s="140" t="s">
        <v>2359</v>
      </c>
      <c r="H10" s="142">
        <v>3</v>
      </c>
      <c r="I10" s="143" t="s">
        <v>1586</v>
      </c>
      <c r="J10" s="140" t="s">
        <v>1544</v>
      </c>
      <c r="K10" s="140" t="s">
        <v>1544</v>
      </c>
      <c r="L10" s="140" t="s">
        <v>1545</v>
      </c>
      <c r="M10" s="140" t="s">
        <v>1775</v>
      </c>
      <c r="N10" s="144" t="s">
        <v>1845</v>
      </c>
      <c r="O10" s="144"/>
    </row>
    <row r="11" spans="1:15" ht="15.75" customHeight="1">
      <c r="A11" s="145" t="s">
        <v>1540</v>
      </c>
      <c r="B11" s="145" t="s">
        <v>1540</v>
      </c>
      <c r="C11" s="146">
        <f ca="1">IF(D11 = "汎用", 0, IF(D11 = "", "", INDIRECT(ADDRESS(MATCH(D11,キャラデータ表!$C$1:$C431, 0),1,2,TRUE,"キャラデータ表"),TRUE)))</f>
        <v>0</v>
      </c>
      <c r="D11" s="146" t="s">
        <v>2350</v>
      </c>
      <c r="E11" s="146" t="s">
        <v>1541</v>
      </c>
      <c r="F11" s="147">
        <f t="shared" si="0"/>
        <v>9</v>
      </c>
      <c r="G11" s="146" t="s">
        <v>2360</v>
      </c>
      <c r="H11" s="148">
        <v>1</v>
      </c>
      <c r="I11" s="149" t="s">
        <v>1572</v>
      </c>
      <c r="J11" s="146" t="s">
        <v>1544</v>
      </c>
      <c r="K11" s="146" t="s">
        <v>1544</v>
      </c>
      <c r="L11" s="146" t="s">
        <v>1545</v>
      </c>
      <c r="M11" s="146" t="s">
        <v>2361</v>
      </c>
      <c r="N11" s="150" t="s">
        <v>2362</v>
      </c>
      <c r="O11" s="150"/>
    </row>
    <row r="12" spans="1:15" ht="15.75" customHeight="1">
      <c r="A12" s="139" t="s">
        <v>1540</v>
      </c>
      <c r="B12" s="139" t="s">
        <v>1540</v>
      </c>
      <c r="C12" s="140">
        <f ca="1">IF(D12 = "汎用", 0, IF(D12 = "", "", INDIRECT(ADDRESS(MATCH(D12,キャラデータ表!$C$1:$C431, 0),1,2,TRUE,"キャラデータ表"),TRUE)))</f>
        <v>0</v>
      </c>
      <c r="D12" s="140" t="s">
        <v>2350</v>
      </c>
      <c r="E12" s="140" t="s">
        <v>1541</v>
      </c>
      <c r="F12" s="141">
        <f t="shared" si="0"/>
        <v>10</v>
      </c>
      <c r="G12" s="140" t="s">
        <v>2363</v>
      </c>
      <c r="H12" s="142">
        <v>2</v>
      </c>
      <c r="I12" s="143" t="s">
        <v>1553</v>
      </c>
      <c r="J12" s="140" t="s">
        <v>1544</v>
      </c>
      <c r="K12" s="140" t="s">
        <v>1544</v>
      </c>
      <c r="L12" s="140" t="s">
        <v>1545</v>
      </c>
      <c r="M12" s="140" t="s">
        <v>2361</v>
      </c>
      <c r="N12" s="144" t="s">
        <v>2364</v>
      </c>
      <c r="O12" s="144"/>
    </row>
    <row r="13" spans="1:15" ht="15.75" customHeight="1">
      <c r="A13" s="145" t="s">
        <v>1540</v>
      </c>
      <c r="B13" s="145" t="s">
        <v>1540</v>
      </c>
      <c r="C13" s="146">
        <f ca="1">IF(D13 = "汎用", 0, IF(D13 = "", "", INDIRECT(ADDRESS(MATCH(D13,キャラデータ表!$C$1:$C431, 0),1,2,TRUE,"キャラデータ表"),TRUE)))</f>
        <v>0</v>
      </c>
      <c r="D13" s="146" t="s">
        <v>2350</v>
      </c>
      <c r="E13" s="146" t="s">
        <v>1541</v>
      </c>
      <c r="F13" s="147">
        <f t="shared" si="0"/>
        <v>11</v>
      </c>
      <c r="G13" s="146" t="s">
        <v>2365</v>
      </c>
      <c r="H13" s="148">
        <v>3</v>
      </c>
      <c r="I13" s="149" t="s">
        <v>1586</v>
      </c>
      <c r="J13" s="146" t="s">
        <v>1544</v>
      </c>
      <c r="K13" s="146" t="s">
        <v>1544</v>
      </c>
      <c r="L13" s="146" t="s">
        <v>1545</v>
      </c>
      <c r="M13" s="146" t="s">
        <v>2361</v>
      </c>
      <c r="N13" s="150" t="s">
        <v>2366</v>
      </c>
      <c r="O13" s="150"/>
    </row>
    <row r="14" spans="1:15" ht="15.75" customHeight="1">
      <c r="A14" s="139" t="s">
        <v>1540</v>
      </c>
      <c r="B14" s="139" t="s">
        <v>1540</v>
      </c>
      <c r="C14" s="140">
        <f ca="1">IF(D14 = "汎用", 0, IF(D14 = "", "", INDIRECT(ADDRESS(MATCH(D14,キャラデータ表!$C$1:$C431, 0),1,2,TRUE,"キャラデータ表"),TRUE)))</f>
        <v>0</v>
      </c>
      <c r="D14" s="140" t="s">
        <v>2350</v>
      </c>
      <c r="E14" s="140" t="s">
        <v>1541</v>
      </c>
      <c r="F14" s="141">
        <f t="shared" si="0"/>
        <v>12</v>
      </c>
      <c r="G14" s="140" t="s">
        <v>2367</v>
      </c>
      <c r="H14" s="142">
        <v>1</v>
      </c>
      <c r="I14" s="143" t="s">
        <v>1572</v>
      </c>
      <c r="J14" s="140" t="s">
        <v>1544</v>
      </c>
      <c r="K14" s="140" t="s">
        <v>1544</v>
      </c>
      <c r="L14" s="140" t="s">
        <v>1545</v>
      </c>
      <c r="M14" s="140" t="s">
        <v>2361</v>
      </c>
      <c r="N14" s="144" t="s">
        <v>2368</v>
      </c>
      <c r="O14" s="144"/>
    </row>
    <row r="15" spans="1:15" ht="15.75" customHeight="1">
      <c r="A15" s="145" t="s">
        <v>1540</v>
      </c>
      <c r="B15" s="145" t="s">
        <v>1540</v>
      </c>
      <c r="C15" s="146">
        <f ca="1">IF(D15 = "汎用", 0, IF(D15 = "", "", INDIRECT(ADDRESS(MATCH(D15,キャラデータ表!$C$1:$C431, 0),1,2,TRUE,"キャラデータ表"),TRUE)))</f>
        <v>0</v>
      </c>
      <c r="D15" s="146" t="s">
        <v>2350</v>
      </c>
      <c r="E15" s="146" t="s">
        <v>1541</v>
      </c>
      <c r="F15" s="147">
        <f t="shared" si="0"/>
        <v>13</v>
      </c>
      <c r="G15" s="146" t="s">
        <v>2369</v>
      </c>
      <c r="H15" s="148">
        <v>2</v>
      </c>
      <c r="I15" s="149" t="s">
        <v>1553</v>
      </c>
      <c r="J15" s="146" t="s">
        <v>1544</v>
      </c>
      <c r="K15" s="146" t="s">
        <v>1544</v>
      </c>
      <c r="L15" s="146" t="s">
        <v>1545</v>
      </c>
      <c r="M15" s="146" t="s">
        <v>2361</v>
      </c>
      <c r="N15" s="150" t="s">
        <v>2370</v>
      </c>
      <c r="O15" s="150"/>
    </row>
    <row r="16" spans="1:15" ht="15.75" customHeight="1">
      <c r="A16" s="139" t="s">
        <v>1540</v>
      </c>
      <c r="B16" s="139" t="s">
        <v>1540</v>
      </c>
      <c r="C16" s="140">
        <f ca="1">IF(D16 = "汎用", 0, IF(D16 = "", "", INDIRECT(ADDRESS(MATCH(D16,キャラデータ表!$C$1:$C431, 0),1,2,TRUE,"キャラデータ表"),TRUE)))</f>
        <v>0</v>
      </c>
      <c r="D16" s="140" t="s">
        <v>2350</v>
      </c>
      <c r="E16" s="140" t="s">
        <v>1541</v>
      </c>
      <c r="F16" s="141">
        <f t="shared" si="0"/>
        <v>14</v>
      </c>
      <c r="G16" s="140" t="s">
        <v>2371</v>
      </c>
      <c r="H16" s="142">
        <v>3</v>
      </c>
      <c r="I16" s="143" t="s">
        <v>1586</v>
      </c>
      <c r="J16" s="140" t="s">
        <v>1544</v>
      </c>
      <c r="K16" s="140" t="s">
        <v>1544</v>
      </c>
      <c r="L16" s="140" t="s">
        <v>1545</v>
      </c>
      <c r="M16" s="140" t="s">
        <v>2361</v>
      </c>
      <c r="N16" s="144" t="s">
        <v>2372</v>
      </c>
      <c r="O16" s="144"/>
    </row>
    <row r="17" spans="1:15" ht="15.75" customHeight="1">
      <c r="A17" s="145" t="s">
        <v>1540</v>
      </c>
      <c r="B17" s="145" t="s">
        <v>1540</v>
      </c>
      <c r="C17" s="146">
        <f ca="1">IF(D17 = "汎用", 0, IF(D17 = "", "", INDIRECT(ADDRESS(MATCH(D17,キャラデータ表!$C$1:$C431, 0),1,2,TRUE,"キャラデータ表"),TRUE)))</f>
        <v>0</v>
      </c>
      <c r="D17" s="146" t="s">
        <v>2350</v>
      </c>
      <c r="E17" s="146" t="s">
        <v>1541</v>
      </c>
      <c r="F17" s="147">
        <f t="shared" si="0"/>
        <v>15</v>
      </c>
      <c r="G17" s="146" t="s">
        <v>2373</v>
      </c>
      <c r="H17" s="148">
        <v>1</v>
      </c>
      <c r="I17" s="149" t="s">
        <v>1572</v>
      </c>
      <c r="J17" s="146" t="s">
        <v>1544</v>
      </c>
      <c r="K17" s="146" t="s">
        <v>1544</v>
      </c>
      <c r="L17" s="146" t="s">
        <v>1545</v>
      </c>
      <c r="M17" s="146" t="s">
        <v>1566</v>
      </c>
      <c r="N17" s="150" t="s">
        <v>2374</v>
      </c>
      <c r="O17" s="150"/>
    </row>
    <row r="18" spans="1:15" ht="15.75" customHeight="1">
      <c r="A18" s="139" t="s">
        <v>1540</v>
      </c>
      <c r="B18" s="139" t="s">
        <v>1540</v>
      </c>
      <c r="C18" s="140">
        <f ca="1">IF(D18 = "汎用", 0, IF(D18 = "", "", INDIRECT(ADDRESS(MATCH(D18,キャラデータ表!$C$1:$C431, 0),1,2,TRUE,"キャラデータ表"),TRUE)))</f>
        <v>0</v>
      </c>
      <c r="D18" s="140" t="s">
        <v>2350</v>
      </c>
      <c r="E18" s="140" t="s">
        <v>1541</v>
      </c>
      <c r="F18" s="141">
        <f t="shared" si="0"/>
        <v>16</v>
      </c>
      <c r="G18" s="140" t="s">
        <v>2375</v>
      </c>
      <c r="H18" s="142">
        <v>2</v>
      </c>
      <c r="I18" s="143" t="s">
        <v>1610</v>
      </c>
      <c r="J18" s="140" t="s">
        <v>1544</v>
      </c>
      <c r="K18" s="140" t="s">
        <v>1544</v>
      </c>
      <c r="L18" s="140" t="s">
        <v>1545</v>
      </c>
      <c r="M18" s="140" t="s">
        <v>1566</v>
      </c>
      <c r="N18" s="144" t="s">
        <v>1738</v>
      </c>
      <c r="O18" s="144"/>
    </row>
    <row r="19" spans="1:15" ht="15.75" customHeight="1">
      <c r="A19" s="145" t="s">
        <v>1540</v>
      </c>
      <c r="B19" s="145" t="s">
        <v>1540</v>
      </c>
      <c r="C19" s="146">
        <f ca="1">IF(D19 = "汎用", 0, IF(D19 = "", "", INDIRECT(ADDRESS(MATCH(D19,キャラデータ表!$C$1:$C431, 0),1,2,TRUE,"キャラデータ表"),TRUE)))</f>
        <v>0</v>
      </c>
      <c r="D19" s="146" t="s">
        <v>2350</v>
      </c>
      <c r="E19" s="146" t="s">
        <v>1541</v>
      </c>
      <c r="F19" s="147">
        <f t="shared" si="0"/>
        <v>17</v>
      </c>
      <c r="G19" s="146" t="s">
        <v>2376</v>
      </c>
      <c r="H19" s="148">
        <v>3</v>
      </c>
      <c r="I19" s="149" t="s">
        <v>1553</v>
      </c>
      <c r="J19" s="146" t="s">
        <v>1544</v>
      </c>
      <c r="K19" s="146" t="s">
        <v>1544</v>
      </c>
      <c r="L19" s="146" t="s">
        <v>1545</v>
      </c>
      <c r="M19" s="146" t="s">
        <v>1566</v>
      </c>
      <c r="N19" s="150" t="s">
        <v>1847</v>
      </c>
      <c r="O19" s="150"/>
    </row>
    <row r="20" spans="1:15" ht="15.75" customHeight="1">
      <c r="A20" s="139" t="s">
        <v>1540</v>
      </c>
      <c r="B20" s="139" t="s">
        <v>1540</v>
      </c>
      <c r="C20" s="140">
        <f ca="1">IF(D20 = "汎用", 0, IF(D20 = "", "", INDIRECT(ADDRESS(MATCH(D20,キャラデータ表!$C$1:$C431, 0),1,2,TRUE,"キャラデータ表"),TRUE)))</f>
        <v>0</v>
      </c>
      <c r="D20" s="140" t="s">
        <v>2350</v>
      </c>
      <c r="E20" s="140" t="s">
        <v>1541</v>
      </c>
      <c r="F20" s="141">
        <f t="shared" si="0"/>
        <v>18</v>
      </c>
      <c r="G20" s="140" t="s">
        <v>2377</v>
      </c>
      <c r="H20" s="142">
        <v>1</v>
      </c>
      <c r="I20" s="143" t="s">
        <v>1572</v>
      </c>
      <c r="J20" s="140" t="s">
        <v>1544</v>
      </c>
      <c r="K20" s="140" t="s">
        <v>1544</v>
      </c>
      <c r="L20" s="140" t="s">
        <v>1545</v>
      </c>
      <c r="M20" s="140" t="s">
        <v>1878</v>
      </c>
      <c r="N20" s="144" t="s">
        <v>2378</v>
      </c>
      <c r="O20" s="144"/>
    </row>
    <row r="21" spans="1:15" ht="15.75" customHeight="1">
      <c r="A21" s="145" t="s">
        <v>1540</v>
      </c>
      <c r="B21" s="145" t="s">
        <v>1540</v>
      </c>
      <c r="C21" s="146">
        <f ca="1">IF(D21 = "汎用", 0, IF(D21 = "", "", INDIRECT(ADDRESS(MATCH(D21,キャラデータ表!$C$1:$C431, 0),1,2,TRUE,"キャラデータ表"),TRUE)))</f>
        <v>0</v>
      </c>
      <c r="D21" s="146" t="s">
        <v>2350</v>
      </c>
      <c r="E21" s="146" t="s">
        <v>1541</v>
      </c>
      <c r="F21" s="147">
        <f t="shared" si="0"/>
        <v>19</v>
      </c>
      <c r="G21" s="146" t="s">
        <v>2379</v>
      </c>
      <c r="H21" s="148">
        <v>2</v>
      </c>
      <c r="I21" s="149" t="s">
        <v>1610</v>
      </c>
      <c r="J21" s="146" t="s">
        <v>1544</v>
      </c>
      <c r="K21" s="146" t="s">
        <v>1544</v>
      </c>
      <c r="L21" s="146" t="s">
        <v>1545</v>
      </c>
      <c r="M21" s="146" t="s">
        <v>1878</v>
      </c>
      <c r="N21" s="150" t="s">
        <v>2380</v>
      </c>
      <c r="O21" s="150"/>
    </row>
    <row r="22" spans="1:15" ht="15.75" customHeight="1">
      <c r="A22" s="139" t="s">
        <v>1540</v>
      </c>
      <c r="B22" s="139" t="s">
        <v>1540</v>
      </c>
      <c r="C22" s="140">
        <f ca="1">IF(D22 = "汎用", 0, IF(D22 = "", "", INDIRECT(ADDRESS(MATCH(D22,キャラデータ表!$C$1:$C431, 0),1,2,TRUE,"キャラデータ表"),TRUE)))</f>
        <v>0</v>
      </c>
      <c r="D22" s="140" t="s">
        <v>2350</v>
      </c>
      <c r="E22" s="140" t="s">
        <v>1541</v>
      </c>
      <c r="F22" s="141">
        <f t="shared" si="0"/>
        <v>20</v>
      </c>
      <c r="G22" s="140" t="s">
        <v>2381</v>
      </c>
      <c r="H22" s="142">
        <v>3</v>
      </c>
      <c r="I22" s="143" t="s">
        <v>1553</v>
      </c>
      <c r="J22" s="140" t="s">
        <v>1544</v>
      </c>
      <c r="K22" s="140" t="s">
        <v>1544</v>
      </c>
      <c r="L22" s="140" t="s">
        <v>1545</v>
      </c>
      <c r="M22" s="140" t="s">
        <v>1878</v>
      </c>
      <c r="N22" s="144" t="s">
        <v>2382</v>
      </c>
      <c r="O22" s="144"/>
    </row>
    <row r="23" spans="1:15" ht="15.75" customHeight="1">
      <c r="A23" s="145" t="s">
        <v>1540</v>
      </c>
      <c r="B23" s="145" t="s">
        <v>1540</v>
      </c>
      <c r="C23" s="146">
        <f ca="1">IF(D23 = "汎用", 0, IF(D23 = "", "", INDIRECT(ADDRESS(MATCH(D23,キャラデータ表!$C$1:$C431, 0),1,2,TRUE,"キャラデータ表"),TRUE)))</f>
        <v>0</v>
      </c>
      <c r="D23" s="146" t="s">
        <v>2350</v>
      </c>
      <c r="E23" s="146" t="s">
        <v>1541</v>
      </c>
      <c r="F23" s="147">
        <f t="shared" si="0"/>
        <v>21</v>
      </c>
      <c r="G23" s="146" t="s">
        <v>2383</v>
      </c>
      <c r="H23" s="148">
        <v>1</v>
      </c>
      <c r="I23" s="149" t="s">
        <v>1572</v>
      </c>
      <c r="J23" s="146" t="s">
        <v>1544</v>
      </c>
      <c r="K23" s="146" t="s">
        <v>1544</v>
      </c>
      <c r="L23" s="146" t="s">
        <v>1545</v>
      </c>
      <c r="M23" s="146" t="s">
        <v>1637</v>
      </c>
      <c r="N23" s="150" t="s">
        <v>1660</v>
      </c>
      <c r="O23" s="150"/>
    </row>
    <row r="24" spans="1:15" ht="15.75" customHeight="1">
      <c r="A24" s="139" t="s">
        <v>1540</v>
      </c>
      <c r="B24" s="139" t="s">
        <v>1540</v>
      </c>
      <c r="C24" s="140">
        <f ca="1">IF(D24 = "汎用", 0, IF(D24 = "", "", INDIRECT(ADDRESS(MATCH(D24,キャラデータ表!$C$1:$C431, 0),1,2,TRUE,"キャラデータ表"),TRUE)))</f>
        <v>0</v>
      </c>
      <c r="D24" s="140" t="s">
        <v>2350</v>
      </c>
      <c r="E24" s="140" t="s">
        <v>1541</v>
      </c>
      <c r="F24" s="141">
        <f t="shared" si="0"/>
        <v>22</v>
      </c>
      <c r="G24" s="140" t="s">
        <v>2384</v>
      </c>
      <c r="H24" s="142">
        <v>2</v>
      </c>
      <c r="I24" s="143" t="s">
        <v>1610</v>
      </c>
      <c r="J24" s="140" t="s">
        <v>1544</v>
      </c>
      <c r="K24" s="140" t="s">
        <v>1544</v>
      </c>
      <c r="L24" s="140" t="s">
        <v>1545</v>
      </c>
      <c r="M24" s="140" t="s">
        <v>1637</v>
      </c>
      <c r="N24" s="144" t="s">
        <v>1600</v>
      </c>
      <c r="O24" s="144"/>
    </row>
    <row r="25" spans="1:15" ht="15.75" customHeight="1">
      <c r="A25" s="145" t="s">
        <v>1540</v>
      </c>
      <c r="B25" s="145" t="s">
        <v>1540</v>
      </c>
      <c r="C25" s="146">
        <f ca="1">IF(D25 = "汎用", 0, IF(D25 = "", "", INDIRECT(ADDRESS(MATCH(D25,キャラデータ表!$C$1:$C431, 0),1,2,TRUE,"キャラデータ表"),TRUE)))</f>
        <v>0</v>
      </c>
      <c r="D25" s="146" t="s">
        <v>2350</v>
      </c>
      <c r="E25" s="146" t="s">
        <v>1541</v>
      </c>
      <c r="F25" s="147">
        <f t="shared" si="0"/>
        <v>23</v>
      </c>
      <c r="G25" s="146" t="s">
        <v>2385</v>
      </c>
      <c r="H25" s="148">
        <v>3</v>
      </c>
      <c r="I25" s="149" t="s">
        <v>1553</v>
      </c>
      <c r="J25" s="146" t="s">
        <v>1544</v>
      </c>
      <c r="K25" s="146" t="s">
        <v>1544</v>
      </c>
      <c r="L25" s="146" t="s">
        <v>1545</v>
      </c>
      <c r="M25" s="146" t="s">
        <v>1637</v>
      </c>
      <c r="N25" s="150" t="s">
        <v>1574</v>
      </c>
      <c r="O25" s="150"/>
    </row>
    <row r="26" spans="1:15" ht="15.75" customHeight="1">
      <c r="A26" s="139" t="s">
        <v>1540</v>
      </c>
      <c r="B26" s="139" t="s">
        <v>1540</v>
      </c>
      <c r="C26" s="140">
        <f ca="1">IF(D26 = "汎用", 0, IF(D26 = "", "", INDIRECT(ADDRESS(MATCH(D26,キャラデータ表!$C$1:$C431, 0),1,2,TRUE,"キャラデータ表"),TRUE)))</f>
        <v>0</v>
      </c>
      <c r="D26" s="140" t="s">
        <v>2350</v>
      </c>
      <c r="E26" s="140" t="s">
        <v>1541</v>
      </c>
      <c r="F26" s="141">
        <f t="shared" si="0"/>
        <v>24</v>
      </c>
      <c r="G26" s="140" t="s">
        <v>2386</v>
      </c>
      <c r="H26" s="142">
        <v>2</v>
      </c>
      <c r="I26" s="143" t="s">
        <v>1572</v>
      </c>
      <c r="J26" s="140" t="s">
        <v>1544</v>
      </c>
      <c r="K26" s="140" t="s">
        <v>1544</v>
      </c>
      <c r="L26" s="140" t="s">
        <v>1545</v>
      </c>
      <c r="M26" s="140" t="s">
        <v>2387</v>
      </c>
      <c r="N26" s="144" t="s">
        <v>2086</v>
      </c>
      <c r="O26" s="144"/>
    </row>
    <row r="27" spans="1:15" ht="15.75" customHeight="1">
      <c r="A27" s="145" t="s">
        <v>1540</v>
      </c>
      <c r="B27" s="145" t="s">
        <v>1540</v>
      </c>
      <c r="C27" s="146">
        <f ca="1">IF(D27 = "汎用", 0, IF(D27 = "", "", INDIRECT(ADDRESS(MATCH(D27,キャラデータ表!$C$1:$C431, 0),1,2,TRUE,"キャラデータ表"),TRUE)))</f>
        <v>0</v>
      </c>
      <c r="D27" s="146" t="s">
        <v>2350</v>
      </c>
      <c r="E27" s="146" t="s">
        <v>1541</v>
      </c>
      <c r="F27" s="147">
        <f t="shared" si="0"/>
        <v>25</v>
      </c>
      <c r="G27" s="146" t="s">
        <v>2388</v>
      </c>
      <c r="H27" s="148">
        <v>3</v>
      </c>
      <c r="I27" s="149" t="s">
        <v>1610</v>
      </c>
      <c r="J27" s="146" t="s">
        <v>1544</v>
      </c>
      <c r="K27" s="146" t="s">
        <v>1544</v>
      </c>
      <c r="L27" s="146" t="s">
        <v>1545</v>
      </c>
      <c r="M27" s="146" t="s">
        <v>2387</v>
      </c>
      <c r="N27" s="150" t="s">
        <v>1710</v>
      </c>
      <c r="O27" s="150"/>
    </row>
    <row r="28" spans="1:15" ht="15.75" customHeight="1">
      <c r="A28" s="139" t="s">
        <v>1540</v>
      </c>
      <c r="B28" s="139" t="s">
        <v>1540</v>
      </c>
      <c r="C28" s="140">
        <f ca="1">IF(D28 = "汎用", 0, IF(D28 = "", "", INDIRECT(ADDRESS(MATCH(D28,キャラデータ表!$C$1:$C431, 0),1,2,TRUE,"キャラデータ表"),TRUE)))</f>
        <v>0</v>
      </c>
      <c r="D28" s="140" t="s">
        <v>2350</v>
      </c>
      <c r="E28" s="140" t="s">
        <v>1541</v>
      </c>
      <c r="F28" s="141">
        <f t="shared" si="0"/>
        <v>26</v>
      </c>
      <c r="G28" s="140" t="s">
        <v>2389</v>
      </c>
      <c r="H28" s="142">
        <v>4</v>
      </c>
      <c r="I28" s="143" t="s">
        <v>1553</v>
      </c>
      <c r="J28" s="140" t="s">
        <v>1544</v>
      </c>
      <c r="K28" s="140" t="s">
        <v>1544</v>
      </c>
      <c r="L28" s="140" t="s">
        <v>1545</v>
      </c>
      <c r="M28" s="140" t="s">
        <v>2387</v>
      </c>
      <c r="N28" s="144" t="s">
        <v>1641</v>
      </c>
      <c r="O28" s="144"/>
    </row>
    <row r="29" spans="1:15" ht="15.75" customHeight="1">
      <c r="A29" s="145" t="s">
        <v>1540</v>
      </c>
      <c r="B29" s="145" t="s">
        <v>1540</v>
      </c>
      <c r="C29" s="146">
        <f ca="1">IF(D29 = "汎用", 0, IF(D29 = "", "", INDIRECT(ADDRESS(MATCH(D29,キャラデータ表!$C$1:$C431, 0),1,2,TRUE,"キャラデータ表"),TRUE)))</f>
        <v>0</v>
      </c>
      <c r="D29" s="146" t="s">
        <v>2350</v>
      </c>
      <c r="E29" s="146" t="s">
        <v>1541</v>
      </c>
      <c r="F29" s="147">
        <f t="shared" si="0"/>
        <v>27</v>
      </c>
      <c r="G29" s="146" t="s">
        <v>2390</v>
      </c>
      <c r="H29" s="148">
        <v>1</v>
      </c>
      <c r="I29" s="149" t="s">
        <v>1572</v>
      </c>
      <c r="J29" s="146" t="s">
        <v>1544</v>
      </c>
      <c r="K29" s="146" t="s">
        <v>1544</v>
      </c>
      <c r="L29" s="146" t="s">
        <v>1545</v>
      </c>
      <c r="M29" s="146" t="s">
        <v>2056</v>
      </c>
      <c r="N29" s="146" t="s">
        <v>2391</v>
      </c>
      <c r="O29" s="150"/>
    </row>
    <row r="30" spans="1:15" ht="15.75" customHeight="1">
      <c r="A30" s="139" t="s">
        <v>1540</v>
      </c>
      <c r="B30" s="139" t="s">
        <v>1540</v>
      </c>
      <c r="C30" s="140">
        <f ca="1">IF(D30 = "汎用", 0, IF(D30 = "", "", INDIRECT(ADDRESS(MATCH(D30,キャラデータ表!$C$1:$C431, 0),1,2,TRUE,"キャラデータ表"),TRUE)))</f>
        <v>0</v>
      </c>
      <c r="D30" s="140" t="s">
        <v>2350</v>
      </c>
      <c r="E30" s="140" t="s">
        <v>1541</v>
      </c>
      <c r="F30" s="141">
        <f t="shared" si="0"/>
        <v>28</v>
      </c>
      <c r="G30" s="140" t="s">
        <v>2392</v>
      </c>
      <c r="H30" s="142">
        <v>2</v>
      </c>
      <c r="I30" s="143" t="s">
        <v>1610</v>
      </c>
      <c r="J30" s="140" t="s">
        <v>1544</v>
      </c>
      <c r="K30" s="140" t="s">
        <v>1544</v>
      </c>
      <c r="L30" s="140" t="s">
        <v>1545</v>
      </c>
      <c r="M30" s="140" t="s">
        <v>2056</v>
      </c>
      <c r="N30" s="140" t="s">
        <v>2393</v>
      </c>
      <c r="O30" s="144"/>
    </row>
    <row r="31" spans="1:15" ht="15.75" customHeight="1">
      <c r="A31" s="145" t="s">
        <v>1540</v>
      </c>
      <c r="B31" s="145" t="s">
        <v>1540</v>
      </c>
      <c r="C31" s="146">
        <f ca="1">IF(D31 = "汎用", 0, IF(D31 = "", "", INDIRECT(ADDRESS(MATCH(D31,キャラデータ表!$C$1:$C431, 0),1,2,TRUE,"キャラデータ表"),TRUE)))</f>
        <v>0</v>
      </c>
      <c r="D31" s="146" t="s">
        <v>2350</v>
      </c>
      <c r="E31" s="146" t="s">
        <v>1541</v>
      </c>
      <c r="F31" s="147">
        <f t="shared" si="0"/>
        <v>29</v>
      </c>
      <c r="G31" s="146" t="s">
        <v>2394</v>
      </c>
      <c r="H31" s="148">
        <v>3</v>
      </c>
      <c r="I31" s="149" t="s">
        <v>1553</v>
      </c>
      <c r="J31" s="146" t="s">
        <v>1544</v>
      </c>
      <c r="K31" s="146" t="s">
        <v>1544</v>
      </c>
      <c r="L31" s="146" t="s">
        <v>1545</v>
      </c>
      <c r="M31" s="146" t="s">
        <v>2056</v>
      </c>
      <c r="N31" s="146" t="s">
        <v>2395</v>
      </c>
      <c r="O31" s="150"/>
    </row>
    <row r="32" spans="1:15" ht="15.75" customHeight="1">
      <c r="A32" s="139" t="s">
        <v>1540</v>
      </c>
      <c r="B32" s="139" t="s">
        <v>1540</v>
      </c>
      <c r="C32" s="140">
        <f ca="1">IF(D32 = "汎用", 0, IF(D32 = "", "", INDIRECT(ADDRESS(MATCH(D32,キャラデータ表!$C$1:$C431, 0),1,2,TRUE,"キャラデータ表"),TRUE)))</f>
        <v>0</v>
      </c>
      <c r="D32" s="140" t="s">
        <v>2350</v>
      </c>
      <c r="E32" s="140" t="s">
        <v>1541</v>
      </c>
      <c r="F32" s="141">
        <f t="shared" si="0"/>
        <v>30</v>
      </c>
      <c r="G32" s="140" t="s">
        <v>2396</v>
      </c>
      <c r="H32" s="142">
        <v>1</v>
      </c>
      <c r="I32" s="143" t="s">
        <v>1572</v>
      </c>
      <c r="J32" s="140" t="s">
        <v>1544</v>
      </c>
      <c r="K32" s="140" t="s">
        <v>1544</v>
      </c>
      <c r="L32" s="140" t="s">
        <v>1545</v>
      </c>
      <c r="M32" s="140" t="s">
        <v>1684</v>
      </c>
      <c r="N32" s="144" t="s">
        <v>2397</v>
      </c>
      <c r="O32" s="144"/>
    </row>
    <row r="33" spans="1:15" ht="15.75" customHeight="1">
      <c r="A33" s="145" t="s">
        <v>1540</v>
      </c>
      <c r="B33" s="145" t="s">
        <v>1540</v>
      </c>
      <c r="C33" s="146">
        <f ca="1">IF(D33 = "汎用", 0, IF(D33 = "", "", INDIRECT(ADDRESS(MATCH(D33,キャラデータ表!$C$1:$C431, 0),1,2,TRUE,"キャラデータ表"),TRUE)))</f>
        <v>0</v>
      </c>
      <c r="D33" s="146" t="s">
        <v>2350</v>
      </c>
      <c r="E33" s="146" t="s">
        <v>1541</v>
      </c>
      <c r="F33" s="147">
        <f t="shared" si="0"/>
        <v>31</v>
      </c>
      <c r="G33" s="146" t="s">
        <v>2398</v>
      </c>
      <c r="H33" s="148">
        <v>2</v>
      </c>
      <c r="I33" s="149" t="s">
        <v>1610</v>
      </c>
      <c r="J33" s="146" t="s">
        <v>1544</v>
      </c>
      <c r="K33" s="146" t="s">
        <v>1544</v>
      </c>
      <c r="L33" s="146" t="s">
        <v>1545</v>
      </c>
      <c r="M33" s="146" t="s">
        <v>1684</v>
      </c>
      <c r="N33" s="150" t="s">
        <v>2399</v>
      </c>
      <c r="O33" s="150"/>
    </row>
    <row r="34" spans="1:15" ht="15.75" customHeight="1">
      <c r="A34" s="139" t="s">
        <v>1540</v>
      </c>
      <c r="B34" s="139" t="s">
        <v>1540</v>
      </c>
      <c r="C34" s="140">
        <f ca="1">IF(D34 = "汎用", 0, IF(D34 = "", "", INDIRECT(ADDRESS(MATCH(D34,キャラデータ表!$C$1:$C431, 0),1,2,TRUE,"キャラデータ表"),TRUE)))</f>
        <v>0</v>
      </c>
      <c r="D34" s="140" t="s">
        <v>2350</v>
      </c>
      <c r="E34" s="140" t="s">
        <v>1541</v>
      </c>
      <c r="F34" s="141">
        <f t="shared" si="0"/>
        <v>32</v>
      </c>
      <c r="G34" s="140" t="s">
        <v>2400</v>
      </c>
      <c r="H34" s="142">
        <v>3</v>
      </c>
      <c r="I34" s="143" t="s">
        <v>1553</v>
      </c>
      <c r="J34" s="140" t="s">
        <v>1544</v>
      </c>
      <c r="K34" s="140" t="s">
        <v>1544</v>
      </c>
      <c r="L34" s="140" t="s">
        <v>1545</v>
      </c>
      <c r="M34" s="140" t="s">
        <v>1684</v>
      </c>
      <c r="N34" s="144" t="s">
        <v>1847</v>
      </c>
      <c r="O34" s="144"/>
    </row>
    <row r="35" spans="1:15" ht="15.75" customHeight="1">
      <c r="A35" s="145" t="s">
        <v>1540</v>
      </c>
      <c r="B35" s="145" t="s">
        <v>1540</v>
      </c>
      <c r="C35" s="146">
        <f ca="1">IF(D35 = "汎用", 0, IF(D35 = "", "", INDIRECT(ADDRESS(MATCH(D35,キャラデータ表!$C$1:$C431, 0),1,2,TRUE,"キャラデータ表"),TRUE)))</f>
        <v>0</v>
      </c>
      <c r="D35" s="146" t="s">
        <v>2350</v>
      </c>
      <c r="E35" s="146" t="s">
        <v>1541</v>
      </c>
      <c r="F35" s="147">
        <f t="shared" si="0"/>
        <v>33</v>
      </c>
      <c r="G35" s="146" t="s">
        <v>2401</v>
      </c>
      <c r="H35" s="148">
        <v>1</v>
      </c>
      <c r="I35" s="149" t="s">
        <v>1553</v>
      </c>
      <c r="J35" s="146" t="s">
        <v>1544</v>
      </c>
      <c r="K35" s="146" t="s">
        <v>1544</v>
      </c>
      <c r="L35" s="146" t="s">
        <v>1545</v>
      </c>
      <c r="M35" s="146" t="s">
        <v>2402</v>
      </c>
      <c r="N35" s="150"/>
      <c r="O35" s="150"/>
    </row>
    <row r="36" spans="1:15" ht="15.75" customHeight="1">
      <c r="A36" s="139" t="s">
        <v>1540</v>
      </c>
      <c r="B36" s="139" t="s">
        <v>1540</v>
      </c>
      <c r="C36" s="140">
        <f ca="1">IF(D36 = "汎用", 0, IF(D36 = "", "", INDIRECT(ADDRESS(MATCH(D36,キャラデータ表!$C$1:$C431, 0),1,2,TRUE,"キャラデータ表"),TRUE)))</f>
        <v>0</v>
      </c>
      <c r="D36" s="140" t="s">
        <v>2350</v>
      </c>
      <c r="E36" s="140" t="s">
        <v>1541</v>
      </c>
      <c r="F36" s="141">
        <f t="shared" si="0"/>
        <v>34</v>
      </c>
      <c r="G36" s="140" t="s">
        <v>2403</v>
      </c>
      <c r="H36" s="142">
        <v>2</v>
      </c>
      <c r="I36" s="143" t="s">
        <v>1586</v>
      </c>
      <c r="J36" s="140" t="s">
        <v>1544</v>
      </c>
      <c r="K36" s="140" t="s">
        <v>1544</v>
      </c>
      <c r="L36" s="140" t="s">
        <v>1545</v>
      </c>
      <c r="M36" s="140" t="s">
        <v>2402</v>
      </c>
      <c r="N36" s="144"/>
      <c r="O36" s="144"/>
    </row>
    <row r="37" spans="1:15" ht="15.75" customHeight="1">
      <c r="A37" s="145" t="s">
        <v>1540</v>
      </c>
      <c r="B37" s="145" t="s">
        <v>1540</v>
      </c>
      <c r="C37" s="146">
        <f ca="1">IF(D37 = "汎用", 0, IF(D37 = "", "", INDIRECT(ADDRESS(MATCH(D37,キャラデータ表!$C$1:$C431, 0),1,2,TRUE,"キャラデータ表"),TRUE)))</f>
        <v>0</v>
      </c>
      <c r="D37" s="146" t="s">
        <v>2350</v>
      </c>
      <c r="E37" s="146" t="s">
        <v>1541</v>
      </c>
      <c r="F37" s="147">
        <f t="shared" si="0"/>
        <v>35</v>
      </c>
      <c r="G37" s="146" t="s">
        <v>2404</v>
      </c>
      <c r="H37" s="148">
        <v>3</v>
      </c>
      <c r="I37" s="149" t="s">
        <v>1602</v>
      </c>
      <c r="J37" s="146" t="s">
        <v>1544</v>
      </c>
      <c r="K37" s="146" t="s">
        <v>1544</v>
      </c>
      <c r="L37" s="146" t="s">
        <v>1545</v>
      </c>
      <c r="M37" s="146" t="s">
        <v>2402</v>
      </c>
      <c r="N37" s="150"/>
      <c r="O37" s="150"/>
    </row>
    <row r="38" spans="1:15" ht="15.75" customHeight="1">
      <c r="A38" s="139" t="s">
        <v>1540</v>
      </c>
      <c r="B38" s="139" t="s">
        <v>1540</v>
      </c>
      <c r="C38" s="140">
        <f ca="1">IF(D38 = "汎用", 0, IF(D38 = "", "", INDIRECT(ADDRESS(MATCH(D38,キャラデータ表!$C$1:$C431, 0),1,2,TRUE,"キャラデータ表"),TRUE)))</f>
        <v>0</v>
      </c>
      <c r="D38" s="140" t="s">
        <v>2350</v>
      </c>
      <c r="E38" s="140" t="s">
        <v>1541</v>
      </c>
      <c r="F38" s="141">
        <f t="shared" si="0"/>
        <v>36</v>
      </c>
      <c r="G38" s="140" t="s">
        <v>2405</v>
      </c>
      <c r="H38" s="142">
        <v>1</v>
      </c>
      <c r="I38" s="143" t="s">
        <v>1586</v>
      </c>
      <c r="J38" s="140" t="s">
        <v>1544</v>
      </c>
      <c r="K38" s="140" t="s">
        <v>1544</v>
      </c>
      <c r="L38" s="140" t="s">
        <v>1545</v>
      </c>
      <c r="M38" s="140" t="s">
        <v>1587</v>
      </c>
      <c r="N38" s="144" t="s">
        <v>1605</v>
      </c>
      <c r="O38" s="144"/>
    </row>
    <row r="39" spans="1:15" ht="15.75" customHeight="1">
      <c r="A39" s="145" t="s">
        <v>1540</v>
      </c>
      <c r="B39" s="145" t="s">
        <v>1540</v>
      </c>
      <c r="C39" s="146">
        <f ca="1">IF(D39 = "汎用", 0, IF(D39 = "", "", INDIRECT(ADDRESS(MATCH(D39,キャラデータ表!$C$1:$C431, 0),1,2,TRUE,"キャラデータ表"),TRUE)))</f>
        <v>0</v>
      </c>
      <c r="D39" s="146" t="s">
        <v>2350</v>
      </c>
      <c r="E39" s="146" t="s">
        <v>1541</v>
      </c>
      <c r="F39" s="147">
        <f t="shared" si="0"/>
        <v>37</v>
      </c>
      <c r="G39" s="146" t="s">
        <v>2406</v>
      </c>
      <c r="H39" s="148">
        <v>2</v>
      </c>
      <c r="I39" s="149" t="s">
        <v>1586</v>
      </c>
      <c r="J39" s="146" t="s">
        <v>1544</v>
      </c>
      <c r="K39" s="146" t="s">
        <v>1544</v>
      </c>
      <c r="L39" s="146" t="s">
        <v>1545</v>
      </c>
      <c r="M39" s="146" t="s">
        <v>1587</v>
      </c>
      <c r="N39" s="150" t="s">
        <v>1550</v>
      </c>
      <c r="O39" s="150"/>
    </row>
    <row r="40" spans="1:15" ht="15">
      <c r="A40" s="139" t="s">
        <v>1540</v>
      </c>
      <c r="B40" s="139" t="s">
        <v>1540</v>
      </c>
      <c r="C40" s="140">
        <f ca="1">IF(D40 = "汎用", 0, IF(D40 = "", "", INDIRECT(ADDRESS(MATCH(D40,キャラデータ表!$C$1:$C431, 0),1,2,TRUE,"キャラデータ表"),TRUE)))</f>
        <v>0</v>
      </c>
      <c r="D40" s="140" t="s">
        <v>2350</v>
      </c>
      <c r="E40" s="140" t="s">
        <v>1541</v>
      </c>
      <c r="F40" s="141">
        <f t="shared" si="0"/>
        <v>38</v>
      </c>
      <c r="G40" s="140" t="s">
        <v>2407</v>
      </c>
      <c r="H40" s="142">
        <v>3</v>
      </c>
      <c r="I40" s="143" t="s">
        <v>1586</v>
      </c>
      <c r="J40" s="140" t="s">
        <v>1544</v>
      </c>
      <c r="K40" s="140" t="s">
        <v>1544</v>
      </c>
      <c r="L40" s="140" t="s">
        <v>1545</v>
      </c>
      <c r="M40" s="140" t="s">
        <v>1587</v>
      </c>
      <c r="N40" s="144" t="s">
        <v>1579</v>
      </c>
      <c r="O40" s="144"/>
    </row>
    <row r="41" spans="1:15" ht="15">
      <c r="A41" s="145" t="s">
        <v>1540</v>
      </c>
      <c r="B41" s="145" t="s">
        <v>1540</v>
      </c>
      <c r="C41" s="146">
        <f ca="1">IF(D41 = "汎用", 0, IF(D41 = "", "", INDIRECT(ADDRESS(MATCH(D41,キャラデータ表!$C$1:$C431, 0),1,2,TRUE,"キャラデータ表"),TRUE)))</f>
        <v>0</v>
      </c>
      <c r="D41" s="171" t="s">
        <v>2350</v>
      </c>
      <c r="E41" s="146" t="s">
        <v>1541</v>
      </c>
      <c r="F41" s="148">
        <f t="shared" si="0"/>
        <v>39</v>
      </c>
      <c r="G41" s="171" t="s">
        <v>2408</v>
      </c>
      <c r="H41" s="148">
        <v>4</v>
      </c>
      <c r="I41" s="149" t="s">
        <v>1586</v>
      </c>
      <c r="J41" s="171" t="s">
        <v>1544</v>
      </c>
      <c r="K41" s="171" t="s">
        <v>1544</v>
      </c>
      <c r="L41" s="171" t="s">
        <v>1545</v>
      </c>
      <c r="M41" s="171" t="s">
        <v>2409</v>
      </c>
      <c r="N41" s="151" t="s">
        <v>1605</v>
      </c>
      <c r="O41" s="150"/>
    </row>
    <row r="42" spans="1:15" ht="15">
      <c r="A42" s="139" t="s">
        <v>1540</v>
      </c>
      <c r="B42" s="139" t="s">
        <v>1540</v>
      </c>
      <c r="C42" s="140">
        <f ca="1">IF(D42 = "汎用", 0, IF(D42 = "", "", INDIRECT(ADDRESS(MATCH(D42,キャラデータ表!$C$1:$C431, 0),1,2,TRUE,"キャラデータ表"),TRUE)))</f>
        <v>0</v>
      </c>
      <c r="D42" s="140" t="s">
        <v>2350</v>
      </c>
      <c r="E42" s="140" t="s">
        <v>1551</v>
      </c>
      <c r="F42" s="142">
        <f t="shared" si="0"/>
        <v>0</v>
      </c>
      <c r="G42" s="140" t="s">
        <v>2410</v>
      </c>
      <c r="H42" s="142">
        <v>1</v>
      </c>
      <c r="I42" s="143" t="s">
        <v>1572</v>
      </c>
      <c r="J42" s="140" t="s">
        <v>1544</v>
      </c>
      <c r="K42" s="140" t="s">
        <v>1544</v>
      </c>
      <c r="L42" s="140" t="s">
        <v>1545</v>
      </c>
      <c r="M42" s="140" t="s">
        <v>1576</v>
      </c>
      <c r="N42" s="144" t="s">
        <v>2411</v>
      </c>
      <c r="O42" s="144"/>
    </row>
    <row r="43" spans="1:15" ht="15">
      <c r="A43" s="145" t="s">
        <v>1540</v>
      </c>
      <c r="B43" s="145" t="s">
        <v>1540</v>
      </c>
      <c r="C43" s="146">
        <f ca="1">IF(D43 = "汎用", 0, IF(D43 = "", "", INDIRECT(ADDRESS(MATCH(D43,キャラデータ表!$C$1:$C431, 0),1,2,TRUE,"キャラデータ表"),TRUE)))</f>
        <v>0</v>
      </c>
      <c r="D43" s="146" t="s">
        <v>2350</v>
      </c>
      <c r="E43" s="146" t="s">
        <v>1551</v>
      </c>
      <c r="F43" s="148">
        <f t="shared" si="0"/>
        <v>1</v>
      </c>
      <c r="G43" s="146" t="s">
        <v>2412</v>
      </c>
      <c r="H43" s="148">
        <v>2</v>
      </c>
      <c r="I43" s="149" t="s">
        <v>1610</v>
      </c>
      <c r="J43" s="146" t="s">
        <v>1544</v>
      </c>
      <c r="K43" s="146" t="s">
        <v>1544</v>
      </c>
      <c r="L43" s="146" t="s">
        <v>1545</v>
      </c>
      <c r="M43" s="146" t="s">
        <v>1576</v>
      </c>
      <c r="N43" s="150" t="s">
        <v>2413</v>
      </c>
      <c r="O43" s="150"/>
    </row>
    <row r="44" spans="1:15" ht="15">
      <c r="A44" s="139" t="s">
        <v>1540</v>
      </c>
      <c r="B44" s="139" t="s">
        <v>1540</v>
      </c>
      <c r="C44" s="140">
        <f ca="1">IF(D44 = "汎用", 0, IF(D44 = "", "", INDIRECT(ADDRESS(MATCH(D44,キャラデータ表!$C$1:$C431, 0),1,2,TRUE,"キャラデータ表"),TRUE)))</f>
        <v>0</v>
      </c>
      <c r="D44" s="140" t="s">
        <v>2350</v>
      </c>
      <c r="E44" s="140" t="s">
        <v>1551</v>
      </c>
      <c r="F44" s="142">
        <f t="shared" si="0"/>
        <v>2</v>
      </c>
      <c r="G44" s="140" t="s">
        <v>2414</v>
      </c>
      <c r="H44" s="142">
        <v>3</v>
      </c>
      <c r="I44" s="143" t="s">
        <v>1553</v>
      </c>
      <c r="J44" s="140" t="s">
        <v>1544</v>
      </c>
      <c r="K44" s="140" t="s">
        <v>1544</v>
      </c>
      <c r="L44" s="140" t="s">
        <v>1545</v>
      </c>
      <c r="M44" s="140" t="s">
        <v>1576</v>
      </c>
      <c r="N44" s="144" t="s">
        <v>1660</v>
      </c>
      <c r="O44" s="144"/>
    </row>
    <row r="45" spans="1:15" ht="15">
      <c r="A45" s="145" t="s">
        <v>1540</v>
      </c>
      <c r="B45" s="145" t="s">
        <v>1540</v>
      </c>
      <c r="C45" s="146">
        <f ca="1">IF(D45 = "汎用", 0, IF(D45 = "", "", INDIRECT(ADDRESS(MATCH(D45,キャラデータ表!$C$1:$C431, 0),1,2,TRUE,"キャラデータ表"),TRUE)))</f>
        <v>0</v>
      </c>
      <c r="D45" s="146" t="s">
        <v>2350</v>
      </c>
      <c r="E45" s="146" t="s">
        <v>1551</v>
      </c>
      <c r="F45" s="148">
        <f t="shared" si="0"/>
        <v>3</v>
      </c>
      <c r="G45" s="146" t="s">
        <v>2415</v>
      </c>
      <c r="H45" s="148">
        <v>1</v>
      </c>
      <c r="I45" s="149" t="s">
        <v>1572</v>
      </c>
      <c r="J45" s="146" t="s">
        <v>1544</v>
      </c>
      <c r="K45" s="146" t="s">
        <v>1544</v>
      </c>
      <c r="L45" s="146" t="s">
        <v>1545</v>
      </c>
      <c r="M45" s="146" t="s">
        <v>1581</v>
      </c>
      <c r="N45" s="150" t="s">
        <v>2411</v>
      </c>
      <c r="O45" s="150"/>
    </row>
    <row r="46" spans="1:15" ht="15">
      <c r="A46" s="139" t="s">
        <v>1540</v>
      </c>
      <c r="B46" s="139" t="s">
        <v>1540</v>
      </c>
      <c r="C46" s="140">
        <f ca="1">IF(D46 = "汎用", 0, IF(D46 = "", "", INDIRECT(ADDRESS(MATCH(D46,キャラデータ表!$C$1:$C431, 0),1,2,TRUE,"キャラデータ表"),TRUE)))</f>
        <v>0</v>
      </c>
      <c r="D46" s="140" t="s">
        <v>2350</v>
      </c>
      <c r="E46" s="140" t="s">
        <v>1551</v>
      </c>
      <c r="F46" s="142">
        <f t="shared" si="0"/>
        <v>4</v>
      </c>
      <c r="G46" s="140" t="s">
        <v>2416</v>
      </c>
      <c r="H46" s="142">
        <v>2</v>
      </c>
      <c r="I46" s="143" t="s">
        <v>1610</v>
      </c>
      <c r="J46" s="140" t="s">
        <v>1544</v>
      </c>
      <c r="K46" s="140" t="s">
        <v>1544</v>
      </c>
      <c r="L46" s="140" t="s">
        <v>1545</v>
      </c>
      <c r="M46" s="140" t="s">
        <v>1581</v>
      </c>
      <c r="N46" s="144" t="s">
        <v>2413</v>
      </c>
      <c r="O46" s="144"/>
    </row>
    <row r="47" spans="1:15" ht="15">
      <c r="A47" s="145" t="s">
        <v>1540</v>
      </c>
      <c r="B47" s="145" t="s">
        <v>1540</v>
      </c>
      <c r="C47" s="146">
        <f ca="1">IF(D47 = "汎用", 0, IF(D47 = "", "", INDIRECT(ADDRESS(MATCH(D47,キャラデータ表!$C$1:$C431, 0),1,2,TRUE,"キャラデータ表"),TRUE)))</f>
        <v>0</v>
      </c>
      <c r="D47" s="146" t="s">
        <v>2350</v>
      </c>
      <c r="E47" s="146" t="s">
        <v>1551</v>
      </c>
      <c r="F47" s="148">
        <f t="shared" si="0"/>
        <v>5</v>
      </c>
      <c r="G47" s="146" t="s">
        <v>2417</v>
      </c>
      <c r="H47" s="148">
        <v>3</v>
      </c>
      <c r="I47" s="149" t="s">
        <v>1553</v>
      </c>
      <c r="J47" s="146" t="s">
        <v>1544</v>
      </c>
      <c r="K47" s="146" t="s">
        <v>1544</v>
      </c>
      <c r="L47" s="146" t="s">
        <v>1545</v>
      </c>
      <c r="M47" s="146" t="s">
        <v>1581</v>
      </c>
      <c r="N47" s="150" t="s">
        <v>1660</v>
      </c>
      <c r="O47" s="150"/>
    </row>
    <row r="48" spans="1:15" ht="15">
      <c r="A48" s="139" t="s">
        <v>1540</v>
      </c>
      <c r="B48" s="139" t="s">
        <v>1540</v>
      </c>
      <c r="C48" s="140">
        <f ca="1">IF(D48 = "汎用", 0, IF(D48 = "", "", INDIRECT(ADDRESS(MATCH(D48,キャラデータ表!$C$1:$C431, 0),1,2,TRUE,"キャラデータ表"),TRUE)))</f>
        <v>0</v>
      </c>
      <c r="D48" s="140" t="s">
        <v>2350</v>
      </c>
      <c r="E48" s="140" t="s">
        <v>1551</v>
      </c>
      <c r="F48" s="142">
        <f t="shared" si="0"/>
        <v>6</v>
      </c>
      <c r="G48" s="140" t="s">
        <v>2418</v>
      </c>
      <c r="H48" s="142">
        <v>1</v>
      </c>
      <c r="I48" s="143" t="s">
        <v>1572</v>
      </c>
      <c r="J48" s="140" t="s">
        <v>1544</v>
      </c>
      <c r="K48" s="140" t="s">
        <v>1544</v>
      </c>
      <c r="L48" s="140" t="s">
        <v>1545</v>
      </c>
      <c r="M48" s="140" t="s">
        <v>1712</v>
      </c>
      <c r="N48" s="144" t="s">
        <v>2411</v>
      </c>
      <c r="O48" s="144"/>
    </row>
    <row r="49" spans="1:15" ht="15">
      <c r="A49" s="145" t="s">
        <v>1540</v>
      </c>
      <c r="B49" s="145" t="s">
        <v>1540</v>
      </c>
      <c r="C49" s="146">
        <f ca="1">IF(D49 = "汎用", 0, IF(D49 = "", "", INDIRECT(ADDRESS(MATCH(D49,キャラデータ表!$C$1:$C431, 0),1,2,TRUE,"キャラデータ表"),TRUE)))</f>
        <v>0</v>
      </c>
      <c r="D49" s="146" t="s">
        <v>2350</v>
      </c>
      <c r="E49" s="146" t="s">
        <v>1551</v>
      </c>
      <c r="F49" s="148">
        <f t="shared" si="0"/>
        <v>7</v>
      </c>
      <c r="G49" s="146" t="s">
        <v>2419</v>
      </c>
      <c r="H49" s="148">
        <v>2</v>
      </c>
      <c r="I49" s="149" t="s">
        <v>1610</v>
      </c>
      <c r="J49" s="146" t="s">
        <v>1544</v>
      </c>
      <c r="K49" s="146" t="s">
        <v>1544</v>
      </c>
      <c r="L49" s="146" t="s">
        <v>1545</v>
      </c>
      <c r="M49" s="146" t="s">
        <v>1712</v>
      </c>
      <c r="N49" s="150" t="s">
        <v>2413</v>
      </c>
      <c r="O49" s="150"/>
    </row>
    <row r="50" spans="1:15" ht="15">
      <c r="A50" s="139" t="s">
        <v>1540</v>
      </c>
      <c r="B50" s="139" t="s">
        <v>1540</v>
      </c>
      <c r="C50" s="140">
        <f ca="1">IF(D50 = "汎用", 0, IF(D50 = "", "", INDIRECT(ADDRESS(MATCH(D50,キャラデータ表!$C$1:$C431, 0),1,2,TRUE,"キャラデータ表"),TRUE)))</f>
        <v>0</v>
      </c>
      <c r="D50" s="140" t="s">
        <v>2350</v>
      </c>
      <c r="E50" s="140" t="s">
        <v>1551</v>
      </c>
      <c r="F50" s="142">
        <f t="shared" si="0"/>
        <v>8</v>
      </c>
      <c r="G50" s="140" t="s">
        <v>2420</v>
      </c>
      <c r="H50" s="142">
        <v>3</v>
      </c>
      <c r="I50" s="143" t="s">
        <v>1553</v>
      </c>
      <c r="J50" s="140" t="s">
        <v>1544</v>
      </c>
      <c r="K50" s="140" t="s">
        <v>1544</v>
      </c>
      <c r="L50" s="140" t="s">
        <v>1545</v>
      </c>
      <c r="M50" s="140" t="s">
        <v>1712</v>
      </c>
      <c r="N50" s="144" t="s">
        <v>1660</v>
      </c>
      <c r="O50" s="144"/>
    </row>
    <row r="51" spans="1:15" ht="15">
      <c r="A51" s="145" t="s">
        <v>1540</v>
      </c>
      <c r="B51" s="145" t="s">
        <v>1540</v>
      </c>
      <c r="C51" s="146">
        <f ca="1">IF(D51 = "汎用", 0, IF(D51 = "", "", INDIRECT(ADDRESS(MATCH(D51,キャラデータ表!$C$1:$C431, 0),1,2,TRUE,"キャラデータ表"),TRUE)))</f>
        <v>0</v>
      </c>
      <c r="D51" s="146" t="s">
        <v>2350</v>
      </c>
      <c r="E51" s="146" t="s">
        <v>1551</v>
      </c>
      <c r="F51" s="148">
        <f t="shared" si="0"/>
        <v>9</v>
      </c>
      <c r="G51" s="146" t="s">
        <v>2421</v>
      </c>
      <c r="H51" s="148">
        <v>2</v>
      </c>
      <c r="I51" s="149" t="s">
        <v>1862</v>
      </c>
      <c r="J51" s="146" t="s">
        <v>1544</v>
      </c>
      <c r="K51" s="146" t="s">
        <v>1544</v>
      </c>
      <c r="L51" s="146" t="s">
        <v>1545</v>
      </c>
      <c r="M51" s="146" t="s">
        <v>1815</v>
      </c>
      <c r="N51" s="150" t="s">
        <v>2411</v>
      </c>
      <c r="O51" s="150"/>
    </row>
    <row r="52" spans="1:15" ht="15">
      <c r="A52" s="139" t="s">
        <v>1540</v>
      </c>
      <c r="B52" s="139" t="s">
        <v>1540</v>
      </c>
      <c r="C52" s="140">
        <f ca="1">IF(D52 = "汎用", 0, IF(D52 = "", "", INDIRECT(ADDRESS(MATCH(D52,キャラデータ表!$C$1:$C431, 0),1,2,TRUE,"キャラデータ表"),TRUE)))</f>
        <v>0</v>
      </c>
      <c r="D52" s="140" t="s">
        <v>2350</v>
      </c>
      <c r="E52" s="140" t="s">
        <v>1551</v>
      </c>
      <c r="F52" s="142">
        <f t="shared" si="0"/>
        <v>10</v>
      </c>
      <c r="G52" s="140" t="s">
        <v>2422</v>
      </c>
      <c r="H52" s="142">
        <v>3</v>
      </c>
      <c r="I52" s="143" t="s">
        <v>1572</v>
      </c>
      <c r="J52" s="140" t="s">
        <v>1544</v>
      </c>
      <c r="K52" s="140" t="s">
        <v>1544</v>
      </c>
      <c r="L52" s="140" t="s">
        <v>1545</v>
      </c>
      <c r="M52" s="140" t="s">
        <v>1815</v>
      </c>
      <c r="N52" s="144" t="s">
        <v>1796</v>
      </c>
      <c r="O52" s="144"/>
    </row>
    <row r="53" spans="1:15" ht="15">
      <c r="A53" s="145" t="s">
        <v>1540</v>
      </c>
      <c r="B53" s="145" t="s">
        <v>1540</v>
      </c>
      <c r="C53" s="146">
        <f ca="1">IF(D53 = "汎用", 0, IF(D53 = "", "", INDIRECT(ADDRESS(MATCH(D53,キャラデータ表!$C$1:$C431, 0),1,2,TRUE,"キャラデータ表"),TRUE)))</f>
        <v>0</v>
      </c>
      <c r="D53" s="146" t="s">
        <v>2350</v>
      </c>
      <c r="E53" s="146" t="s">
        <v>1551</v>
      </c>
      <c r="F53" s="148">
        <f t="shared" si="0"/>
        <v>11</v>
      </c>
      <c r="G53" s="146" t="s">
        <v>2423</v>
      </c>
      <c r="H53" s="148">
        <v>4</v>
      </c>
      <c r="I53" s="149" t="s">
        <v>1610</v>
      </c>
      <c r="J53" s="146" t="s">
        <v>1544</v>
      </c>
      <c r="K53" s="146" t="s">
        <v>1544</v>
      </c>
      <c r="L53" s="146" t="s">
        <v>1545</v>
      </c>
      <c r="M53" s="146" t="s">
        <v>1815</v>
      </c>
      <c r="N53" s="150" t="s">
        <v>1710</v>
      </c>
      <c r="O53" s="150"/>
    </row>
    <row r="54" spans="1:15" ht="15">
      <c r="A54" s="139" t="s">
        <v>1540</v>
      </c>
      <c r="B54" s="139" t="s">
        <v>1540</v>
      </c>
      <c r="C54" s="140">
        <f ca="1">IF(D54 = "汎用", 0, IF(D54 = "", "", INDIRECT(ADDRESS(MATCH(D54,キャラデータ表!$C$1:$C431, 0),1,2,TRUE,"キャラデータ表"),TRUE)))</f>
        <v>0</v>
      </c>
      <c r="D54" s="140" t="s">
        <v>2350</v>
      </c>
      <c r="E54" s="140" t="s">
        <v>1551</v>
      </c>
      <c r="F54" s="142">
        <f t="shared" si="0"/>
        <v>12</v>
      </c>
      <c r="G54" s="140" t="s">
        <v>2424</v>
      </c>
      <c r="H54" s="142">
        <v>2</v>
      </c>
      <c r="I54" s="143" t="s">
        <v>1862</v>
      </c>
      <c r="J54" s="140" t="s">
        <v>1544</v>
      </c>
      <c r="K54" s="140" t="s">
        <v>1544</v>
      </c>
      <c r="L54" s="140" t="s">
        <v>1545</v>
      </c>
      <c r="M54" s="140" t="s">
        <v>2425</v>
      </c>
      <c r="N54" s="144" t="s">
        <v>2411</v>
      </c>
      <c r="O54" s="144"/>
    </row>
    <row r="55" spans="1:15" ht="15">
      <c r="A55" s="145" t="s">
        <v>1540</v>
      </c>
      <c r="B55" s="145" t="s">
        <v>1540</v>
      </c>
      <c r="C55" s="146">
        <f ca="1">IF(D55 = "汎用", 0, IF(D55 = "", "", INDIRECT(ADDRESS(MATCH(D55,キャラデータ表!$C$1:$C431, 0),1,2,TRUE,"キャラデータ表"),TRUE)))</f>
        <v>0</v>
      </c>
      <c r="D55" s="146" t="s">
        <v>2350</v>
      </c>
      <c r="E55" s="146" t="s">
        <v>1551</v>
      </c>
      <c r="F55" s="148">
        <f t="shared" si="0"/>
        <v>13</v>
      </c>
      <c r="G55" s="146" t="s">
        <v>2426</v>
      </c>
      <c r="H55" s="148">
        <v>3</v>
      </c>
      <c r="I55" s="149" t="s">
        <v>1572</v>
      </c>
      <c r="J55" s="146" t="s">
        <v>1544</v>
      </c>
      <c r="K55" s="146" t="s">
        <v>1544</v>
      </c>
      <c r="L55" s="146" t="s">
        <v>1545</v>
      </c>
      <c r="M55" s="146" t="s">
        <v>2425</v>
      </c>
      <c r="N55" s="150" t="s">
        <v>1796</v>
      </c>
      <c r="O55" s="150"/>
    </row>
    <row r="56" spans="1:15" ht="15">
      <c r="A56" s="139" t="s">
        <v>1540</v>
      </c>
      <c r="B56" s="139" t="s">
        <v>1540</v>
      </c>
      <c r="C56" s="140">
        <f ca="1">IF(D56 = "汎用", 0, IF(D56 = "", "", INDIRECT(ADDRESS(MATCH(D56,キャラデータ表!$C$1:$C431, 0),1,2,TRUE,"キャラデータ表"),TRUE)))</f>
        <v>0</v>
      </c>
      <c r="D56" s="140" t="s">
        <v>2350</v>
      </c>
      <c r="E56" s="140" t="s">
        <v>1551</v>
      </c>
      <c r="F56" s="142">
        <f t="shared" si="0"/>
        <v>14</v>
      </c>
      <c r="G56" s="140" t="s">
        <v>2427</v>
      </c>
      <c r="H56" s="142">
        <v>4</v>
      </c>
      <c r="I56" s="143" t="s">
        <v>1610</v>
      </c>
      <c r="J56" s="140" t="s">
        <v>1544</v>
      </c>
      <c r="K56" s="140" t="s">
        <v>1544</v>
      </c>
      <c r="L56" s="140" t="s">
        <v>1545</v>
      </c>
      <c r="M56" s="140" t="s">
        <v>2425</v>
      </c>
      <c r="N56" s="144" t="s">
        <v>1710</v>
      </c>
      <c r="O56" s="144"/>
    </row>
    <row r="57" spans="1:15" ht="15">
      <c r="A57" s="145" t="s">
        <v>1540</v>
      </c>
      <c r="B57" s="145" t="s">
        <v>1540</v>
      </c>
      <c r="C57" s="146">
        <f ca="1">IF(D57 = "汎用", 0, IF(D57 = "", "", INDIRECT(ADDRESS(MATCH(D57,キャラデータ表!$C$1:$C431, 0),1,2,TRUE,"キャラデータ表"),TRUE)))</f>
        <v>0</v>
      </c>
      <c r="D57" s="146" t="s">
        <v>2350</v>
      </c>
      <c r="E57" s="146" t="s">
        <v>1551</v>
      </c>
      <c r="F57" s="148">
        <f t="shared" si="0"/>
        <v>15</v>
      </c>
      <c r="G57" s="146" t="s">
        <v>2428</v>
      </c>
      <c r="H57" s="148">
        <v>1</v>
      </c>
      <c r="I57" s="149" t="s">
        <v>1543</v>
      </c>
      <c r="J57" s="146" t="s">
        <v>1544</v>
      </c>
      <c r="K57" s="146" t="s">
        <v>1544</v>
      </c>
      <c r="L57" s="146" t="s">
        <v>1545</v>
      </c>
      <c r="M57" s="146" t="s">
        <v>1962</v>
      </c>
      <c r="N57" s="150" t="s">
        <v>1641</v>
      </c>
      <c r="O57" s="150"/>
    </row>
    <row r="58" spans="1:15" ht="15">
      <c r="A58" s="139" t="s">
        <v>1540</v>
      </c>
      <c r="B58" s="139" t="s">
        <v>1540</v>
      </c>
      <c r="C58" s="140">
        <f ca="1">IF(D58 = "汎用", 0, IF(D58 = "", "", INDIRECT(ADDRESS(MATCH(D58,キャラデータ表!$C$1:$C431, 0),1,2,TRUE,"キャラデータ表"),TRUE)))</f>
        <v>0</v>
      </c>
      <c r="D58" s="140" t="s">
        <v>2350</v>
      </c>
      <c r="E58" s="140" t="s">
        <v>1551</v>
      </c>
      <c r="F58" s="142">
        <f t="shared" si="0"/>
        <v>16</v>
      </c>
      <c r="G58" s="140" t="s">
        <v>2429</v>
      </c>
      <c r="H58" s="142">
        <v>2</v>
      </c>
      <c r="I58" s="143" t="s">
        <v>1543</v>
      </c>
      <c r="J58" s="140" t="s">
        <v>1544</v>
      </c>
      <c r="K58" s="140" t="s">
        <v>1544</v>
      </c>
      <c r="L58" s="140" t="s">
        <v>1545</v>
      </c>
      <c r="M58" s="140" t="s">
        <v>1962</v>
      </c>
      <c r="N58" s="144" t="s">
        <v>1605</v>
      </c>
      <c r="O58" s="144"/>
    </row>
    <row r="59" spans="1:15" ht="15">
      <c r="A59" s="145" t="s">
        <v>1540</v>
      </c>
      <c r="B59" s="145" t="s">
        <v>1540</v>
      </c>
      <c r="C59" s="146">
        <f ca="1">IF(D59 = "汎用", 0, IF(D59 = "", "", INDIRECT(ADDRESS(MATCH(D59,キャラデータ表!$C$1:$C431, 0),1,2,TRUE,"キャラデータ表"),TRUE)))</f>
        <v>0</v>
      </c>
      <c r="D59" s="146" t="s">
        <v>2350</v>
      </c>
      <c r="E59" s="146" t="s">
        <v>1551</v>
      </c>
      <c r="F59" s="148">
        <f t="shared" si="0"/>
        <v>17</v>
      </c>
      <c r="G59" s="146" t="s">
        <v>2430</v>
      </c>
      <c r="H59" s="148">
        <v>3</v>
      </c>
      <c r="I59" s="149" t="s">
        <v>1543</v>
      </c>
      <c r="J59" s="146" t="s">
        <v>1544</v>
      </c>
      <c r="K59" s="146" t="s">
        <v>1544</v>
      </c>
      <c r="L59" s="146" t="s">
        <v>1545</v>
      </c>
      <c r="M59" s="146" t="s">
        <v>1962</v>
      </c>
      <c r="N59" s="150" t="s">
        <v>1550</v>
      </c>
      <c r="O59" s="150"/>
    </row>
    <row r="60" spans="1:15" ht="15">
      <c r="A60" s="139" t="s">
        <v>1540</v>
      </c>
      <c r="B60" s="139" t="s">
        <v>1540</v>
      </c>
      <c r="C60" s="140">
        <f ca="1">IF(D60 = "汎用", 0, IF(D60 = "", "", INDIRECT(ADDRESS(MATCH(D60,キャラデータ表!$C$1:$C431, 0),1,2,TRUE,"キャラデータ表"),TRUE)))</f>
        <v>0</v>
      </c>
      <c r="D60" s="140" t="s">
        <v>2350</v>
      </c>
      <c r="E60" s="140" t="s">
        <v>1551</v>
      </c>
      <c r="F60" s="142">
        <f t="shared" si="0"/>
        <v>18</v>
      </c>
      <c r="G60" s="140" t="s">
        <v>2431</v>
      </c>
      <c r="H60" s="142">
        <v>1</v>
      </c>
      <c r="I60" s="143" t="s">
        <v>1543</v>
      </c>
      <c r="J60" s="140" t="s">
        <v>1544</v>
      </c>
      <c r="K60" s="140" t="s">
        <v>1544</v>
      </c>
      <c r="L60" s="140" t="s">
        <v>1545</v>
      </c>
      <c r="M60" s="140" t="s">
        <v>1809</v>
      </c>
      <c r="N60" s="144" t="s">
        <v>1641</v>
      </c>
      <c r="O60" s="144"/>
    </row>
    <row r="61" spans="1:15" ht="15">
      <c r="A61" s="145" t="s">
        <v>1540</v>
      </c>
      <c r="B61" s="145" t="s">
        <v>1540</v>
      </c>
      <c r="C61" s="146">
        <f ca="1">IF(D61 = "汎用", 0, IF(D61 = "", "", INDIRECT(ADDRESS(MATCH(D61,キャラデータ表!$C$1:$C431, 0),1,2,TRUE,"キャラデータ表"),TRUE)))</f>
        <v>0</v>
      </c>
      <c r="D61" s="146" t="s">
        <v>2350</v>
      </c>
      <c r="E61" s="146" t="s">
        <v>1551</v>
      </c>
      <c r="F61" s="148">
        <f t="shared" si="0"/>
        <v>19</v>
      </c>
      <c r="G61" s="146" t="s">
        <v>2432</v>
      </c>
      <c r="H61" s="148">
        <v>2</v>
      </c>
      <c r="I61" s="149" t="s">
        <v>1543</v>
      </c>
      <c r="J61" s="146" t="s">
        <v>1544</v>
      </c>
      <c r="K61" s="146" t="s">
        <v>1544</v>
      </c>
      <c r="L61" s="146" t="s">
        <v>1545</v>
      </c>
      <c r="M61" s="146" t="s">
        <v>1809</v>
      </c>
      <c r="N61" s="150" t="s">
        <v>1605</v>
      </c>
      <c r="O61" s="150"/>
    </row>
    <row r="62" spans="1:15" ht="15">
      <c r="A62" s="139" t="s">
        <v>1540</v>
      </c>
      <c r="B62" s="139" t="s">
        <v>1540</v>
      </c>
      <c r="C62" s="140">
        <f ca="1">IF(D62 = "汎用", 0, IF(D62 = "", "", INDIRECT(ADDRESS(MATCH(D62,キャラデータ表!$C$1:$C431, 0),1,2,TRUE,"キャラデータ表"),TRUE)))</f>
        <v>0</v>
      </c>
      <c r="D62" s="140" t="s">
        <v>2350</v>
      </c>
      <c r="E62" s="140" t="s">
        <v>1551</v>
      </c>
      <c r="F62" s="142">
        <f t="shared" si="0"/>
        <v>20</v>
      </c>
      <c r="G62" s="140" t="s">
        <v>2433</v>
      </c>
      <c r="H62" s="142">
        <v>3</v>
      </c>
      <c r="I62" s="143" t="s">
        <v>1543</v>
      </c>
      <c r="J62" s="140" t="s">
        <v>1544</v>
      </c>
      <c r="K62" s="140" t="s">
        <v>1544</v>
      </c>
      <c r="L62" s="140" t="s">
        <v>1545</v>
      </c>
      <c r="M62" s="140" t="s">
        <v>1809</v>
      </c>
      <c r="N62" s="144" t="s">
        <v>1550</v>
      </c>
      <c r="O62" s="144"/>
    </row>
    <row r="63" spans="1:15" ht="15">
      <c r="A63" s="145" t="s">
        <v>1540</v>
      </c>
      <c r="B63" s="145" t="s">
        <v>1540</v>
      </c>
      <c r="C63" s="146">
        <f ca="1">IF(D63 = "汎用", 0, IF(D63 = "", "", INDIRECT(ADDRESS(MATCH(D63,キャラデータ表!$C$1:$C431, 0),1,2,TRUE,"キャラデータ表"),TRUE)))</f>
        <v>0</v>
      </c>
      <c r="D63" s="146" t="s">
        <v>2350</v>
      </c>
      <c r="E63" s="146" t="s">
        <v>1551</v>
      </c>
      <c r="F63" s="148">
        <f t="shared" si="0"/>
        <v>21</v>
      </c>
      <c r="G63" s="146" t="s">
        <v>2434</v>
      </c>
      <c r="H63" s="148">
        <v>1</v>
      </c>
      <c r="I63" s="149" t="s">
        <v>1553</v>
      </c>
      <c r="J63" s="146" t="s">
        <v>1544</v>
      </c>
      <c r="K63" s="146" t="s">
        <v>1544</v>
      </c>
      <c r="L63" s="146" t="s">
        <v>1545</v>
      </c>
      <c r="M63" s="146" t="s">
        <v>1573</v>
      </c>
      <c r="N63" s="150" t="s">
        <v>2086</v>
      </c>
      <c r="O63" s="150"/>
    </row>
    <row r="64" spans="1:15" ht="15">
      <c r="A64" s="139" t="s">
        <v>1540</v>
      </c>
      <c r="B64" s="139" t="s">
        <v>1540</v>
      </c>
      <c r="C64" s="140">
        <f ca="1">IF(D64 = "汎用", 0, IF(D64 = "", "", INDIRECT(ADDRESS(MATCH(D64,キャラデータ表!$C$1:$C431, 0),1,2,TRUE,"キャラデータ表"),TRUE)))</f>
        <v>0</v>
      </c>
      <c r="D64" s="140" t="s">
        <v>2350</v>
      </c>
      <c r="E64" s="140" t="s">
        <v>1551</v>
      </c>
      <c r="F64" s="142">
        <f t="shared" si="0"/>
        <v>22</v>
      </c>
      <c r="G64" s="140" t="s">
        <v>2435</v>
      </c>
      <c r="H64" s="142">
        <v>2</v>
      </c>
      <c r="I64" s="143" t="s">
        <v>1553</v>
      </c>
      <c r="J64" s="140" t="s">
        <v>1544</v>
      </c>
      <c r="K64" s="140" t="s">
        <v>1544</v>
      </c>
      <c r="L64" s="140" t="s">
        <v>1545</v>
      </c>
      <c r="M64" s="140" t="s">
        <v>1573</v>
      </c>
      <c r="N64" s="144" t="s">
        <v>1710</v>
      </c>
      <c r="O64" s="144"/>
    </row>
    <row r="65" spans="1:15" ht="15">
      <c r="A65" s="145" t="s">
        <v>1540</v>
      </c>
      <c r="B65" s="145" t="s">
        <v>1540</v>
      </c>
      <c r="C65" s="146">
        <f ca="1">IF(D65 = "汎用", 0, IF(D65 = "", "", INDIRECT(ADDRESS(MATCH(D65,キャラデータ表!$C$1:$C431, 0),1,2,TRUE,"キャラデータ表"),TRUE)))</f>
        <v>0</v>
      </c>
      <c r="D65" s="146" t="s">
        <v>2350</v>
      </c>
      <c r="E65" s="146" t="s">
        <v>1551</v>
      </c>
      <c r="F65" s="148">
        <f t="shared" si="0"/>
        <v>23</v>
      </c>
      <c r="G65" s="146" t="s">
        <v>2436</v>
      </c>
      <c r="H65" s="148">
        <v>3</v>
      </c>
      <c r="I65" s="149" t="s">
        <v>1553</v>
      </c>
      <c r="J65" s="146" t="s">
        <v>1544</v>
      </c>
      <c r="K65" s="146" t="s">
        <v>1544</v>
      </c>
      <c r="L65" s="146" t="s">
        <v>1545</v>
      </c>
      <c r="M65" s="146" t="s">
        <v>1573</v>
      </c>
      <c r="N65" s="150" t="s">
        <v>1641</v>
      </c>
      <c r="O65" s="150"/>
    </row>
    <row r="66" spans="1:15" ht="15">
      <c r="A66" s="139" t="s">
        <v>1540</v>
      </c>
      <c r="B66" s="139" t="s">
        <v>1540</v>
      </c>
      <c r="C66" s="140">
        <f ca="1">IF(D66 = "汎用", 0, IF(D66 = "", "", INDIRECT(ADDRESS(MATCH(D66,キャラデータ表!$C$1:$C431, 0),1,2,TRUE,"キャラデータ表"),TRUE)))</f>
        <v>0</v>
      </c>
      <c r="D66" s="140" t="s">
        <v>2350</v>
      </c>
      <c r="E66" s="140" t="s">
        <v>1551</v>
      </c>
      <c r="F66" s="142">
        <f t="shared" si="0"/>
        <v>24</v>
      </c>
      <c r="G66" s="140" t="s">
        <v>2437</v>
      </c>
      <c r="H66" s="142">
        <v>1</v>
      </c>
      <c r="I66" s="143" t="s">
        <v>1553</v>
      </c>
      <c r="J66" s="140" t="s">
        <v>1544</v>
      </c>
      <c r="K66" s="140" t="s">
        <v>1544</v>
      </c>
      <c r="L66" s="140" t="s">
        <v>1545</v>
      </c>
      <c r="M66" s="140" t="s">
        <v>1777</v>
      </c>
      <c r="N66" s="144" t="s">
        <v>2086</v>
      </c>
      <c r="O66" s="144"/>
    </row>
    <row r="67" spans="1:15" ht="15">
      <c r="A67" s="145" t="s">
        <v>1540</v>
      </c>
      <c r="B67" s="145" t="s">
        <v>1540</v>
      </c>
      <c r="C67" s="146">
        <f ca="1">IF(D67 = "汎用", 0, IF(D67 = "", "", INDIRECT(ADDRESS(MATCH(D67,キャラデータ表!$C$1:$C431, 0),1,2,TRUE,"キャラデータ表"),TRUE)))</f>
        <v>0</v>
      </c>
      <c r="D67" s="146" t="s">
        <v>2350</v>
      </c>
      <c r="E67" s="146" t="s">
        <v>1551</v>
      </c>
      <c r="F67" s="148">
        <f t="shared" si="0"/>
        <v>25</v>
      </c>
      <c r="G67" s="146" t="s">
        <v>2438</v>
      </c>
      <c r="H67" s="148">
        <v>2</v>
      </c>
      <c r="I67" s="149" t="s">
        <v>1553</v>
      </c>
      <c r="J67" s="146" t="s">
        <v>1544</v>
      </c>
      <c r="K67" s="146" t="s">
        <v>1544</v>
      </c>
      <c r="L67" s="146" t="s">
        <v>1545</v>
      </c>
      <c r="M67" s="146" t="s">
        <v>1777</v>
      </c>
      <c r="N67" s="150" t="s">
        <v>1710</v>
      </c>
      <c r="O67" s="150"/>
    </row>
    <row r="68" spans="1:15" ht="15">
      <c r="A68" s="139" t="s">
        <v>1540</v>
      </c>
      <c r="B68" s="139" t="s">
        <v>1540</v>
      </c>
      <c r="C68" s="140">
        <f ca="1">IF(D68 = "汎用", 0, IF(D68 = "", "", INDIRECT(ADDRESS(MATCH(D68,キャラデータ表!$C$1:$C431, 0),1,2,TRUE,"キャラデータ表"),TRUE)))</f>
        <v>0</v>
      </c>
      <c r="D68" s="140" t="s">
        <v>2350</v>
      </c>
      <c r="E68" s="140" t="s">
        <v>1551</v>
      </c>
      <c r="F68" s="142">
        <f t="shared" si="0"/>
        <v>26</v>
      </c>
      <c r="G68" s="140" t="s">
        <v>2439</v>
      </c>
      <c r="H68" s="142">
        <v>3</v>
      </c>
      <c r="I68" s="143" t="s">
        <v>1553</v>
      </c>
      <c r="J68" s="140" t="s">
        <v>1544</v>
      </c>
      <c r="K68" s="140" t="s">
        <v>1544</v>
      </c>
      <c r="L68" s="140" t="s">
        <v>1545</v>
      </c>
      <c r="M68" s="140" t="s">
        <v>1777</v>
      </c>
      <c r="N68" s="144" t="s">
        <v>1641</v>
      </c>
      <c r="O68" s="144"/>
    </row>
    <row r="69" spans="1:15" ht="15">
      <c r="A69" s="145" t="s">
        <v>1540</v>
      </c>
      <c r="B69" s="145" t="s">
        <v>1540</v>
      </c>
      <c r="C69" s="146">
        <f ca="1">IF(D69 = "汎用", 0, IF(D69 = "", "", INDIRECT(ADDRESS(MATCH(D69,キャラデータ表!$C$1:$C431, 0),1,2,TRUE,"キャラデータ表"),TRUE)))</f>
        <v>0</v>
      </c>
      <c r="D69" s="146" t="s">
        <v>2350</v>
      </c>
      <c r="E69" s="146" t="s">
        <v>1551</v>
      </c>
      <c r="F69" s="148">
        <f t="shared" si="0"/>
        <v>27</v>
      </c>
      <c r="G69" s="146" t="s">
        <v>2440</v>
      </c>
      <c r="H69" s="148">
        <v>1</v>
      </c>
      <c r="I69" s="149" t="s">
        <v>1553</v>
      </c>
      <c r="J69" s="146" t="s">
        <v>1544</v>
      </c>
      <c r="K69" s="146" t="s">
        <v>1544</v>
      </c>
      <c r="L69" s="146" t="s">
        <v>1545</v>
      </c>
      <c r="M69" s="146" t="s">
        <v>1679</v>
      </c>
      <c r="N69" s="150" t="s">
        <v>2020</v>
      </c>
      <c r="O69" s="150"/>
    </row>
    <row r="70" spans="1:15" ht="15">
      <c r="A70" s="139" t="s">
        <v>1540</v>
      </c>
      <c r="B70" s="139" t="s">
        <v>1540</v>
      </c>
      <c r="C70" s="140">
        <f ca="1">IF(D70 = "汎用", 0, IF(D70 = "", "", INDIRECT(ADDRESS(MATCH(D70,キャラデータ表!$C$1:$C431, 0),1,2,TRUE,"キャラデータ表"),TRUE)))</f>
        <v>0</v>
      </c>
      <c r="D70" s="140" t="s">
        <v>2350</v>
      </c>
      <c r="E70" s="140" t="s">
        <v>1551</v>
      </c>
      <c r="F70" s="142">
        <f t="shared" si="0"/>
        <v>28</v>
      </c>
      <c r="G70" s="140" t="s">
        <v>2441</v>
      </c>
      <c r="H70" s="142">
        <v>2</v>
      </c>
      <c r="I70" s="143" t="s">
        <v>1553</v>
      </c>
      <c r="J70" s="140" t="s">
        <v>1544</v>
      </c>
      <c r="K70" s="140" t="s">
        <v>1544</v>
      </c>
      <c r="L70" s="140" t="s">
        <v>1545</v>
      </c>
      <c r="M70" s="140" t="s">
        <v>1679</v>
      </c>
      <c r="N70" s="144" t="s">
        <v>2442</v>
      </c>
      <c r="O70" s="144"/>
    </row>
    <row r="71" spans="1:15" ht="15">
      <c r="A71" s="145" t="s">
        <v>1540</v>
      </c>
      <c r="B71" s="145" t="s">
        <v>1540</v>
      </c>
      <c r="C71" s="146">
        <f ca="1">IF(D71 = "汎用", 0, IF(D71 = "", "", INDIRECT(ADDRESS(MATCH(D71,キャラデータ表!$C$1:$C431, 0),1,2,TRUE,"キャラデータ表"),TRUE)))</f>
        <v>0</v>
      </c>
      <c r="D71" s="146" t="s">
        <v>2350</v>
      </c>
      <c r="E71" s="146" t="s">
        <v>1551</v>
      </c>
      <c r="F71" s="148">
        <f t="shared" si="0"/>
        <v>29</v>
      </c>
      <c r="G71" s="146" t="s">
        <v>2443</v>
      </c>
      <c r="H71" s="148">
        <v>3</v>
      </c>
      <c r="I71" s="149" t="s">
        <v>1553</v>
      </c>
      <c r="J71" s="146" t="s">
        <v>1544</v>
      </c>
      <c r="K71" s="146" t="s">
        <v>1544</v>
      </c>
      <c r="L71" s="146" t="s">
        <v>1545</v>
      </c>
      <c r="M71" s="146" t="s">
        <v>1679</v>
      </c>
      <c r="N71" s="150" t="s">
        <v>1680</v>
      </c>
      <c r="O71" s="150"/>
    </row>
    <row r="72" spans="1:15" ht="15">
      <c r="A72" s="139" t="s">
        <v>1540</v>
      </c>
      <c r="B72" s="139" t="s">
        <v>1540</v>
      </c>
      <c r="C72" s="140">
        <f ca="1">IF(D72 = "汎用", 0, IF(D72 = "", "", INDIRECT(ADDRESS(MATCH(D72,キャラデータ表!$C$1:$C431, 0),1,2,TRUE,"キャラデータ表"),TRUE)))</f>
        <v>0</v>
      </c>
      <c r="D72" s="140" t="s">
        <v>2350</v>
      </c>
      <c r="E72" s="140" t="s">
        <v>1551</v>
      </c>
      <c r="F72" s="142">
        <f t="shared" si="0"/>
        <v>30</v>
      </c>
      <c r="G72" s="140" t="s">
        <v>2444</v>
      </c>
      <c r="H72" s="142">
        <v>1</v>
      </c>
      <c r="I72" s="143" t="s">
        <v>1553</v>
      </c>
      <c r="J72" s="140" t="s">
        <v>1544</v>
      </c>
      <c r="K72" s="140" t="s">
        <v>1544</v>
      </c>
      <c r="L72" s="140" t="s">
        <v>1545</v>
      </c>
      <c r="M72" s="140" t="s">
        <v>1617</v>
      </c>
      <c r="N72" s="144" t="s">
        <v>2020</v>
      </c>
      <c r="O72" s="144"/>
    </row>
    <row r="73" spans="1:15" ht="15">
      <c r="A73" s="145" t="s">
        <v>1540</v>
      </c>
      <c r="B73" s="145" t="s">
        <v>1540</v>
      </c>
      <c r="C73" s="146">
        <f ca="1">IF(D73 = "汎用", 0, IF(D73 = "", "", INDIRECT(ADDRESS(MATCH(D73,キャラデータ表!$C$1:$C431, 0),1,2,TRUE,"キャラデータ表"),TRUE)))</f>
        <v>0</v>
      </c>
      <c r="D73" s="146" t="s">
        <v>2350</v>
      </c>
      <c r="E73" s="146" t="s">
        <v>1551</v>
      </c>
      <c r="F73" s="148">
        <f t="shared" si="0"/>
        <v>31</v>
      </c>
      <c r="G73" s="146" t="s">
        <v>2445</v>
      </c>
      <c r="H73" s="148">
        <v>2</v>
      </c>
      <c r="I73" s="149" t="s">
        <v>1553</v>
      </c>
      <c r="J73" s="146" t="s">
        <v>1544</v>
      </c>
      <c r="K73" s="146" t="s">
        <v>1544</v>
      </c>
      <c r="L73" s="146" t="s">
        <v>1545</v>
      </c>
      <c r="M73" s="146" t="s">
        <v>1617</v>
      </c>
      <c r="N73" s="150" t="s">
        <v>2442</v>
      </c>
      <c r="O73" s="150"/>
    </row>
    <row r="74" spans="1:15" ht="15">
      <c r="A74" s="139" t="s">
        <v>1540</v>
      </c>
      <c r="B74" s="139" t="s">
        <v>1540</v>
      </c>
      <c r="C74" s="140">
        <f ca="1">IF(D74 = "汎用", 0, IF(D74 = "", "", INDIRECT(ADDRESS(MATCH(D74,キャラデータ表!$C$1:$C431, 0),1,2,TRUE,"キャラデータ表"),TRUE)))</f>
        <v>0</v>
      </c>
      <c r="D74" s="140" t="s">
        <v>2350</v>
      </c>
      <c r="E74" s="140" t="s">
        <v>1551</v>
      </c>
      <c r="F74" s="142">
        <f t="shared" si="0"/>
        <v>32</v>
      </c>
      <c r="G74" s="140" t="s">
        <v>2446</v>
      </c>
      <c r="H74" s="142">
        <v>3</v>
      </c>
      <c r="I74" s="143" t="s">
        <v>1553</v>
      </c>
      <c r="J74" s="140" t="s">
        <v>1544</v>
      </c>
      <c r="K74" s="140" t="s">
        <v>1544</v>
      </c>
      <c r="L74" s="140" t="s">
        <v>1545</v>
      </c>
      <c r="M74" s="140" t="s">
        <v>1617</v>
      </c>
      <c r="N74" s="144" t="s">
        <v>1680</v>
      </c>
      <c r="O74" s="144"/>
    </row>
    <row r="75" spans="1:15" ht="15">
      <c r="A75" s="145" t="s">
        <v>1540</v>
      </c>
      <c r="B75" s="145" t="s">
        <v>1540</v>
      </c>
      <c r="C75" s="146">
        <f ca="1">IF(D75 = "汎用", 0, IF(D75 = "", "", INDIRECT(ADDRESS(MATCH(D75,キャラデータ表!$C$1:$C431, 0),1,2,TRUE,"キャラデータ表"),TRUE)))</f>
        <v>0</v>
      </c>
      <c r="D75" s="146" t="s">
        <v>2350</v>
      </c>
      <c r="E75" s="146" t="s">
        <v>1551</v>
      </c>
      <c r="F75" s="148">
        <f t="shared" si="0"/>
        <v>33</v>
      </c>
      <c r="G75" s="146" t="s">
        <v>2447</v>
      </c>
      <c r="H75" s="148">
        <v>4</v>
      </c>
      <c r="I75" s="149" t="s">
        <v>1595</v>
      </c>
      <c r="J75" s="146" t="s">
        <v>1544</v>
      </c>
      <c r="K75" s="146" t="s">
        <v>1544</v>
      </c>
      <c r="L75" s="146" t="s">
        <v>1545</v>
      </c>
      <c r="M75" s="146" t="s">
        <v>2448</v>
      </c>
      <c r="N75" s="150" t="s">
        <v>1574</v>
      </c>
      <c r="O75" s="150"/>
    </row>
    <row r="76" spans="1:15" ht="15">
      <c r="A76" s="139" t="s">
        <v>1540</v>
      </c>
      <c r="B76" s="139" t="s">
        <v>1540</v>
      </c>
      <c r="C76" s="140">
        <f ca="1">IF(D76 = "汎用", 0, IF(D76 = "", "", INDIRECT(ADDRESS(MATCH(D76,キャラデータ表!$C$1:$C431, 0),1,2,TRUE,"キャラデータ表"),TRUE)))</f>
        <v>0</v>
      </c>
      <c r="D76" s="140" t="s">
        <v>2350</v>
      </c>
      <c r="E76" s="140" t="s">
        <v>1561</v>
      </c>
      <c r="F76" s="142">
        <f t="shared" si="0"/>
        <v>0</v>
      </c>
      <c r="G76" s="140" t="s">
        <v>2449</v>
      </c>
      <c r="H76" s="142">
        <v>1</v>
      </c>
      <c r="I76" s="143" t="s">
        <v>1602</v>
      </c>
      <c r="J76" s="140" t="s">
        <v>1544</v>
      </c>
      <c r="K76" s="140" t="s">
        <v>1544</v>
      </c>
      <c r="L76" s="140" t="s">
        <v>1545</v>
      </c>
      <c r="M76" s="140" t="s">
        <v>1563</v>
      </c>
      <c r="N76" s="144" t="s">
        <v>1605</v>
      </c>
      <c r="O76" s="144"/>
    </row>
    <row r="77" spans="1:15" ht="15">
      <c r="A77" s="145" t="s">
        <v>1540</v>
      </c>
      <c r="B77" s="145" t="s">
        <v>1540</v>
      </c>
      <c r="C77" s="146">
        <f ca="1">IF(D77 = "汎用", 0, IF(D77 = "", "", INDIRECT(ADDRESS(MATCH(D77,キャラデータ表!$C$1:$C431, 0),1,2,TRUE,"キャラデータ表"),TRUE)))</f>
        <v>0</v>
      </c>
      <c r="D77" s="146" t="s">
        <v>2350</v>
      </c>
      <c r="E77" s="146" t="s">
        <v>1561</v>
      </c>
      <c r="F77" s="148">
        <f t="shared" si="0"/>
        <v>1</v>
      </c>
      <c r="G77" s="146" t="s">
        <v>2450</v>
      </c>
      <c r="H77" s="148">
        <v>2</v>
      </c>
      <c r="I77" s="149" t="s">
        <v>1602</v>
      </c>
      <c r="J77" s="146" t="s">
        <v>1544</v>
      </c>
      <c r="K77" s="146" t="s">
        <v>1544</v>
      </c>
      <c r="L77" s="146" t="s">
        <v>1545</v>
      </c>
      <c r="M77" s="146" t="s">
        <v>1563</v>
      </c>
      <c r="N77" s="150" t="s">
        <v>1550</v>
      </c>
      <c r="O77" s="150"/>
    </row>
    <row r="78" spans="1:15" ht="15">
      <c r="A78" s="139" t="s">
        <v>1540</v>
      </c>
      <c r="B78" s="139" t="s">
        <v>1540</v>
      </c>
      <c r="C78" s="140">
        <f ca="1">IF(D78 = "汎用", 0, IF(D78 = "", "", INDIRECT(ADDRESS(MATCH(D78,キャラデータ表!$C$1:$C431, 0),1,2,TRUE,"キャラデータ表"),TRUE)))</f>
        <v>0</v>
      </c>
      <c r="D78" s="140" t="s">
        <v>2350</v>
      </c>
      <c r="E78" s="140" t="s">
        <v>1561</v>
      </c>
      <c r="F78" s="142">
        <f t="shared" si="0"/>
        <v>2</v>
      </c>
      <c r="G78" s="140" t="s">
        <v>2451</v>
      </c>
      <c r="H78" s="142">
        <v>3</v>
      </c>
      <c r="I78" s="143" t="s">
        <v>1602</v>
      </c>
      <c r="J78" s="140" t="s">
        <v>1544</v>
      </c>
      <c r="K78" s="140" t="s">
        <v>1544</v>
      </c>
      <c r="L78" s="140" t="s">
        <v>1545</v>
      </c>
      <c r="M78" s="140" t="s">
        <v>1563</v>
      </c>
      <c r="N78" s="144" t="s">
        <v>1579</v>
      </c>
      <c r="O78" s="144"/>
    </row>
    <row r="79" spans="1:15" ht="15">
      <c r="A79" s="145" t="s">
        <v>1540</v>
      </c>
      <c r="B79" s="145" t="s">
        <v>1540</v>
      </c>
      <c r="C79" s="145">
        <f ca="1">IF(D79 = "汎用", 0, IF(D79 = "", "", INDIRECT(ADDRESS(MATCH(D79,キャラデータ表!$C$1:$C431, 0),1,2,TRUE,"キャラデータ表"),TRUE)))</f>
        <v>0</v>
      </c>
      <c r="D79" s="146" t="s">
        <v>2350</v>
      </c>
      <c r="E79" s="146" t="s">
        <v>1561</v>
      </c>
      <c r="F79" s="148">
        <f t="shared" si="0"/>
        <v>3</v>
      </c>
      <c r="G79" s="146" t="s">
        <v>2452</v>
      </c>
      <c r="H79" s="148">
        <v>1</v>
      </c>
      <c r="I79" s="149" t="s">
        <v>1572</v>
      </c>
      <c r="J79" s="146" t="s">
        <v>1544</v>
      </c>
      <c r="K79" s="146" t="s">
        <v>1544</v>
      </c>
      <c r="L79" s="146" t="s">
        <v>1545</v>
      </c>
      <c r="M79" s="146" t="s">
        <v>1647</v>
      </c>
      <c r="N79" s="151" t="s">
        <v>1641</v>
      </c>
      <c r="O79" s="172"/>
    </row>
    <row r="80" spans="1:15" ht="15">
      <c r="A80" s="139" t="s">
        <v>1540</v>
      </c>
      <c r="B80" s="139" t="s">
        <v>1540</v>
      </c>
      <c r="C80" s="139">
        <f ca="1">IF(D80 = "汎用", 0, IF(D80 = "", "", INDIRECT(ADDRESS(MATCH(D80,キャラデータ表!$C$1:$C431, 0),1,2,TRUE,"キャラデータ表"),TRUE)))</f>
        <v>0</v>
      </c>
      <c r="D80" s="140" t="s">
        <v>2350</v>
      </c>
      <c r="E80" s="140" t="s">
        <v>1561</v>
      </c>
      <c r="F80" s="142">
        <f t="shared" si="0"/>
        <v>4</v>
      </c>
      <c r="G80" s="140" t="s">
        <v>2453</v>
      </c>
      <c r="H80" s="142">
        <v>2</v>
      </c>
      <c r="I80" s="143" t="s">
        <v>1572</v>
      </c>
      <c r="J80" s="140" t="s">
        <v>1544</v>
      </c>
      <c r="K80" s="140" t="s">
        <v>1544</v>
      </c>
      <c r="L80" s="140" t="s">
        <v>1545</v>
      </c>
      <c r="M80" s="140" t="s">
        <v>1647</v>
      </c>
      <c r="N80" s="152" t="s">
        <v>1605</v>
      </c>
      <c r="O80" s="173"/>
    </row>
    <row r="81" spans="1:15" ht="15">
      <c r="A81" s="145" t="s">
        <v>1540</v>
      </c>
      <c r="B81" s="145" t="s">
        <v>1540</v>
      </c>
      <c r="C81" s="145">
        <f ca="1">IF(D81 = "汎用", 0, IF(D81 = "", "", INDIRECT(ADDRESS(MATCH(D81,キャラデータ表!$C$1:$C431, 0),1,2,TRUE,"キャラデータ表"),TRUE)))</f>
        <v>0</v>
      </c>
      <c r="D81" s="146" t="s">
        <v>2350</v>
      </c>
      <c r="E81" s="146" t="s">
        <v>1561</v>
      </c>
      <c r="F81" s="148">
        <f t="shared" si="0"/>
        <v>5</v>
      </c>
      <c r="G81" s="146" t="s">
        <v>2454</v>
      </c>
      <c r="H81" s="148">
        <v>3</v>
      </c>
      <c r="I81" s="149" t="s">
        <v>1572</v>
      </c>
      <c r="J81" s="146" t="s">
        <v>1544</v>
      </c>
      <c r="K81" s="146" t="s">
        <v>1544</v>
      </c>
      <c r="L81" s="146" t="s">
        <v>1545</v>
      </c>
      <c r="M81" s="146" t="s">
        <v>1647</v>
      </c>
      <c r="N81" s="151" t="s">
        <v>1550</v>
      </c>
      <c r="O81" s="172"/>
    </row>
    <row r="82" spans="1:15" ht="15">
      <c r="A82" s="139" t="s">
        <v>1540</v>
      </c>
      <c r="B82" s="139" t="s">
        <v>1540</v>
      </c>
      <c r="C82" s="140">
        <f ca="1">IF(D82 = "汎用", 0, IF(D82 = "", "", INDIRECT(ADDRESS(MATCH(D82,キャラデータ表!$C$1:$C431, 0),1,2,TRUE,"キャラデータ表"),TRUE)))</f>
        <v>0</v>
      </c>
      <c r="D82" s="140" t="s">
        <v>2350</v>
      </c>
      <c r="E82" s="140" t="s">
        <v>1557</v>
      </c>
      <c r="F82" s="142">
        <f t="shared" si="0"/>
        <v>0</v>
      </c>
      <c r="G82" s="140" t="s">
        <v>2455</v>
      </c>
      <c r="H82" s="142">
        <v>1</v>
      </c>
      <c r="I82" s="143" t="s">
        <v>1602</v>
      </c>
      <c r="J82" s="140" t="s">
        <v>1544</v>
      </c>
      <c r="K82" s="140" t="s">
        <v>1544</v>
      </c>
      <c r="L82" s="140" t="s">
        <v>1545</v>
      </c>
      <c r="M82" s="140" t="s">
        <v>1559</v>
      </c>
      <c r="N82" s="144" t="s">
        <v>1574</v>
      </c>
      <c r="O82" s="144"/>
    </row>
    <row r="83" spans="1:15" ht="15">
      <c r="A83" s="145" t="s">
        <v>1540</v>
      </c>
      <c r="B83" s="145" t="s">
        <v>1540</v>
      </c>
      <c r="C83" s="146">
        <f ca="1">IF(D83 = "汎用", 0, IF(D83 = "", "", INDIRECT(ADDRESS(MATCH(D83,キャラデータ表!$C$1:$C431, 0),1,2,TRUE,"キャラデータ表"),TRUE)))</f>
        <v>0</v>
      </c>
      <c r="D83" s="146" t="s">
        <v>2350</v>
      </c>
      <c r="E83" s="146" t="s">
        <v>1557</v>
      </c>
      <c r="F83" s="148">
        <f t="shared" si="0"/>
        <v>1</v>
      </c>
      <c r="G83" s="146" t="s">
        <v>2456</v>
      </c>
      <c r="H83" s="148">
        <v>2</v>
      </c>
      <c r="I83" s="149" t="s">
        <v>1602</v>
      </c>
      <c r="J83" s="146" t="s">
        <v>1544</v>
      </c>
      <c r="K83" s="146" t="s">
        <v>1544</v>
      </c>
      <c r="L83" s="146" t="s">
        <v>1545</v>
      </c>
      <c r="M83" s="146" t="s">
        <v>1559</v>
      </c>
      <c r="N83" s="150" t="s">
        <v>1550</v>
      </c>
      <c r="O83" s="150"/>
    </row>
    <row r="84" spans="1:15" ht="15">
      <c r="A84" s="139" t="s">
        <v>1540</v>
      </c>
      <c r="B84" s="139" t="s">
        <v>1540</v>
      </c>
      <c r="C84" s="140">
        <f ca="1">IF(D84 = "汎用", 0, IF(D84 = "", "", INDIRECT(ADDRESS(MATCH(D84,キャラデータ表!$C$1:$C431, 0),1,2,TRUE,"キャラデータ表"),TRUE)))</f>
        <v>0</v>
      </c>
      <c r="D84" s="140" t="s">
        <v>2350</v>
      </c>
      <c r="E84" s="140" t="s">
        <v>1557</v>
      </c>
      <c r="F84" s="142">
        <f t="shared" si="0"/>
        <v>2</v>
      </c>
      <c r="G84" s="140" t="s">
        <v>2457</v>
      </c>
      <c r="H84" s="142">
        <v>3</v>
      </c>
      <c r="I84" s="143" t="s">
        <v>1602</v>
      </c>
      <c r="J84" s="140" t="s">
        <v>1544</v>
      </c>
      <c r="K84" s="140" t="s">
        <v>1544</v>
      </c>
      <c r="L84" s="140" t="s">
        <v>1545</v>
      </c>
      <c r="M84" s="140" t="s">
        <v>1559</v>
      </c>
      <c r="N84" s="144" t="s">
        <v>1579</v>
      </c>
      <c r="O84" s="144"/>
    </row>
    <row r="85" spans="1:15" ht="15">
      <c r="A85" s="145" t="s">
        <v>1540</v>
      </c>
      <c r="B85" s="145" t="s">
        <v>1540</v>
      </c>
      <c r="C85" s="146">
        <f ca="1">IF(D85 = "汎用", 0, IF(D85 = "", "", INDIRECT(ADDRESS(MATCH(D85,キャラデータ表!$C$1:$C431, 0),1,2,TRUE,"キャラデータ表"),TRUE)))</f>
        <v>0</v>
      </c>
      <c r="D85" s="146" t="s">
        <v>2350</v>
      </c>
      <c r="E85" s="146" t="s">
        <v>1557</v>
      </c>
      <c r="F85" s="148">
        <f t="shared" si="0"/>
        <v>3</v>
      </c>
      <c r="G85" s="146" t="s">
        <v>2458</v>
      </c>
      <c r="H85" s="148">
        <v>1</v>
      </c>
      <c r="I85" s="149" t="s">
        <v>1553</v>
      </c>
      <c r="J85" s="146" t="s">
        <v>1544</v>
      </c>
      <c r="K85" s="146" t="s">
        <v>1544</v>
      </c>
      <c r="L85" s="146" t="s">
        <v>1545</v>
      </c>
      <c r="M85" s="146" t="s">
        <v>1838</v>
      </c>
      <c r="N85" s="150" t="s">
        <v>1641</v>
      </c>
      <c r="O85" s="150"/>
    </row>
    <row r="86" spans="1:15" ht="15">
      <c r="A86" s="139" t="s">
        <v>1540</v>
      </c>
      <c r="B86" s="139" t="s">
        <v>1540</v>
      </c>
      <c r="C86" s="140">
        <f ca="1">IF(D86 = "汎用", 0, IF(D86 = "", "", INDIRECT(ADDRESS(MATCH(D86,キャラデータ表!$C$1:$C431, 0),1,2,TRUE,"キャラデータ表"),TRUE)))</f>
        <v>0</v>
      </c>
      <c r="D86" s="140" t="s">
        <v>2350</v>
      </c>
      <c r="E86" s="140" t="s">
        <v>1557</v>
      </c>
      <c r="F86" s="142">
        <f t="shared" si="0"/>
        <v>4</v>
      </c>
      <c r="G86" s="140" t="s">
        <v>2459</v>
      </c>
      <c r="H86" s="142">
        <v>2</v>
      </c>
      <c r="I86" s="143" t="s">
        <v>1553</v>
      </c>
      <c r="J86" s="140" t="s">
        <v>1544</v>
      </c>
      <c r="K86" s="140" t="s">
        <v>1544</v>
      </c>
      <c r="L86" s="140" t="s">
        <v>1545</v>
      </c>
      <c r="M86" s="140" t="s">
        <v>1838</v>
      </c>
      <c r="N86" s="144" t="s">
        <v>1605</v>
      </c>
      <c r="O86" s="144"/>
    </row>
    <row r="87" spans="1:15" ht="15">
      <c r="A87" s="145" t="s">
        <v>1540</v>
      </c>
      <c r="B87" s="145" t="s">
        <v>1540</v>
      </c>
      <c r="C87" s="146">
        <f ca="1">IF(D87 = "汎用", 0, IF(D87 = "", "", INDIRECT(ADDRESS(MATCH(D87,キャラデータ表!$C$1:$C431, 0),1,2,TRUE,"キャラデータ表"),TRUE)))</f>
        <v>0</v>
      </c>
      <c r="D87" s="146" t="s">
        <v>2350</v>
      </c>
      <c r="E87" s="146" t="s">
        <v>1557</v>
      </c>
      <c r="F87" s="148">
        <f t="shared" si="0"/>
        <v>5</v>
      </c>
      <c r="G87" s="146" t="s">
        <v>2460</v>
      </c>
      <c r="H87" s="148">
        <v>3</v>
      </c>
      <c r="I87" s="149" t="s">
        <v>1553</v>
      </c>
      <c r="J87" s="146" t="s">
        <v>1544</v>
      </c>
      <c r="K87" s="146" t="s">
        <v>1544</v>
      </c>
      <c r="L87" s="146" t="s">
        <v>1545</v>
      </c>
      <c r="M87" s="146" t="s">
        <v>1838</v>
      </c>
      <c r="N87" s="150" t="s">
        <v>1550</v>
      </c>
      <c r="O87" s="150"/>
    </row>
    <row r="88" spans="1:15" ht="15">
      <c r="A88" s="139" t="s">
        <v>1540</v>
      </c>
      <c r="B88" s="139" t="s">
        <v>1540</v>
      </c>
      <c r="C88" s="140">
        <f ca="1">IF(D88 = "汎用", 0, IF(D88 = "", "", INDIRECT(ADDRESS(MATCH(D88,キャラデータ表!$C$1:$C431, 0),1,2,TRUE,"キャラデータ表"),TRUE)))</f>
        <v>0</v>
      </c>
      <c r="D88" s="140" t="s">
        <v>2350</v>
      </c>
      <c r="E88" s="140" t="s">
        <v>2461</v>
      </c>
      <c r="F88" s="142">
        <f t="shared" si="0"/>
        <v>0</v>
      </c>
      <c r="G88" s="140" t="s">
        <v>2462</v>
      </c>
      <c r="H88" s="142">
        <v>5</v>
      </c>
      <c r="I88" s="143" t="s">
        <v>1607</v>
      </c>
      <c r="J88" s="140" t="s">
        <v>1544</v>
      </c>
      <c r="K88" s="140" t="s">
        <v>1544</v>
      </c>
      <c r="L88" s="140" t="s">
        <v>1545</v>
      </c>
      <c r="M88" s="140" t="s">
        <v>2463</v>
      </c>
      <c r="N88" s="144"/>
      <c r="O88" s="144"/>
    </row>
    <row r="89" spans="1:15" ht="15">
      <c r="A89" s="145" t="s">
        <v>1540</v>
      </c>
      <c r="B89" s="145" t="s">
        <v>1540</v>
      </c>
      <c r="C89" s="146">
        <f ca="1">IF(D89 = "汎用", 0, IF(D89 = "", "", INDIRECT(ADDRESS(MATCH(D89,キャラデータ表!$C$1:$C431, 0),1,2,TRUE,"キャラデータ表"),TRUE)))</f>
        <v>0</v>
      </c>
      <c r="D89" s="146" t="s">
        <v>2350</v>
      </c>
      <c r="E89" s="146" t="s">
        <v>2461</v>
      </c>
      <c r="F89" s="148">
        <f t="shared" si="0"/>
        <v>1</v>
      </c>
      <c r="G89" s="146" t="s">
        <v>2464</v>
      </c>
      <c r="H89" s="148">
        <v>5</v>
      </c>
      <c r="I89" s="149" t="s">
        <v>1607</v>
      </c>
      <c r="J89" s="146" t="s">
        <v>1544</v>
      </c>
      <c r="K89" s="146" t="s">
        <v>1544</v>
      </c>
      <c r="L89" s="146" t="s">
        <v>1545</v>
      </c>
      <c r="M89" s="146" t="s">
        <v>2465</v>
      </c>
      <c r="N89" s="150"/>
      <c r="O89" s="150"/>
    </row>
    <row r="90" spans="1:15" ht="15">
      <c r="A90" s="139" t="s">
        <v>1540</v>
      </c>
      <c r="B90" s="139" t="s">
        <v>1540</v>
      </c>
      <c r="C90" s="140">
        <f ca="1">IF(D90 = "汎用", 0, IF(D90 = "", "", INDIRECT(ADDRESS(MATCH(D90,キャラデータ表!$C$1:$C431, 0),1,2,TRUE,"キャラデータ表"),TRUE)))</f>
        <v>0</v>
      </c>
      <c r="D90" s="140" t="s">
        <v>2350</v>
      </c>
      <c r="E90" s="140" t="s">
        <v>2461</v>
      </c>
      <c r="F90" s="142">
        <f t="shared" si="0"/>
        <v>2</v>
      </c>
      <c r="G90" s="140" t="s">
        <v>1200</v>
      </c>
      <c r="H90" s="142">
        <v>3</v>
      </c>
      <c r="I90" s="143" t="s">
        <v>2466</v>
      </c>
      <c r="J90" s="140" t="s">
        <v>1544</v>
      </c>
      <c r="K90" s="140" t="s">
        <v>1544</v>
      </c>
      <c r="L90" s="140" t="s">
        <v>1545</v>
      </c>
      <c r="M90" s="140" t="s">
        <v>2467</v>
      </c>
      <c r="N90" s="144" t="s">
        <v>1550</v>
      </c>
      <c r="O90" s="144"/>
    </row>
    <row r="91" spans="1:15" ht="15">
      <c r="A91" s="145" t="s">
        <v>1540</v>
      </c>
      <c r="B91" s="145" t="s">
        <v>1540</v>
      </c>
      <c r="C91" s="146">
        <f ca="1">IF(D91 = "汎用", 0, IF(D91 = "", "", INDIRECT(ADDRESS(MATCH(D91,キャラデータ表!$C$1:$C431, 0),1,2,TRUE,"キャラデータ表"),TRUE)))</f>
        <v>0</v>
      </c>
      <c r="D91" s="146" t="s">
        <v>2350</v>
      </c>
      <c r="E91" s="146" t="s">
        <v>2461</v>
      </c>
      <c r="F91" s="148">
        <f t="shared" si="0"/>
        <v>3</v>
      </c>
      <c r="G91" s="146" t="s">
        <v>2468</v>
      </c>
      <c r="H91" s="148">
        <v>4</v>
      </c>
      <c r="I91" s="149" t="s">
        <v>1586</v>
      </c>
      <c r="J91" s="146" t="s">
        <v>1544</v>
      </c>
      <c r="K91" s="146" t="s">
        <v>1544</v>
      </c>
      <c r="L91" s="146" t="s">
        <v>1545</v>
      </c>
      <c r="M91" s="146" t="s">
        <v>2469</v>
      </c>
      <c r="N91" s="150"/>
      <c r="O91" s="150"/>
    </row>
    <row r="92" spans="1:15" ht="15">
      <c r="A92" s="139" t="s">
        <v>1540</v>
      </c>
      <c r="B92" s="139" t="s">
        <v>1540</v>
      </c>
      <c r="C92" s="140">
        <f ca="1">IF(D92 = "汎用", 0, IF(D92 = "", "", INDIRECT(ADDRESS(MATCH(D92,キャラデータ表!$C$1:$C431, 0),1,2,TRUE,"キャラデータ表"),TRUE)))</f>
        <v>0</v>
      </c>
      <c r="D92" s="140" t="s">
        <v>2350</v>
      </c>
      <c r="E92" s="140" t="s">
        <v>2461</v>
      </c>
      <c r="F92" s="142">
        <f t="shared" si="0"/>
        <v>4</v>
      </c>
      <c r="G92" s="140" t="s">
        <v>2470</v>
      </c>
      <c r="H92" s="142">
        <v>3</v>
      </c>
      <c r="I92" s="143" t="s">
        <v>2466</v>
      </c>
      <c r="J92" s="140" t="s">
        <v>1544</v>
      </c>
      <c r="K92" s="140" t="s">
        <v>1544</v>
      </c>
      <c r="L92" s="140" t="s">
        <v>1545</v>
      </c>
      <c r="M92" s="140" t="s">
        <v>2471</v>
      </c>
      <c r="N92" s="144" t="s">
        <v>2472</v>
      </c>
      <c r="O92" s="144"/>
    </row>
    <row r="93" spans="1:15" ht="15">
      <c r="A93" s="145"/>
      <c r="B93" s="145"/>
      <c r="C93" s="146"/>
      <c r="D93" s="146"/>
      <c r="E93" s="146"/>
      <c r="F93" s="147"/>
      <c r="G93" s="146"/>
      <c r="H93" s="148"/>
      <c r="I93" s="149"/>
      <c r="J93" s="146"/>
      <c r="K93" s="146"/>
      <c r="L93" s="146"/>
      <c r="M93" s="146"/>
      <c r="N93" s="150"/>
      <c r="O93" s="150"/>
    </row>
    <row r="94" spans="1:15" ht="15">
      <c r="A94" s="139"/>
      <c r="B94" s="139"/>
      <c r="C94" s="140"/>
      <c r="D94" s="140"/>
      <c r="E94" s="140"/>
      <c r="F94" s="141"/>
      <c r="G94" s="140"/>
      <c r="H94" s="142"/>
      <c r="I94" s="143"/>
      <c r="J94" s="140"/>
      <c r="K94" s="140"/>
      <c r="L94" s="140"/>
      <c r="M94" s="140"/>
      <c r="N94" s="144"/>
      <c r="O94" s="144"/>
    </row>
    <row r="95" spans="1:15" ht="15">
      <c r="A95" s="145"/>
      <c r="B95" s="145"/>
      <c r="C95" s="146"/>
      <c r="D95" s="146"/>
      <c r="E95" s="146"/>
      <c r="F95" s="147"/>
      <c r="G95" s="146"/>
      <c r="H95" s="148"/>
      <c r="I95" s="149"/>
      <c r="J95" s="146"/>
      <c r="K95" s="146"/>
      <c r="L95" s="146"/>
      <c r="M95" s="146"/>
      <c r="N95" s="150"/>
      <c r="O95" s="150"/>
    </row>
    <row r="96" spans="1:15" ht="15">
      <c r="A96" s="139"/>
      <c r="B96" s="139"/>
      <c r="C96" s="140"/>
      <c r="D96" s="140"/>
      <c r="E96" s="140"/>
      <c r="F96" s="141"/>
      <c r="G96" s="140"/>
      <c r="H96" s="142"/>
      <c r="I96" s="143"/>
      <c r="J96" s="140"/>
      <c r="K96" s="140"/>
      <c r="L96" s="140"/>
      <c r="M96" s="140"/>
      <c r="N96" s="144"/>
      <c r="O96" s="144"/>
    </row>
    <row r="97" spans="1:15" ht="15">
      <c r="A97" s="145"/>
      <c r="B97" s="145"/>
      <c r="C97" s="146"/>
      <c r="D97" s="146"/>
      <c r="E97" s="146"/>
      <c r="F97" s="147"/>
      <c r="G97" s="146"/>
      <c r="H97" s="148"/>
      <c r="I97" s="149"/>
      <c r="J97" s="146"/>
      <c r="K97" s="146"/>
      <c r="L97" s="146"/>
      <c r="M97" s="146"/>
      <c r="N97" s="150"/>
      <c r="O97" s="150"/>
    </row>
    <row r="98" spans="1:15" ht="15">
      <c r="A98" s="139"/>
      <c r="B98" s="139"/>
      <c r="C98" s="140"/>
      <c r="D98" s="140"/>
      <c r="E98" s="140"/>
      <c r="F98" s="141"/>
      <c r="G98" s="140"/>
      <c r="H98" s="142"/>
      <c r="I98" s="143"/>
      <c r="J98" s="140"/>
      <c r="K98" s="140"/>
      <c r="L98" s="140"/>
      <c r="M98" s="140"/>
      <c r="N98" s="144"/>
      <c r="O98" s="144"/>
    </row>
    <row r="99" spans="1:15" ht="15">
      <c r="A99" s="145"/>
      <c r="B99" s="145"/>
      <c r="C99" s="146"/>
      <c r="D99" s="146"/>
      <c r="E99" s="146"/>
      <c r="F99" s="147"/>
      <c r="G99" s="146"/>
      <c r="H99" s="148"/>
      <c r="I99" s="149"/>
      <c r="J99" s="146"/>
      <c r="K99" s="146"/>
      <c r="L99" s="146"/>
      <c r="M99" s="146"/>
      <c r="N99" s="150"/>
      <c r="O99" s="150"/>
    </row>
    <row r="100" spans="1:15" ht="15">
      <c r="A100" s="139"/>
      <c r="B100" s="139"/>
      <c r="C100" s="140"/>
      <c r="D100" s="140"/>
      <c r="E100" s="140"/>
      <c r="F100" s="141"/>
      <c r="G100" s="140"/>
      <c r="H100" s="142"/>
      <c r="I100" s="143"/>
      <c r="J100" s="140"/>
      <c r="K100" s="140"/>
      <c r="L100" s="140"/>
      <c r="M100" s="140"/>
      <c r="N100" s="144"/>
      <c r="O100" s="144"/>
    </row>
    <row r="101" spans="1:15" ht="15">
      <c r="A101" s="145"/>
      <c r="B101" s="145"/>
      <c r="C101" s="146"/>
      <c r="D101" s="146"/>
      <c r="E101" s="146"/>
      <c r="F101" s="147"/>
      <c r="G101" s="146"/>
      <c r="H101" s="148"/>
      <c r="I101" s="149"/>
      <c r="J101" s="146"/>
      <c r="K101" s="146"/>
      <c r="L101" s="146"/>
      <c r="M101" s="146"/>
      <c r="N101" s="150"/>
      <c r="O101" s="150"/>
    </row>
    <row r="102" spans="1:15" ht="15">
      <c r="A102" s="139"/>
      <c r="B102" s="139"/>
      <c r="C102" s="140"/>
      <c r="D102" s="140"/>
      <c r="E102" s="140"/>
      <c r="F102" s="141"/>
      <c r="G102" s="140"/>
      <c r="H102" s="142"/>
      <c r="I102" s="143"/>
      <c r="J102" s="140"/>
      <c r="K102" s="140"/>
      <c r="L102" s="140"/>
      <c r="M102" s="140"/>
      <c r="N102" s="144"/>
      <c r="O102" s="144"/>
    </row>
    <row r="103" spans="1:15" ht="15">
      <c r="A103" s="145"/>
      <c r="B103" s="145"/>
      <c r="C103" s="146"/>
      <c r="D103" s="146"/>
      <c r="E103" s="146"/>
      <c r="F103" s="147"/>
      <c r="G103" s="146"/>
      <c r="H103" s="148"/>
      <c r="I103" s="149"/>
      <c r="J103" s="146"/>
      <c r="K103" s="146"/>
      <c r="L103" s="146"/>
      <c r="M103" s="146"/>
      <c r="N103" s="150"/>
      <c r="O103" s="150"/>
    </row>
    <row r="104" spans="1:15" ht="15">
      <c r="A104" s="139"/>
      <c r="B104" s="139"/>
      <c r="C104" s="140"/>
      <c r="D104" s="140"/>
      <c r="E104" s="140"/>
      <c r="F104" s="141"/>
      <c r="G104" s="140"/>
      <c r="H104" s="142"/>
      <c r="I104" s="143"/>
      <c r="J104" s="140"/>
      <c r="K104" s="140"/>
      <c r="L104" s="140"/>
      <c r="M104" s="140"/>
      <c r="N104" s="144"/>
      <c r="O104" s="144"/>
    </row>
    <row r="105" spans="1:15" ht="15">
      <c r="A105" s="145"/>
      <c r="B105" s="145"/>
      <c r="C105" s="146"/>
      <c r="D105" s="146"/>
      <c r="E105" s="146"/>
      <c r="F105" s="147"/>
      <c r="G105" s="146"/>
      <c r="H105" s="148"/>
      <c r="I105" s="149"/>
      <c r="J105" s="146"/>
      <c r="K105" s="146"/>
      <c r="L105" s="146"/>
      <c r="M105" s="146"/>
      <c r="N105" s="150"/>
      <c r="O105" s="150"/>
    </row>
    <row r="106" spans="1:15" ht="15">
      <c r="A106" s="139"/>
      <c r="B106" s="139"/>
      <c r="C106" s="140"/>
      <c r="D106" s="140"/>
      <c r="E106" s="140"/>
      <c r="F106" s="141"/>
      <c r="G106" s="140"/>
      <c r="H106" s="142"/>
      <c r="I106" s="143"/>
      <c r="J106" s="140"/>
      <c r="K106" s="140"/>
      <c r="L106" s="140"/>
      <c r="M106" s="140"/>
      <c r="N106" s="144"/>
      <c r="O106" s="144"/>
    </row>
    <row r="107" spans="1:15" ht="15">
      <c r="A107" s="145"/>
      <c r="B107" s="145"/>
      <c r="C107" s="146"/>
      <c r="D107" s="146"/>
      <c r="E107" s="146"/>
      <c r="F107" s="147"/>
      <c r="G107" s="146"/>
      <c r="H107" s="148"/>
      <c r="I107" s="149"/>
      <c r="J107" s="146"/>
      <c r="K107" s="146"/>
      <c r="L107" s="146"/>
      <c r="M107" s="146"/>
      <c r="N107" s="150"/>
      <c r="O107" s="150"/>
    </row>
    <row r="108" spans="1:15" ht="15">
      <c r="A108" s="139"/>
      <c r="B108" s="139"/>
      <c r="C108" s="140"/>
      <c r="D108" s="140"/>
      <c r="E108" s="140"/>
      <c r="F108" s="141"/>
      <c r="G108" s="140"/>
      <c r="H108" s="142"/>
      <c r="I108" s="143"/>
      <c r="J108" s="140"/>
      <c r="K108" s="140"/>
      <c r="L108" s="140"/>
      <c r="M108" s="140"/>
      <c r="N108" s="144"/>
      <c r="O108" s="144"/>
    </row>
    <row r="109" spans="1:15" ht="15">
      <c r="A109" s="145"/>
      <c r="B109" s="145"/>
      <c r="C109" s="146"/>
      <c r="D109" s="146"/>
      <c r="E109" s="146"/>
      <c r="F109" s="147"/>
      <c r="G109" s="146"/>
      <c r="H109" s="148"/>
      <c r="I109" s="149"/>
      <c r="J109" s="146"/>
      <c r="K109" s="146"/>
      <c r="L109" s="146"/>
      <c r="M109" s="146"/>
      <c r="N109" s="150"/>
      <c r="O109" s="150"/>
    </row>
    <row r="110" spans="1:15" ht="15">
      <c r="A110" s="139"/>
      <c r="B110" s="139"/>
      <c r="C110" s="140"/>
      <c r="D110" s="140"/>
      <c r="E110" s="140"/>
      <c r="F110" s="141"/>
      <c r="G110" s="140"/>
      <c r="H110" s="142"/>
      <c r="I110" s="143"/>
      <c r="J110" s="140"/>
      <c r="K110" s="140"/>
      <c r="L110" s="140"/>
      <c r="M110" s="140"/>
      <c r="N110" s="144"/>
      <c r="O110" s="144"/>
    </row>
    <row r="111" spans="1:15" ht="15">
      <c r="A111" s="145"/>
      <c r="B111" s="145"/>
      <c r="C111" s="146"/>
      <c r="D111" s="146"/>
      <c r="E111" s="146"/>
      <c r="F111" s="147"/>
      <c r="G111" s="146"/>
      <c r="H111" s="148"/>
      <c r="I111" s="149"/>
      <c r="J111" s="146"/>
      <c r="K111" s="146"/>
      <c r="L111" s="146"/>
      <c r="M111" s="146"/>
      <c r="N111" s="150"/>
      <c r="O111" s="150"/>
    </row>
    <row r="112" spans="1:15" ht="15">
      <c r="A112" s="139"/>
      <c r="B112" s="139"/>
      <c r="C112" s="140"/>
      <c r="D112" s="140"/>
      <c r="E112" s="140"/>
      <c r="F112" s="141"/>
      <c r="G112" s="140"/>
      <c r="H112" s="142"/>
      <c r="I112" s="143"/>
      <c r="J112" s="140"/>
      <c r="K112" s="140"/>
      <c r="L112" s="140"/>
      <c r="M112" s="140"/>
      <c r="N112" s="144"/>
      <c r="O112" s="144"/>
    </row>
    <row r="113" spans="1:15" ht="15">
      <c r="A113" s="145"/>
      <c r="B113" s="145"/>
      <c r="C113" s="146"/>
      <c r="D113" s="146"/>
      <c r="E113" s="146"/>
      <c r="F113" s="147"/>
      <c r="G113" s="146"/>
      <c r="H113" s="148"/>
      <c r="I113" s="149"/>
      <c r="J113" s="146"/>
      <c r="K113" s="146"/>
      <c r="L113" s="146"/>
      <c r="M113" s="155"/>
      <c r="N113" s="156"/>
      <c r="O113" s="150"/>
    </row>
    <row r="114" spans="1:15" ht="15">
      <c r="A114" s="139"/>
      <c r="B114" s="139"/>
      <c r="C114" s="140"/>
      <c r="D114" s="140"/>
      <c r="E114" s="140"/>
      <c r="F114" s="141"/>
      <c r="G114" s="140"/>
      <c r="H114" s="142"/>
      <c r="I114" s="143"/>
      <c r="J114" s="140"/>
      <c r="K114" s="140"/>
      <c r="L114" s="140"/>
      <c r="M114" s="140"/>
      <c r="N114" s="144"/>
      <c r="O114" s="144"/>
    </row>
    <row r="115" spans="1:15" ht="15">
      <c r="A115" s="145"/>
      <c r="B115" s="145"/>
      <c r="C115" s="146"/>
      <c r="D115" s="146"/>
      <c r="E115" s="146"/>
      <c r="F115" s="147"/>
      <c r="G115" s="146"/>
      <c r="H115" s="148"/>
      <c r="I115" s="149"/>
      <c r="J115" s="146"/>
      <c r="K115" s="146"/>
      <c r="L115" s="146"/>
      <c r="M115" s="146"/>
      <c r="N115" s="150"/>
      <c r="O115" s="150"/>
    </row>
    <row r="116" spans="1:15" ht="15">
      <c r="A116" s="139"/>
      <c r="B116" s="139"/>
      <c r="C116" s="140"/>
      <c r="D116" s="140"/>
      <c r="E116" s="140"/>
      <c r="F116" s="141"/>
      <c r="G116" s="140"/>
      <c r="H116" s="142"/>
      <c r="I116" s="143"/>
      <c r="J116" s="140"/>
      <c r="K116" s="140"/>
      <c r="L116" s="140"/>
      <c r="M116" s="140"/>
      <c r="N116" s="144"/>
      <c r="O116" s="144"/>
    </row>
    <row r="117" spans="1:15" ht="15">
      <c r="A117" s="145"/>
      <c r="B117" s="145"/>
      <c r="C117" s="146"/>
      <c r="D117" s="146"/>
      <c r="E117" s="146"/>
      <c r="F117" s="147"/>
      <c r="G117" s="146"/>
      <c r="H117" s="148"/>
      <c r="I117" s="149"/>
      <c r="J117" s="146"/>
      <c r="K117" s="146"/>
      <c r="L117" s="146"/>
      <c r="M117" s="146"/>
      <c r="N117" s="150"/>
      <c r="O117" s="150"/>
    </row>
    <row r="118" spans="1:15" ht="15">
      <c r="A118" s="139"/>
      <c r="B118" s="139"/>
      <c r="C118" s="140"/>
      <c r="D118" s="140"/>
      <c r="E118" s="140"/>
      <c r="F118" s="141"/>
      <c r="G118" s="140"/>
      <c r="H118" s="142"/>
      <c r="I118" s="143"/>
      <c r="J118" s="140"/>
      <c r="K118" s="140"/>
      <c r="L118" s="140"/>
      <c r="M118" s="140"/>
      <c r="N118" s="144"/>
      <c r="O118" s="144"/>
    </row>
    <row r="119" spans="1:15" ht="15">
      <c r="A119" s="145"/>
      <c r="B119" s="145"/>
      <c r="C119" s="146"/>
      <c r="D119" s="146"/>
      <c r="E119" s="146"/>
      <c r="F119" s="147"/>
      <c r="G119" s="146"/>
      <c r="H119" s="148"/>
      <c r="I119" s="149"/>
      <c r="J119" s="146"/>
      <c r="K119" s="146"/>
      <c r="L119" s="146"/>
      <c r="M119" s="146"/>
      <c r="N119" s="150"/>
      <c r="O119" s="150"/>
    </row>
    <row r="120" spans="1:15" ht="15">
      <c r="A120" s="139"/>
      <c r="B120" s="139"/>
      <c r="C120" s="140"/>
      <c r="D120" s="140"/>
      <c r="E120" s="140"/>
      <c r="F120" s="141"/>
      <c r="G120" s="140"/>
      <c r="H120" s="142"/>
      <c r="I120" s="143"/>
      <c r="J120" s="140"/>
      <c r="K120" s="140"/>
      <c r="L120" s="140"/>
      <c r="M120" s="140"/>
      <c r="N120" s="144"/>
      <c r="O120" s="144"/>
    </row>
    <row r="121" spans="1:15" ht="15">
      <c r="A121" s="145"/>
      <c r="B121" s="145"/>
      <c r="C121" s="146"/>
      <c r="D121" s="146"/>
      <c r="E121" s="146"/>
      <c r="F121" s="147"/>
      <c r="G121" s="146"/>
      <c r="H121" s="148"/>
      <c r="I121" s="149"/>
      <c r="J121" s="146"/>
      <c r="K121" s="146"/>
      <c r="L121" s="146"/>
      <c r="M121" s="146"/>
      <c r="N121" s="150"/>
      <c r="O121" s="150"/>
    </row>
    <row r="122" spans="1:15" ht="15">
      <c r="A122" s="139"/>
      <c r="B122" s="139"/>
      <c r="C122" s="140"/>
      <c r="D122" s="140"/>
      <c r="E122" s="140"/>
      <c r="F122" s="141"/>
      <c r="G122" s="140"/>
      <c r="H122" s="142"/>
      <c r="I122" s="143"/>
      <c r="J122" s="140"/>
      <c r="K122" s="140"/>
      <c r="L122" s="140"/>
      <c r="M122" s="140"/>
      <c r="N122" s="144"/>
      <c r="O122" s="144"/>
    </row>
    <row r="123" spans="1:15" ht="15">
      <c r="A123" s="145"/>
      <c r="B123" s="145"/>
      <c r="C123" s="146"/>
      <c r="D123" s="146"/>
      <c r="E123" s="146"/>
      <c r="F123" s="147"/>
      <c r="G123" s="146"/>
      <c r="H123" s="148"/>
      <c r="I123" s="149"/>
      <c r="J123" s="146"/>
      <c r="K123" s="146"/>
      <c r="L123" s="146"/>
      <c r="M123" s="146"/>
      <c r="N123" s="150"/>
      <c r="O123" s="150"/>
    </row>
    <row r="124" spans="1:15" ht="15">
      <c r="A124" s="139"/>
      <c r="B124" s="139"/>
      <c r="C124" s="140"/>
      <c r="D124" s="140"/>
      <c r="E124" s="140"/>
      <c r="F124" s="141"/>
      <c r="G124" s="140"/>
      <c r="H124" s="142"/>
      <c r="I124" s="143"/>
      <c r="J124" s="140"/>
      <c r="K124" s="140"/>
      <c r="L124" s="140"/>
      <c r="M124" s="140"/>
      <c r="N124" s="144"/>
      <c r="O124" s="144"/>
    </row>
    <row r="125" spans="1:15" ht="15">
      <c r="A125" s="145"/>
      <c r="B125" s="145"/>
      <c r="C125" s="146"/>
      <c r="D125" s="146"/>
      <c r="E125" s="146"/>
      <c r="F125" s="147"/>
      <c r="G125" s="146"/>
      <c r="H125" s="148"/>
      <c r="I125" s="149"/>
      <c r="J125" s="146"/>
      <c r="K125" s="146"/>
      <c r="L125" s="146"/>
      <c r="M125" s="146"/>
      <c r="N125" s="150"/>
      <c r="O125" s="150"/>
    </row>
    <row r="126" spans="1:15" ht="15">
      <c r="A126" s="139"/>
      <c r="B126" s="139"/>
      <c r="C126" s="140"/>
      <c r="D126" s="140"/>
      <c r="E126" s="140"/>
      <c r="F126" s="141"/>
      <c r="G126" s="140"/>
      <c r="H126" s="142"/>
      <c r="I126" s="143"/>
      <c r="J126" s="140"/>
      <c r="K126" s="140"/>
      <c r="L126" s="140"/>
      <c r="M126" s="140"/>
      <c r="N126" s="144"/>
      <c r="O126" s="144"/>
    </row>
    <row r="127" spans="1:15" ht="15">
      <c r="A127" s="145"/>
      <c r="B127" s="145"/>
      <c r="C127" s="146"/>
      <c r="D127" s="146"/>
      <c r="E127" s="146"/>
      <c r="F127" s="147"/>
      <c r="G127" s="146"/>
      <c r="H127" s="148"/>
      <c r="I127" s="149"/>
      <c r="J127" s="146"/>
      <c r="K127" s="146"/>
      <c r="L127" s="146"/>
      <c r="M127" s="146"/>
      <c r="N127" s="150"/>
      <c r="O127" s="150"/>
    </row>
    <row r="128" spans="1:15" ht="15">
      <c r="A128" s="139"/>
      <c r="B128" s="139"/>
      <c r="C128" s="140"/>
      <c r="D128" s="140"/>
      <c r="E128" s="140"/>
      <c r="F128" s="141"/>
      <c r="G128" s="140"/>
      <c r="H128" s="142"/>
      <c r="I128" s="143"/>
      <c r="J128" s="140"/>
      <c r="K128" s="140"/>
      <c r="L128" s="140"/>
      <c r="M128" s="140"/>
      <c r="N128" s="144"/>
      <c r="O128" s="144"/>
    </row>
    <row r="129" spans="1:15" ht="15">
      <c r="A129" s="145"/>
      <c r="B129" s="145"/>
      <c r="C129" s="146"/>
      <c r="D129" s="146"/>
      <c r="E129" s="146"/>
      <c r="F129" s="147"/>
      <c r="G129" s="146"/>
      <c r="H129" s="148"/>
      <c r="I129" s="149"/>
      <c r="J129" s="146"/>
      <c r="K129" s="146"/>
      <c r="L129" s="146"/>
      <c r="M129" s="146"/>
      <c r="N129" s="150"/>
      <c r="O129" s="150"/>
    </row>
    <row r="130" spans="1:15" ht="15">
      <c r="A130" s="139"/>
      <c r="B130" s="139"/>
      <c r="C130" s="140"/>
      <c r="D130" s="140"/>
      <c r="E130" s="140"/>
      <c r="F130" s="141"/>
      <c r="G130" s="140"/>
      <c r="H130" s="142"/>
      <c r="I130" s="143"/>
      <c r="J130" s="140"/>
      <c r="K130" s="140"/>
      <c r="L130" s="140"/>
      <c r="M130" s="140"/>
      <c r="N130" s="144"/>
      <c r="O130" s="144"/>
    </row>
    <row r="131" spans="1:15" ht="15">
      <c r="A131" s="145"/>
      <c r="B131" s="145"/>
      <c r="C131" s="146"/>
      <c r="D131" s="146"/>
      <c r="E131" s="146"/>
      <c r="F131" s="147"/>
      <c r="G131" s="146"/>
      <c r="H131" s="148"/>
      <c r="I131" s="149"/>
      <c r="J131" s="146"/>
      <c r="K131" s="146"/>
      <c r="L131" s="146"/>
      <c r="M131" s="146"/>
      <c r="N131" s="150"/>
      <c r="O131" s="150"/>
    </row>
    <row r="132" spans="1:15" ht="15">
      <c r="A132" s="139"/>
      <c r="B132" s="139"/>
      <c r="C132" s="140"/>
      <c r="D132" s="140"/>
      <c r="E132" s="140"/>
      <c r="F132" s="141"/>
      <c r="G132" s="140"/>
      <c r="H132" s="142"/>
      <c r="I132" s="143"/>
      <c r="J132" s="140"/>
      <c r="K132" s="140"/>
      <c r="L132" s="140"/>
      <c r="M132" s="140"/>
      <c r="N132" s="144"/>
      <c r="O132" s="144"/>
    </row>
    <row r="133" spans="1:15" ht="15">
      <c r="A133" s="145"/>
      <c r="B133" s="145"/>
      <c r="C133" s="146"/>
      <c r="D133" s="146"/>
      <c r="E133" s="146"/>
      <c r="F133" s="147"/>
      <c r="G133" s="146"/>
      <c r="H133" s="148"/>
      <c r="I133" s="149"/>
      <c r="J133" s="146"/>
      <c r="K133" s="146"/>
      <c r="L133" s="146"/>
      <c r="M133" s="146"/>
      <c r="N133" s="150"/>
      <c r="O133" s="150"/>
    </row>
    <row r="134" spans="1:15" ht="15">
      <c r="A134" s="139"/>
      <c r="B134" s="139"/>
      <c r="C134" s="140"/>
      <c r="D134" s="140"/>
      <c r="E134" s="140"/>
      <c r="F134" s="141"/>
      <c r="G134" s="140"/>
      <c r="H134" s="142"/>
      <c r="I134" s="143"/>
      <c r="J134" s="140"/>
      <c r="K134" s="140"/>
      <c r="L134" s="140"/>
      <c r="M134" s="140"/>
      <c r="N134" s="144"/>
      <c r="O134" s="144"/>
    </row>
    <row r="135" spans="1:15" ht="15">
      <c r="A135" s="145"/>
      <c r="B135" s="145"/>
      <c r="C135" s="146"/>
      <c r="D135" s="146"/>
      <c r="E135" s="146"/>
      <c r="F135" s="147"/>
      <c r="G135" s="146"/>
      <c r="H135" s="148"/>
      <c r="I135" s="149"/>
      <c r="J135" s="146"/>
      <c r="K135" s="146"/>
      <c r="L135" s="146"/>
      <c r="M135" s="146"/>
      <c r="N135" s="150"/>
      <c r="O135" s="150"/>
    </row>
    <row r="136" spans="1:15" ht="15">
      <c r="A136" s="139"/>
      <c r="B136" s="139"/>
      <c r="C136" s="140"/>
      <c r="D136" s="140"/>
      <c r="E136" s="140"/>
      <c r="F136" s="141"/>
      <c r="G136" s="140"/>
      <c r="H136" s="142"/>
      <c r="I136" s="143"/>
      <c r="J136" s="140"/>
      <c r="K136" s="140"/>
      <c r="L136" s="140"/>
      <c r="M136" s="140"/>
      <c r="N136" s="144"/>
      <c r="O136" s="144"/>
    </row>
    <row r="137" spans="1:15" ht="15">
      <c r="A137" s="145"/>
      <c r="B137" s="145"/>
      <c r="C137" s="146"/>
      <c r="D137" s="146"/>
      <c r="E137" s="146"/>
      <c r="F137" s="147"/>
      <c r="G137" s="146"/>
      <c r="H137" s="148"/>
      <c r="I137" s="149"/>
      <c r="J137" s="146"/>
      <c r="K137" s="146"/>
      <c r="L137" s="146"/>
      <c r="M137" s="146"/>
      <c r="N137" s="150"/>
      <c r="O137" s="150"/>
    </row>
    <row r="138" spans="1:15" ht="15">
      <c r="A138" s="139"/>
      <c r="B138" s="139"/>
      <c r="C138" s="140"/>
      <c r="D138" s="140"/>
      <c r="E138" s="140"/>
      <c r="F138" s="141"/>
      <c r="G138" s="140"/>
      <c r="H138" s="142"/>
      <c r="I138" s="143"/>
      <c r="J138" s="140"/>
      <c r="K138" s="140"/>
      <c r="L138" s="140"/>
      <c r="M138" s="140"/>
      <c r="N138" s="144"/>
      <c r="O138" s="144"/>
    </row>
    <row r="139" spans="1:15" ht="15">
      <c r="A139" s="145"/>
      <c r="B139" s="145"/>
      <c r="C139" s="146"/>
      <c r="D139" s="146"/>
      <c r="E139" s="146"/>
      <c r="F139" s="147"/>
      <c r="G139" s="146"/>
      <c r="H139" s="148"/>
      <c r="I139" s="149"/>
      <c r="J139" s="146"/>
      <c r="K139" s="146"/>
      <c r="L139" s="146"/>
      <c r="M139" s="146"/>
      <c r="N139" s="150"/>
      <c r="O139" s="150"/>
    </row>
    <row r="140" spans="1:15" ht="15">
      <c r="A140" s="139"/>
      <c r="B140" s="139"/>
      <c r="C140" s="140"/>
      <c r="D140" s="140"/>
      <c r="E140" s="140"/>
      <c r="F140" s="141"/>
      <c r="G140" s="140"/>
      <c r="H140" s="142"/>
      <c r="I140" s="143"/>
      <c r="J140" s="140"/>
      <c r="K140" s="140"/>
      <c r="L140" s="140"/>
      <c r="M140" s="140"/>
      <c r="N140" s="144"/>
      <c r="O140" s="144"/>
    </row>
    <row r="141" spans="1:15" ht="15">
      <c r="A141" s="145"/>
      <c r="B141" s="145"/>
      <c r="C141" s="146"/>
      <c r="D141" s="146"/>
      <c r="E141" s="146"/>
      <c r="F141" s="147"/>
      <c r="G141" s="146"/>
      <c r="H141" s="148"/>
      <c r="I141" s="149"/>
      <c r="J141" s="146"/>
      <c r="K141" s="146"/>
      <c r="L141" s="146"/>
      <c r="M141" s="146"/>
      <c r="N141" s="150"/>
      <c r="O141" s="150"/>
    </row>
    <row r="142" spans="1:15" ht="15">
      <c r="A142" s="139"/>
      <c r="B142" s="139"/>
      <c r="C142" s="140"/>
      <c r="D142" s="140"/>
      <c r="E142" s="140"/>
      <c r="F142" s="141"/>
      <c r="G142" s="140"/>
      <c r="H142" s="142"/>
      <c r="I142" s="143"/>
      <c r="J142" s="140"/>
      <c r="K142" s="140"/>
      <c r="L142" s="140"/>
      <c r="M142" s="140"/>
      <c r="N142" s="144"/>
      <c r="O142" s="144"/>
    </row>
    <row r="143" spans="1:15" ht="15">
      <c r="A143" s="145"/>
      <c r="B143" s="145"/>
      <c r="C143" s="146"/>
      <c r="D143" s="146"/>
      <c r="E143" s="146"/>
      <c r="F143" s="147"/>
      <c r="G143" s="146"/>
      <c r="H143" s="148"/>
      <c r="I143" s="149"/>
      <c r="J143" s="146"/>
      <c r="K143" s="146"/>
      <c r="L143" s="146"/>
      <c r="M143" s="146"/>
      <c r="N143" s="150"/>
      <c r="O143" s="150"/>
    </row>
    <row r="144" spans="1:15" ht="15">
      <c r="A144" s="139"/>
      <c r="B144" s="139"/>
      <c r="C144" s="140"/>
      <c r="D144" s="140"/>
      <c r="E144" s="140"/>
      <c r="F144" s="141"/>
      <c r="G144" s="140"/>
      <c r="H144" s="142"/>
      <c r="I144" s="143"/>
      <c r="J144" s="140"/>
      <c r="K144" s="140"/>
      <c r="L144" s="140"/>
      <c r="M144" s="140"/>
      <c r="N144" s="144"/>
      <c r="O144" s="144"/>
    </row>
    <row r="145" spans="1:15" ht="15">
      <c r="A145" s="145"/>
      <c r="B145" s="145"/>
      <c r="C145" s="146"/>
      <c r="D145" s="146"/>
      <c r="E145" s="146"/>
      <c r="F145" s="147"/>
      <c r="G145" s="146"/>
      <c r="H145" s="148"/>
      <c r="I145" s="149"/>
      <c r="J145" s="146"/>
      <c r="K145" s="146"/>
      <c r="L145" s="146"/>
      <c r="M145" s="146"/>
      <c r="N145" s="150"/>
      <c r="O145" s="150"/>
    </row>
    <row r="146" spans="1:15" ht="15">
      <c r="A146" s="139"/>
      <c r="B146" s="139"/>
      <c r="C146" s="139"/>
      <c r="D146" s="140"/>
      <c r="E146" s="140"/>
      <c r="F146" s="141"/>
      <c r="G146" s="140"/>
      <c r="H146" s="142"/>
      <c r="I146" s="143"/>
      <c r="J146" s="140"/>
      <c r="K146" s="140"/>
      <c r="L146" s="140"/>
      <c r="M146" s="140"/>
      <c r="N146" s="144"/>
      <c r="O146" s="144"/>
    </row>
    <row r="147" spans="1:15" ht="15">
      <c r="A147" s="145"/>
      <c r="B147" s="145"/>
      <c r="C147" s="146"/>
      <c r="D147" s="146"/>
      <c r="E147" s="146"/>
      <c r="F147" s="147"/>
      <c r="G147" s="146"/>
      <c r="H147" s="148"/>
      <c r="I147" s="149"/>
      <c r="J147" s="146"/>
      <c r="K147" s="146"/>
      <c r="L147" s="146"/>
      <c r="M147" s="146"/>
      <c r="N147" s="150"/>
      <c r="O147" s="150"/>
    </row>
    <row r="148" spans="1:15" ht="15">
      <c r="A148" s="139"/>
      <c r="B148" s="139"/>
      <c r="C148" s="140"/>
      <c r="D148" s="140"/>
      <c r="E148" s="140"/>
      <c r="F148" s="141"/>
      <c r="G148" s="140"/>
      <c r="H148" s="142"/>
      <c r="I148" s="143"/>
      <c r="J148" s="140"/>
      <c r="K148" s="140"/>
      <c r="L148" s="140"/>
      <c r="M148" s="140"/>
      <c r="N148" s="144"/>
      <c r="O148" s="144"/>
    </row>
    <row r="149" spans="1:15" ht="15">
      <c r="A149" s="145"/>
      <c r="B149" s="145"/>
      <c r="C149" s="146"/>
      <c r="D149" s="146"/>
      <c r="E149" s="146"/>
      <c r="F149" s="147"/>
      <c r="G149" s="146"/>
      <c r="H149" s="148"/>
      <c r="I149" s="149"/>
      <c r="J149" s="146"/>
      <c r="K149" s="146"/>
      <c r="L149" s="146"/>
      <c r="M149" s="146"/>
      <c r="N149" s="150"/>
      <c r="O149" s="150"/>
    </row>
    <row r="150" spans="1:15" ht="15">
      <c r="A150" s="139"/>
      <c r="B150" s="139"/>
      <c r="C150" s="140"/>
      <c r="D150" s="140"/>
      <c r="E150" s="140"/>
      <c r="F150" s="141"/>
      <c r="G150" s="140"/>
      <c r="H150" s="142"/>
      <c r="I150" s="143"/>
      <c r="J150" s="140"/>
      <c r="K150" s="140"/>
      <c r="L150" s="140"/>
      <c r="M150" s="140"/>
      <c r="N150" s="144"/>
      <c r="O150" s="144"/>
    </row>
    <row r="151" spans="1:15" ht="15">
      <c r="A151" s="145"/>
      <c r="B151" s="145"/>
      <c r="C151" s="146"/>
      <c r="D151" s="146"/>
      <c r="E151" s="146"/>
      <c r="F151" s="147"/>
      <c r="G151" s="146"/>
      <c r="H151" s="148"/>
      <c r="I151" s="149"/>
      <c r="J151" s="146"/>
      <c r="K151" s="146"/>
      <c r="L151" s="146"/>
      <c r="M151" s="146"/>
      <c r="N151" s="156"/>
      <c r="O151" s="150"/>
    </row>
    <row r="152" spans="1:15" ht="15">
      <c r="A152" s="139"/>
      <c r="B152" s="139"/>
      <c r="C152" s="140"/>
      <c r="D152" s="140"/>
      <c r="E152" s="140"/>
      <c r="F152" s="141"/>
      <c r="G152" s="140"/>
      <c r="H152" s="142"/>
      <c r="I152" s="143"/>
      <c r="J152" s="140"/>
      <c r="K152" s="140"/>
      <c r="L152" s="140"/>
      <c r="M152" s="140"/>
      <c r="N152" s="144"/>
      <c r="O152" s="144"/>
    </row>
    <row r="153" spans="1:15" ht="15">
      <c r="A153" s="145"/>
      <c r="B153" s="145"/>
      <c r="C153" s="146"/>
      <c r="D153" s="146"/>
      <c r="E153" s="146"/>
      <c r="F153" s="147"/>
      <c r="G153" s="146"/>
      <c r="H153" s="148"/>
      <c r="I153" s="149"/>
      <c r="J153" s="146"/>
      <c r="K153" s="146"/>
      <c r="L153" s="146"/>
      <c r="M153" s="146"/>
      <c r="N153" s="150"/>
      <c r="O153" s="150"/>
    </row>
    <row r="154" spans="1:15" ht="15">
      <c r="A154" s="139"/>
      <c r="B154" s="139"/>
      <c r="C154" s="140"/>
      <c r="D154" s="140"/>
      <c r="E154" s="140"/>
      <c r="F154" s="141"/>
      <c r="G154" s="140"/>
      <c r="H154" s="142"/>
      <c r="I154" s="143"/>
      <c r="J154" s="140"/>
      <c r="K154" s="140"/>
      <c r="L154" s="140"/>
      <c r="M154" s="140"/>
      <c r="N154" s="157"/>
      <c r="O154" s="144"/>
    </row>
    <row r="155" spans="1:15" ht="15">
      <c r="A155" s="145"/>
      <c r="B155" s="145"/>
      <c r="C155" s="146"/>
      <c r="D155" s="146"/>
      <c r="E155" s="146"/>
      <c r="F155" s="147"/>
      <c r="G155" s="146"/>
      <c r="H155" s="148"/>
      <c r="I155" s="149"/>
      <c r="J155" s="146"/>
      <c r="K155" s="146"/>
      <c r="L155" s="146"/>
      <c r="M155" s="146"/>
      <c r="N155" s="150"/>
      <c r="O155" s="150"/>
    </row>
    <row r="156" spans="1:15" ht="15">
      <c r="A156" s="139"/>
      <c r="B156" s="139"/>
      <c r="C156" s="140"/>
      <c r="D156" s="140"/>
      <c r="E156" s="140"/>
      <c r="F156" s="141"/>
      <c r="G156" s="140"/>
      <c r="H156" s="142"/>
      <c r="I156" s="143"/>
      <c r="J156" s="140"/>
      <c r="K156" s="140"/>
      <c r="L156" s="140"/>
      <c r="M156" s="140"/>
      <c r="N156" s="144"/>
      <c r="O156" s="144"/>
    </row>
    <row r="157" spans="1:15" ht="15">
      <c r="A157" s="145"/>
      <c r="B157" s="145"/>
      <c r="C157" s="146"/>
      <c r="D157" s="146"/>
      <c r="E157" s="146"/>
      <c r="F157" s="147"/>
      <c r="G157" s="146"/>
      <c r="H157" s="148"/>
      <c r="I157" s="149"/>
      <c r="J157" s="146"/>
      <c r="K157" s="146"/>
      <c r="L157" s="146"/>
      <c r="M157" s="146"/>
      <c r="N157" s="150"/>
      <c r="O157" s="150"/>
    </row>
    <row r="158" spans="1:15" ht="15">
      <c r="A158" s="139"/>
      <c r="B158" s="139"/>
      <c r="C158" s="139"/>
      <c r="D158" s="140"/>
      <c r="E158" s="140"/>
      <c r="F158" s="142"/>
      <c r="G158" s="140"/>
      <c r="H158" s="142"/>
      <c r="I158" s="143"/>
      <c r="J158" s="140"/>
      <c r="K158" s="140"/>
      <c r="L158" s="140"/>
      <c r="M158" s="140"/>
      <c r="N158" s="152"/>
      <c r="O158" s="144"/>
    </row>
    <row r="159" spans="1:15" ht="15">
      <c r="A159" s="145"/>
      <c r="B159" s="145"/>
      <c r="C159" s="146"/>
      <c r="D159" s="146"/>
      <c r="E159" s="146"/>
      <c r="F159" s="147"/>
      <c r="G159" s="146"/>
      <c r="H159" s="148"/>
      <c r="I159" s="149"/>
      <c r="J159" s="146"/>
      <c r="K159" s="146"/>
      <c r="L159" s="146"/>
      <c r="M159" s="155"/>
      <c r="N159" s="156"/>
      <c r="O159" s="150"/>
    </row>
    <row r="160" spans="1:15" ht="15">
      <c r="A160" s="139"/>
      <c r="B160" s="139"/>
      <c r="C160" s="140"/>
      <c r="D160" s="140"/>
      <c r="E160" s="140"/>
      <c r="F160" s="141"/>
      <c r="G160" s="140"/>
      <c r="H160" s="142"/>
      <c r="I160" s="143"/>
      <c r="J160" s="140"/>
      <c r="K160" s="140"/>
      <c r="L160" s="140"/>
      <c r="M160" s="103"/>
      <c r="N160" s="157"/>
      <c r="O160" s="144"/>
    </row>
    <row r="161" spans="1:15" ht="15">
      <c r="A161" s="145"/>
      <c r="B161" s="145"/>
      <c r="C161" s="146"/>
      <c r="D161" s="146"/>
      <c r="E161" s="146"/>
      <c r="F161" s="147"/>
      <c r="G161" s="146"/>
      <c r="H161" s="148"/>
      <c r="I161" s="149"/>
      <c r="J161" s="146"/>
      <c r="K161" s="146"/>
      <c r="L161" s="146"/>
      <c r="M161" s="155"/>
      <c r="N161" s="156"/>
      <c r="O161" s="150"/>
    </row>
    <row r="162" spans="1:15" ht="15">
      <c r="A162" s="139"/>
      <c r="B162" s="139"/>
      <c r="C162" s="140"/>
      <c r="D162" s="140"/>
      <c r="E162" s="140"/>
      <c r="F162" s="141"/>
      <c r="G162" s="140"/>
      <c r="H162" s="142"/>
      <c r="I162" s="143"/>
      <c r="J162" s="140"/>
      <c r="K162" s="140"/>
      <c r="L162" s="140"/>
      <c r="M162" s="140"/>
      <c r="N162" s="144"/>
      <c r="O162" s="144"/>
    </row>
    <row r="163" spans="1:15" ht="15">
      <c r="A163" s="145"/>
      <c r="B163" s="145"/>
      <c r="C163" s="146"/>
      <c r="D163" s="146"/>
      <c r="E163" s="146"/>
      <c r="F163" s="147"/>
      <c r="G163" s="146"/>
      <c r="H163" s="148"/>
      <c r="I163" s="149"/>
      <c r="J163" s="146"/>
      <c r="K163" s="146"/>
      <c r="L163" s="146"/>
      <c r="M163" s="146"/>
      <c r="N163" s="150"/>
      <c r="O163" s="150"/>
    </row>
    <row r="164" spans="1:15" ht="15">
      <c r="A164" s="139"/>
      <c r="B164" s="139"/>
      <c r="C164" s="140"/>
      <c r="D164" s="140"/>
      <c r="E164" s="140"/>
      <c r="F164" s="141"/>
      <c r="G164" s="140"/>
      <c r="H164" s="142"/>
      <c r="I164" s="143"/>
      <c r="J164" s="140"/>
      <c r="K164" s="140"/>
      <c r="L164" s="140"/>
      <c r="M164" s="140"/>
      <c r="N164" s="144"/>
      <c r="O164" s="144"/>
    </row>
    <row r="165" spans="1:15" ht="15">
      <c r="A165" s="145"/>
      <c r="B165" s="145"/>
      <c r="C165" s="146"/>
      <c r="D165" s="146"/>
      <c r="E165" s="146"/>
      <c r="F165" s="147"/>
      <c r="G165" s="146"/>
      <c r="H165" s="148"/>
      <c r="I165" s="149"/>
      <c r="J165" s="146"/>
      <c r="K165" s="146"/>
      <c r="L165" s="146"/>
      <c r="M165" s="146"/>
      <c r="N165" s="150"/>
      <c r="O165" s="150"/>
    </row>
    <row r="166" spans="1:15" ht="15">
      <c r="A166" s="139"/>
      <c r="B166" s="139"/>
      <c r="C166" s="140"/>
      <c r="D166" s="140"/>
      <c r="E166" s="140"/>
      <c r="F166" s="141"/>
      <c r="G166" s="140"/>
      <c r="H166" s="142"/>
      <c r="I166" s="143"/>
      <c r="J166" s="140"/>
      <c r="K166" s="140"/>
      <c r="L166" s="140"/>
      <c r="M166" s="140"/>
      <c r="N166" s="144"/>
      <c r="O166" s="144"/>
    </row>
    <row r="167" spans="1:15" ht="15">
      <c r="A167" s="145"/>
      <c r="B167" s="145"/>
      <c r="C167" s="146"/>
      <c r="D167" s="146"/>
      <c r="E167" s="146"/>
      <c r="F167" s="147"/>
      <c r="G167" s="146"/>
      <c r="H167" s="148"/>
      <c r="I167" s="149"/>
      <c r="J167" s="146"/>
      <c r="K167" s="146"/>
      <c r="L167" s="146"/>
      <c r="M167" s="146"/>
      <c r="N167" s="150"/>
      <c r="O167" s="150"/>
    </row>
    <row r="168" spans="1:15" ht="15">
      <c r="A168" s="139"/>
      <c r="B168" s="139"/>
      <c r="C168" s="140"/>
      <c r="D168" s="140"/>
      <c r="E168" s="140"/>
      <c r="F168" s="141"/>
      <c r="G168" s="140"/>
      <c r="H168" s="142"/>
      <c r="I168" s="143"/>
      <c r="J168" s="140"/>
      <c r="K168" s="140"/>
      <c r="L168" s="140"/>
      <c r="M168" s="140"/>
      <c r="N168" s="144"/>
      <c r="O168" s="144"/>
    </row>
    <row r="169" spans="1:15" ht="15">
      <c r="A169" s="145"/>
      <c r="B169" s="145"/>
      <c r="C169" s="146"/>
      <c r="D169" s="146"/>
      <c r="E169" s="146"/>
      <c r="F169" s="147"/>
      <c r="G169" s="146"/>
      <c r="H169" s="148"/>
      <c r="I169" s="149"/>
      <c r="J169" s="146"/>
      <c r="K169" s="146"/>
      <c r="L169" s="146"/>
      <c r="M169" s="146"/>
      <c r="N169" s="150"/>
      <c r="O169" s="150"/>
    </row>
    <row r="170" spans="1:15" ht="15">
      <c r="A170" s="139"/>
      <c r="B170" s="139"/>
      <c r="C170" s="140"/>
      <c r="D170" s="140"/>
      <c r="E170" s="140"/>
      <c r="F170" s="141"/>
      <c r="G170" s="140"/>
      <c r="H170" s="142"/>
      <c r="I170" s="143"/>
      <c r="J170" s="140"/>
      <c r="K170" s="140"/>
      <c r="L170" s="140"/>
      <c r="M170" s="140"/>
      <c r="N170" s="144"/>
      <c r="O170" s="144"/>
    </row>
    <row r="171" spans="1:15" ht="15">
      <c r="A171" s="145"/>
      <c r="B171" s="145"/>
      <c r="C171" s="146"/>
      <c r="D171" s="146"/>
      <c r="E171" s="146"/>
      <c r="F171" s="147"/>
      <c r="G171" s="146"/>
      <c r="H171" s="148"/>
      <c r="I171" s="149"/>
      <c r="J171" s="146"/>
      <c r="K171" s="146"/>
      <c r="L171" s="146"/>
      <c r="M171" s="146"/>
      <c r="N171" s="150"/>
      <c r="O171" s="150"/>
    </row>
    <row r="172" spans="1:15" ht="15">
      <c r="A172" s="139"/>
      <c r="B172" s="139"/>
      <c r="C172" s="139"/>
      <c r="D172" s="140"/>
      <c r="E172" s="140"/>
      <c r="F172" s="141"/>
      <c r="G172" s="140"/>
      <c r="H172" s="142"/>
      <c r="I172" s="143"/>
      <c r="J172" s="140"/>
      <c r="K172" s="140"/>
      <c r="L172" s="140"/>
      <c r="M172" s="140"/>
      <c r="N172" s="144"/>
      <c r="O172" s="144"/>
    </row>
    <row r="173" spans="1:15" ht="15">
      <c r="A173" s="145"/>
      <c r="B173" s="145"/>
      <c r="C173" s="146"/>
      <c r="D173" s="146"/>
      <c r="E173" s="146"/>
      <c r="F173" s="147"/>
      <c r="G173" s="146"/>
      <c r="H173" s="148"/>
      <c r="I173" s="149"/>
      <c r="J173" s="146"/>
      <c r="K173" s="146"/>
      <c r="L173" s="146"/>
      <c r="M173" s="146"/>
      <c r="N173" s="150"/>
      <c r="O173" s="150"/>
    </row>
    <row r="174" spans="1:15" ht="15">
      <c r="A174" s="139"/>
      <c r="B174" s="139"/>
      <c r="C174" s="140"/>
      <c r="D174" s="140"/>
      <c r="E174" s="140"/>
      <c r="F174" s="141"/>
      <c r="G174" s="140"/>
      <c r="H174" s="142"/>
      <c r="I174" s="143"/>
      <c r="J174" s="140"/>
      <c r="K174" s="140"/>
      <c r="L174" s="140"/>
      <c r="M174" s="140"/>
      <c r="N174" s="144"/>
      <c r="O174" s="144"/>
    </row>
    <row r="175" spans="1:15" ht="15">
      <c r="A175" s="145"/>
      <c r="B175" s="145"/>
      <c r="C175" s="146"/>
      <c r="D175" s="146"/>
      <c r="E175" s="146"/>
      <c r="F175" s="147"/>
      <c r="G175" s="146"/>
      <c r="H175" s="148"/>
      <c r="I175" s="149"/>
      <c r="J175" s="146"/>
      <c r="K175" s="146"/>
      <c r="L175" s="146"/>
      <c r="M175" s="146"/>
      <c r="N175" s="150"/>
      <c r="O175" s="150"/>
    </row>
    <row r="176" spans="1:15" ht="15">
      <c r="A176" s="139"/>
      <c r="B176" s="139"/>
      <c r="C176" s="140"/>
      <c r="D176" s="140"/>
      <c r="E176" s="140"/>
      <c r="F176" s="141"/>
      <c r="G176" s="140"/>
      <c r="H176" s="142"/>
      <c r="I176" s="143"/>
      <c r="J176" s="140"/>
      <c r="K176" s="140"/>
      <c r="L176" s="140"/>
      <c r="M176" s="140"/>
      <c r="N176" s="144"/>
      <c r="O176" s="144"/>
    </row>
    <row r="177" spans="1:15" ht="15">
      <c r="A177" s="145"/>
      <c r="B177" s="145"/>
      <c r="C177" s="146"/>
      <c r="D177" s="146"/>
      <c r="E177" s="146"/>
      <c r="F177" s="147"/>
      <c r="G177" s="146"/>
      <c r="H177" s="148"/>
      <c r="I177" s="149"/>
      <c r="J177" s="146"/>
      <c r="K177" s="146"/>
      <c r="L177" s="146"/>
      <c r="M177" s="146"/>
      <c r="N177" s="150"/>
      <c r="O177" s="150"/>
    </row>
    <row r="178" spans="1:15" ht="15">
      <c r="A178" s="139"/>
      <c r="B178" s="139"/>
      <c r="C178" s="140"/>
      <c r="D178" s="140"/>
      <c r="E178" s="140"/>
      <c r="F178" s="141"/>
      <c r="G178" s="140"/>
      <c r="H178" s="142"/>
      <c r="I178" s="143"/>
      <c r="J178" s="140"/>
      <c r="K178" s="140"/>
      <c r="L178" s="140"/>
      <c r="M178" s="140"/>
      <c r="N178" s="144"/>
      <c r="O178" s="144"/>
    </row>
    <row r="179" spans="1:15" ht="15">
      <c r="A179" s="145"/>
      <c r="B179" s="145"/>
      <c r="C179" s="146"/>
      <c r="D179" s="146"/>
      <c r="E179" s="146"/>
      <c r="F179" s="147"/>
      <c r="G179" s="146"/>
      <c r="H179" s="148"/>
      <c r="I179" s="149"/>
      <c r="J179" s="146"/>
      <c r="K179" s="146"/>
      <c r="L179" s="146"/>
      <c r="M179" s="146"/>
      <c r="N179" s="150"/>
      <c r="O179" s="150"/>
    </row>
    <row r="180" spans="1:15" ht="15">
      <c r="A180" s="139"/>
      <c r="B180" s="139"/>
      <c r="C180" s="140"/>
      <c r="D180" s="140"/>
      <c r="E180" s="140"/>
      <c r="F180" s="141"/>
      <c r="G180" s="140"/>
      <c r="H180" s="142"/>
      <c r="I180" s="143"/>
      <c r="J180" s="140"/>
      <c r="K180" s="140"/>
      <c r="L180" s="140"/>
      <c r="M180" s="140"/>
      <c r="N180" s="144"/>
      <c r="O180" s="144"/>
    </row>
    <row r="181" spans="1:15" ht="15">
      <c r="A181" s="145"/>
      <c r="B181" s="145"/>
      <c r="C181" s="146"/>
      <c r="D181" s="146"/>
      <c r="E181" s="146"/>
      <c r="F181" s="147"/>
      <c r="G181" s="146"/>
      <c r="H181" s="148"/>
      <c r="I181" s="149"/>
      <c r="J181" s="146"/>
      <c r="K181" s="146"/>
      <c r="L181" s="146"/>
      <c r="M181" s="146"/>
      <c r="N181" s="150"/>
      <c r="O181" s="150"/>
    </row>
    <row r="182" spans="1:15" ht="15">
      <c r="A182" s="139"/>
      <c r="B182" s="139"/>
      <c r="C182" s="140"/>
      <c r="D182" s="140"/>
      <c r="E182" s="140"/>
      <c r="F182" s="141"/>
      <c r="G182" s="140"/>
      <c r="H182" s="142"/>
      <c r="I182" s="143"/>
      <c r="J182" s="140"/>
      <c r="K182" s="140"/>
      <c r="L182" s="140"/>
      <c r="M182" s="140"/>
      <c r="N182" s="144"/>
      <c r="O182" s="144"/>
    </row>
    <row r="183" spans="1:15" ht="15">
      <c r="A183" s="145"/>
      <c r="B183" s="145"/>
      <c r="C183" s="146"/>
      <c r="D183" s="146"/>
      <c r="E183" s="146"/>
      <c r="F183" s="147"/>
      <c r="G183" s="146"/>
      <c r="H183" s="148"/>
      <c r="I183" s="149"/>
      <c r="J183" s="146"/>
      <c r="K183" s="146"/>
      <c r="L183" s="146"/>
      <c r="M183" s="146"/>
      <c r="N183" s="150"/>
      <c r="O183" s="150"/>
    </row>
    <row r="184" spans="1:15" ht="15">
      <c r="A184" s="139"/>
      <c r="B184" s="139"/>
      <c r="C184" s="140"/>
      <c r="D184" s="140"/>
      <c r="E184" s="140"/>
      <c r="F184" s="141"/>
      <c r="G184" s="140"/>
      <c r="H184" s="142"/>
      <c r="I184" s="143"/>
      <c r="J184" s="140"/>
      <c r="K184" s="140"/>
      <c r="L184" s="140"/>
      <c r="M184" s="140"/>
      <c r="N184" s="144"/>
      <c r="O184" s="144"/>
    </row>
    <row r="185" spans="1:15" ht="15">
      <c r="A185" s="145"/>
      <c r="B185" s="145"/>
      <c r="C185" s="146"/>
      <c r="D185" s="146"/>
      <c r="E185" s="146"/>
      <c r="F185" s="147"/>
      <c r="G185" s="146"/>
      <c r="H185" s="148"/>
      <c r="I185" s="149"/>
      <c r="J185" s="146"/>
      <c r="K185" s="146"/>
      <c r="L185" s="146"/>
      <c r="M185" s="146"/>
      <c r="N185" s="150"/>
      <c r="O185" s="150"/>
    </row>
    <row r="186" spans="1:15" ht="15">
      <c r="A186" s="139"/>
      <c r="B186" s="139"/>
      <c r="C186" s="140"/>
      <c r="D186" s="140"/>
      <c r="E186" s="140"/>
      <c r="F186" s="141"/>
      <c r="G186" s="140"/>
      <c r="H186" s="142"/>
      <c r="I186" s="143"/>
      <c r="J186" s="140"/>
      <c r="K186" s="140"/>
      <c r="L186" s="140"/>
      <c r="M186" s="140"/>
      <c r="N186" s="144"/>
      <c r="O186" s="144"/>
    </row>
    <row r="187" spans="1:15" ht="15">
      <c r="A187" s="145"/>
      <c r="B187" s="145"/>
      <c r="C187" s="146"/>
      <c r="D187" s="146"/>
      <c r="E187" s="146"/>
      <c r="F187" s="147"/>
      <c r="G187" s="146"/>
      <c r="H187" s="148"/>
      <c r="I187" s="149"/>
      <c r="J187" s="146"/>
      <c r="K187" s="146"/>
      <c r="L187" s="146"/>
      <c r="M187" s="146"/>
      <c r="N187" s="150"/>
      <c r="O187" s="150"/>
    </row>
    <row r="188" spans="1:15" ht="15">
      <c r="A188" s="139"/>
      <c r="B188" s="139"/>
      <c r="C188" s="140"/>
      <c r="D188" s="140"/>
      <c r="E188" s="140"/>
      <c r="F188" s="141"/>
      <c r="G188" s="140"/>
      <c r="H188" s="142"/>
      <c r="I188" s="143"/>
      <c r="J188" s="140"/>
      <c r="K188" s="140"/>
      <c r="L188" s="140"/>
      <c r="M188" s="140"/>
      <c r="N188" s="144"/>
      <c r="O188" s="144"/>
    </row>
    <row r="189" spans="1:15" ht="15">
      <c r="A189" s="145"/>
      <c r="B189" s="145"/>
      <c r="C189" s="146"/>
      <c r="D189" s="146"/>
      <c r="E189" s="146"/>
      <c r="F189" s="147"/>
      <c r="G189" s="146"/>
      <c r="H189" s="148"/>
      <c r="I189" s="149"/>
      <c r="J189" s="146"/>
      <c r="K189" s="146"/>
      <c r="L189" s="146"/>
      <c r="M189" s="146"/>
      <c r="N189" s="150"/>
      <c r="O189" s="150"/>
    </row>
    <row r="190" spans="1:15" ht="15">
      <c r="A190" s="139"/>
      <c r="B190" s="139"/>
      <c r="C190" s="139"/>
      <c r="D190" s="140"/>
      <c r="E190" s="140"/>
      <c r="F190" s="141"/>
      <c r="G190" s="140"/>
      <c r="H190" s="142"/>
      <c r="I190" s="143"/>
      <c r="J190" s="140"/>
      <c r="K190" s="140"/>
      <c r="L190" s="140"/>
      <c r="M190" s="140"/>
      <c r="N190" s="144"/>
      <c r="O190" s="144"/>
    </row>
    <row r="191" spans="1:15" ht="15">
      <c r="A191" s="145"/>
      <c r="B191" s="145"/>
      <c r="C191" s="146"/>
      <c r="D191" s="146"/>
      <c r="E191" s="146"/>
      <c r="F191" s="147"/>
      <c r="G191" s="146"/>
      <c r="H191" s="148"/>
      <c r="I191" s="149"/>
      <c r="J191" s="146"/>
      <c r="K191" s="146"/>
      <c r="L191" s="146"/>
      <c r="M191" s="146"/>
      <c r="N191" s="150"/>
      <c r="O191" s="150"/>
    </row>
    <row r="192" spans="1:15" ht="15">
      <c r="A192" s="139"/>
      <c r="B192" s="139"/>
      <c r="C192" s="140"/>
      <c r="D192" s="140"/>
      <c r="E192" s="140"/>
      <c r="F192" s="141"/>
      <c r="G192" s="140"/>
      <c r="H192" s="142"/>
      <c r="I192" s="143"/>
      <c r="J192" s="140"/>
      <c r="K192" s="140"/>
      <c r="L192" s="140"/>
      <c r="M192" s="140"/>
      <c r="N192" s="144"/>
      <c r="O192" s="144"/>
    </row>
    <row r="193" spans="1:15" ht="15">
      <c r="A193" s="145"/>
      <c r="B193" s="145"/>
      <c r="C193" s="146"/>
      <c r="D193" s="146"/>
      <c r="E193" s="146"/>
      <c r="F193" s="147"/>
      <c r="G193" s="146"/>
      <c r="H193" s="148"/>
      <c r="I193" s="149"/>
      <c r="J193" s="146"/>
      <c r="K193" s="146"/>
      <c r="L193" s="146"/>
      <c r="M193" s="146"/>
      <c r="N193" s="150"/>
      <c r="O193" s="150"/>
    </row>
    <row r="194" spans="1:15" ht="15">
      <c r="A194" s="139"/>
      <c r="B194" s="139"/>
      <c r="C194" s="140"/>
      <c r="D194" s="140"/>
      <c r="E194" s="140"/>
      <c r="F194" s="141"/>
      <c r="G194" s="140"/>
      <c r="H194" s="142"/>
      <c r="I194" s="143"/>
      <c r="J194" s="140"/>
      <c r="K194" s="140"/>
      <c r="L194" s="140"/>
      <c r="M194" s="140"/>
      <c r="N194" s="144"/>
      <c r="O194" s="144"/>
    </row>
    <row r="195" spans="1:15" ht="15">
      <c r="A195" s="145"/>
      <c r="B195" s="145"/>
      <c r="C195" s="146"/>
      <c r="D195" s="146"/>
      <c r="E195" s="146"/>
      <c r="F195" s="147"/>
      <c r="G195" s="146"/>
      <c r="H195" s="148"/>
      <c r="I195" s="149"/>
      <c r="J195" s="146"/>
      <c r="K195" s="146"/>
      <c r="L195" s="146"/>
      <c r="M195" s="146"/>
      <c r="N195" s="150"/>
      <c r="O195" s="150"/>
    </row>
    <row r="196" spans="1:15" ht="15">
      <c r="A196" s="139"/>
      <c r="B196" s="139"/>
      <c r="C196" s="140"/>
      <c r="D196" s="140"/>
      <c r="E196" s="140"/>
      <c r="F196" s="141"/>
      <c r="G196" s="140"/>
      <c r="H196" s="142"/>
      <c r="I196" s="143"/>
      <c r="J196" s="140"/>
      <c r="K196" s="140"/>
      <c r="L196" s="140"/>
      <c r="M196" s="140"/>
      <c r="N196" s="144"/>
      <c r="O196" s="144"/>
    </row>
    <row r="197" spans="1:15" ht="15">
      <c r="A197" s="145"/>
      <c r="B197" s="145"/>
      <c r="C197" s="146"/>
      <c r="D197" s="146"/>
      <c r="E197" s="146"/>
      <c r="F197" s="147"/>
      <c r="G197" s="146"/>
      <c r="H197" s="148"/>
      <c r="I197" s="149"/>
      <c r="J197" s="146"/>
      <c r="K197" s="146"/>
      <c r="L197" s="146"/>
      <c r="M197" s="146"/>
      <c r="N197" s="150"/>
      <c r="O197" s="150"/>
    </row>
    <row r="198" spans="1:15" ht="15">
      <c r="A198" s="139"/>
      <c r="B198" s="139"/>
      <c r="C198" s="140"/>
      <c r="D198" s="140"/>
      <c r="E198" s="140"/>
      <c r="F198" s="141"/>
      <c r="G198" s="140"/>
      <c r="H198" s="142"/>
      <c r="I198" s="143"/>
      <c r="J198" s="140"/>
      <c r="K198" s="140"/>
      <c r="L198" s="140"/>
      <c r="M198" s="140"/>
      <c r="N198" s="144"/>
      <c r="O198" s="144"/>
    </row>
    <row r="199" spans="1:15" ht="15">
      <c r="A199" s="145"/>
      <c r="B199" s="145"/>
      <c r="C199" s="146"/>
      <c r="D199" s="146"/>
      <c r="E199" s="146"/>
      <c r="F199" s="147"/>
      <c r="G199" s="146"/>
      <c r="H199" s="148"/>
      <c r="I199" s="149"/>
      <c r="J199" s="146"/>
      <c r="K199" s="146"/>
      <c r="L199" s="146"/>
      <c r="M199" s="146"/>
      <c r="N199" s="150"/>
      <c r="O199" s="150"/>
    </row>
    <row r="200" spans="1:15" ht="15">
      <c r="A200" s="139"/>
      <c r="B200" s="139"/>
      <c r="C200" s="140"/>
      <c r="D200" s="140"/>
      <c r="E200" s="140"/>
      <c r="F200" s="141"/>
      <c r="G200" s="140"/>
      <c r="H200" s="142"/>
      <c r="I200" s="143"/>
      <c r="J200" s="140"/>
      <c r="K200" s="140"/>
      <c r="L200" s="140"/>
      <c r="M200" s="140"/>
      <c r="N200" s="144"/>
      <c r="O200" s="144"/>
    </row>
    <row r="201" spans="1:15" ht="15">
      <c r="A201" s="145"/>
      <c r="B201" s="145"/>
      <c r="C201" s="146"/>
      <c r="D201" s="146"/>
      <c r="E201" s="146"/>
      <c r="F201" s="147"/>
      <c r="G201" s="146"/>
      <c r="H201" s="148"/>
      <c r="I201" s="149"/>
      <c r="J201" s="146"/>
      <c r="K201" s="146"/>
      <c r="L201" s="146"/>
      <c r="M201" s="146"/>
      <c r="N201" s="150"/>
      <c r="O201" s="150"/>
    </row>
    <row r="202" spans="1:15" ht="15">
      <c r="A202" s="139"/>
      <c r="B202" s="139"/>
      <c r="C202" s="140"/>
      <c r="D202" s="140"/>
      <c r="E202" s="140"/>
      <c r="F202" s="141"/>
      <c r="G202" s="140"/>
      <c r="H202" s="142"/>
      <c r="I202" s="143"/>
      <c r="J202" s="140"/>
      <c r="K202" s="140"/>
      <c r="L202" s="140"/>
      <c r="M202" s="140"/>
      <c r="N202" s="144"/>
      <c r="O202" s="144"/>
    </row>
    <row r="203" spans="1:15" ht="15">
      <c r="A203" s="145"/>
      <c r="B203" s="145"/>
      <c r="C203" s="146"/>
      <c r="D203" s="146"/>
      <c r="E203" s="146"/>
      <c r="F203" s="147"/>
      <c r="G203" s="146"/>
      <c r="H203" s="148"/>
      <c r="I203" s="149"/>
      <c r="J203" s="146"/>
      <c r="K203" s="146"/>
      <c r="L203" s="146"/>
      <c r="M203" s="146"/>
      <c r="N203" s="150"/>
      <c r="O203" s="150"/>
    </row>
    <row r="204" spans="1:15" ht="15">
      <c r="A204" s="139"/>
      <c r="B204" s="139"/>
      <c r="C204" s="140"/>
      <c r="D204" s="140"/>
      <c r="E204" s="140"/>
      <c r="F204" s="141"/>
      <c r="G204" s="140"/>
      <c r="H204" s="142"/>
      <c r="I204" s="143"/>
      <c r="J204" s="140"/>
      <c r="K204" s="140"/>
      <c r="L204" s="140"/>
      <c r="M204" s="140"/>
      <c r="N204" s="144"/>
      <c r="O204" s="144"/>
    </row>
    <row r="205" spans="1:15" ht="15">
      <c r="A205" s="145"/>
      <c r="B205" s="145"/>
      <c r="C205" s="146"/>
      <c r="D205" s="146"/>
      <c r="E205" s="146"/>
      <c r="F205" s="147"/>
      <c r="G205" s="146"/>
      <c r="H205" s="148"/>
      <c r="I205" s="149"/>
      <c r="J205" s="146"/>
      <c r="K205" s="146"/>
      <c r="L205" s="146"/>
      <c r="M205" s="146"/>
      <c r="N205" s="150"/>
      <c r="O205" s="150"/>
    </row>
    <row r="206" spans="1:15" ht="15">
      <c r="A206" s="139"/>
      <c r="B206" s="139"/>
      <c r="C206" s="140"/>
      <c r="D206" s="140"/>
      <c r="E206" s="140"/>
      <c r="F206" s="141"/>
      <c r="G206" s="140"/>
      <c r="H206" s="142"/>
      <c r="I206" s="143"/>
      <c r="J206" s="140"/>
      <c r="K206" s="140"/>
      <c r="L206" s="140"/>
      <c r="M206" s="140"/>
      <c r="N206" s="144"/>
      <c r="O206" s="144"/>
    </row>
    <row r="207" spans="1:15" ht="15">
      <c r="A207" s="145"/>
      <c r="B207" s="145"/>
      <c r="C207" s="146"/>
      <c r="D207" s="146"/>
      <c r="E207" s="146"/>
      <c r="F207" s="147"/>
      <c r="G207" s="146"/>
      <c r="H207" s="148"/>
      <c r="I207" s="149"/>
      <c r="J207" s="146"/>
      <c r="K207" s="146"/>
      <c r="L207" s="146"/>
      <c r="M207" s="146"/>
      <c r="N207" s="150"/>
      <c r="O207" s="150"/>
    </row>
    <row r="208" spans="1:15" ht="15">
      <c r="A208" s="139"/>
      <c r="B208" s="139"/>
      <c r="C208" s="140"/>
      <c r="D208" s="140"/>
      <c r="E208" s="140"/>
      <c r="F208" s="141"/>
      <c r="G208" s="140"/>
      <c r="H208" s="142"/>
      <c r="I208" s="143"/>
      <c r="J208" s="140"/>
      <c r="K208" s="140"/>
      <c r="L208" s="140"/>
      <c r="M208" s="140"/>
      <c r="N208" s="144"/>
      <c r="O208" s="144"/>
    </row>
    <row r="209" spans="1:15" ht="15">
      <c r="A209" s="145"/>
      <c r="B209" s="145"/>
      <c r="C209" s="146"/>
      <c r="D209" s="146"/>
      <c r="E209" s="146"/>
      <c r="F209" s="147"/>
      <c r="G209" s="146"/>
      <c r="H209" s="148"/>
      <c r="I209" s="149"/>
      <c r="J209" s="146"/>
      <c r="K209" s="146"/>
      <c r="L209" s="146"/>
      <c r="M209" s="146"/>
      <c r="N209" s="150"/>
      <c r="O209" s="150"/>
    </row>
    <row r="210" spans="1:15" ht="15">
      <c r="A210" s="139"/>
      <c r="B210" s="139"/>
      <c r="C210" s="139"/>
      <c r="D210" s="140"/>
      <c r="E210" s="140"/>
      <c r="F210" s="141"/>
      <c r="G210" s="140"/>
      <c r="H210" s="142"/>
      <c r="I210" s="143"/>
      <c r="J210" s="140"/>
      <c r="K210" s="140"/>
      <c r="L210" s="140"/>
      <c r="M210" s="140"/>
      <c r="N210" s="144"/>
      <c r="O210" s="144"/>
    </row>
    <row r="211" spans="1:15" ht="15">
      <c r="A211" s="145"/>
      <c r="B211" s="145"/>
      <c r="C211" s="146"/>
      <c r="D211" s="146"/>
      <c r="E211" s="146"/>
      <c r="F211" s="147"/>
      <c r="G211" s="146"/>
      <c r="H211" s="148"/>
      <c r="I211" s="149"/>
      <c r="J211" s="146"/>
      <c r="K211" s="146"/>
      <c r="L211" s="146"/>
      <c r="M211" s="146"/>
      <c r="N211" s="150"/>
      <c r="O211" s="150"/>
    </row>
    <row r="212" spans="1:15" ht="15">
      <c r="A212" s="139"/>
      <c r="B212" s="139"/>
      <c r="C212" s="140"/>
      <c r="D212" s="140"/>
      <c r="E212" s="140"/>
      <c r="F212" s="141"/>
      <c r="G212" s="140"/>
      <c r="H212" s="142"/>
      <c r="I212" s="143"/>
      <c r="J212" s="140"/>
      <c r="K212" s="140"/>
      <c r="L212" s="140"/>
      <c r="M212" s="140"/>
      <c r="N212" s="144"/>
      <c r="O212" s="144"/>
    </row>
    <row r="213" spans="1:15" ht="15">
      <c r="A213" s="145"/>
      <c r="B213" s="145"/>
      <c r="C213" s="146"/>
      <c r="D213" s="146"/>
      <c r="E213" s="146"/>
      <c r="F213" s="147"/>
      <c r="G213" s="146"/>
      <c r="H213" s="148"/>
      <c r="I213" s="149"/>
      <c r="J213" s="146"/>
      <c r="K213" s="146"/>
      <c r="L213" s="146"/>
      <c r="M213" s="146"/>
      <c r="N213" s="150"/>
      <c r="O213" s="150"/>
    </row>
    <row r="214" spans="1:15" ht="15">
      <c r="A214" s="139"/>
      <c r="B214" s="139"/>
      <c r="C214" s="140"/>
      <c r="D214" s="140"/>
      <c r="E214" s="140"/>
      <c r="F214" s="141"/>
      <c r="G214" s="140"/>
      <c r="H214" s="142"/>
      <c r="I214" s="143"/>
      <c r="J214" s="140"/>
      <c r="K214" s="140"/>
      <c r="L214" s="140"/>
      <c r="M214" s="103"/>
      <c r="N214" s="144"/>
      <c r="O214" s="144"/>
    </row>
    <row r="215" spans="1:15" ht="15">
      <c r="A215" s="145"/>
      <c r="B215" s="145"/>
      <c r="C215" s="146"/>
      <c r="D215" s="146"/>
      <c r="E215" s="146"/>
      <c r="F215" s="147"/>
      <c r="G215" s="146"/>
      <c r="H215" s="148"/>
      <c r="I215" s="149"/>
      <c r="J215" s="146"/>
      <c r="K215" s="146"/>
      <c r="L215" s="146"/>
      <c r="M215" s="155"/>
      <c r="N215" s="150"/>
      <c r="O215" s="150"/>
    </row>
    <row r="216" spans="1:15" ht="15">
      <c r="A216" s="139"/>
      <c r="B216" s="139"/>
      <c r="C216" s="140"/>
      <c r="D216" s="140"/>
      <c r="E216" s="140"/>
      <c r="F216" s="141"/>
      <c r="G216" s="140"/>
      <c r="H216" s="142"/>
      <c r="I216" s="143"/>
      <c r="J216" s="140"/>
      <c r="K216" s="140"/>
      <c r="L216" s="140"/>
      <c r="M216" s="140"/>
      <c r="N216" s="144"/>
      <c r="O216" s="144"/>
    </row>
    <row r="217" spans="1:15" ht="15">
      <c r="A217" s="145"/>
      <c r="B217" s="145"/>
      <c r="C217" s="146"/>
      <c r="D217" s="146"/>
      <c r="E217" s="146"/>
      <c r="F217" s="147"/>
      <c r="G217" s="146"/>
      <c r="H217" s="148"/>
      <c r="I217" s="149"/>
      <c r="J217" s="146"/>
      <c r="K217" s="146"/>
      <c r="L217" s="146"/>
      <c r="M217" s="146"/>
      <c r="N217" s="150"/>
      <c r="O217" s="150"/>
    </row>
    <row r="218" spans="1:15" ht="15">
      <c r="A218" s="139"/>
      <c r="B218" s="139"/>
      <c r="C218" s="140"/>
      <c r="D218" s="140"/>
      <c r="E218" s="140"/>
      <c r="F218" s="141"/>
      <c r="G218" s="140"/>
      <c r="H218" s="142"/>
      <c r="I218" s="143"/>
      <c r="J218" s="140"/>
      <c r="K218" s="140"/>
      <c r="L218" s="140"/>
      <c r="M218" s="140"/>
      <c r="N218" s="144"/>
      <c r="O218" s="144"/>
    </row>
    <row r="219" spans="1:15" ht="15">
      <c r="A219" s="145"/>
      <c r="B219" s="145"/>
      <c r="C219" s="146"/>
      <c r="D219" s="146"/>
      <c r="E219" s="146"/>
      <c r="F219" s="147"/>
      <c r="G219" s="146"/>
      <c r="H219" s="148"/>
      <c r="I219" s="149"/>
      <c r="J219" s="146"/>
      <c r="K219" s="146"/>
      <c r="L219" s="146"/>
      <c r="M219" s="146"/>
      <c r="N219" s="150"/>
      <c r="O219" s="150"/>
    </row>
    <row r="220" spans="1:15" ht="15">
      <c r="A220" s="139"/>
      <c r="B220" s="139"/>
      <c r="C220" s="140"/>
      <c r="D220" s="140"/>
      <c r="E220" s="140"/>
      <c r="F220" s="141"/>
      <c r="G220" s="140"/>
      <c r="H220" s="142"/>
      <c r="I220" s="143"/>
      <c r="J220" s="140"/>
      <c r="K220" s="140"/>
      <c r="L220" s="140"/>
      <c r="M220" s="140"/>
      <c r="N220" s="144"/>
      <c r="O220" s="144"/>
    </row>
    <row r="221" spans="1:15" ht="15">
      <c r="A221" s="145"/>
      <c r="B221" s="145"/>
      <c r="C221" s="145"/>
      <c r="D221" s="146"/>
      <c r="E221" s="146"/>
      <c r="F221" s="147"/>
      <c r="G221" s="146"/>
      <c r="H221" s="148"/>
      <c r="I221" s="149"/>
      <c r="J221" s="146"/>
      <c r="K221" s="146"/>
      <c r="L221" s="146"/>
      <c r="M221" s="146"/>
      <c r="N221" s="150"/>
      <c r="O221" s="150"/>
    </row>
    <row r="222" spans="1:15" ht="15">
      <c r="A222" s="139"/>
      <c r="B222" s="139"/>
      <c r="C222" s="139"/>
      <c r="D222" s="140"/>
      <c r="E222" s="140"/>
      <c r="F222" s="141"/>
      <c r="G222" s="140"/>
      <c r="H222" s="142"/>
      <c r="I222" s="143"/>
      <c r="J222" s="140"/>
      <c r="K222" s="140"/>
      <c r="L222" s="140"/>
      <c r="M222" s="140"/>
      <c r="N222" s="144"/>
      <c r="O222" s="144"/>
    </row>
    <row r="223" spans="1:15" ht="15">
      <c r="A223" s="145"/>
      <c r="B223" s="145"/>
      <c r="C223" s="146"/>
      <c r="D223" s="146"/>
      <c r="E223" s="146"/>
      <c r="F223" s="147"/>
      <c r="G223" s="146"/>
      <c r="H223" s="148"/>
      <c r="I223" s="149"/>
      <c r="J223" s="146"/>
      <c r="K223" s="146"/>
      <c r="L223" s="146"/>
      <c r="M223" s="146"/>
      <c r="N223" s="150"/>
      <c r="O223" s="150"/>
    </row>
    <row r="224" spans="1:15" ht="15">
      <c r="A224" s="139"/>
      <c r="B224" s="139"/>
      <c r="C224" s="140"/>
      <c r="D224" s="140"/>
      <c r="E224" s="140"/>
      <c r="F224" s="141"/>
      <c r="G224" s="140"/>
      <c r="H224" s="142"/>
      <c r="I224" s="143"/>
      <c r="J224" s="140"/>
      <c r="K224" s="140"/>
      <c r="L224" s="140"/>
      <c r="M224" s="140"/>
      <c r="N224" s="144"/>
      <c r="O224" s="144"/>
    </row>
    <row r="225" spans="1:15" ht="15">
      <c r="A225" s="145"/>
      <c r="B225" s="145"/>
      <c r="C225" s="146"/>
      <c r="D225" s="146"/>
      <c r="E225" s="146"/>
      <c r="F225" s="147"/>
      <c r="G225" s="146"/>
      <c r="H225" s="148"/>
      <c r="I225" s="149"/>
      <c r="J225" s="146"/>
      <c r="K225" s="146"/>
      <c r="L225" s="146"/>
      <c r="M225" s="146"/>
      <c r="N225" s="150"/>
      <c r="O225" s="150"/>
    </row>
    <row r="226" spans="1:15" ht="15">
      <c r="A226" s="139"/>
      <c r="B226" s="139"/>
      <c r="C226" s="140"/>
      <c r="D226" s="140"/>
      <c r="E226" s="140"/>
      <c r="F226" s="141"/>
      <c r="G226" s="140"/>
      <c r="H226" s="142"/>
      <c r="I226" s="143"/>
      <c r="J226" s="140"/>
      <c r="K226" s="140"/>
      <c r="L226" s="140"/>
      <c r="M226" s="140"/>
      <c r="N226" s="144"/>
      <c r="O226" s="144"/>
    </row>
    <row r="227" spans="1:15" ht="15">
      <c r="A227" s="145"/>
      <c r="B227" s="145"/>
      <c r="C227" s="146"/>
      <c r="D227" s="146"/>
      <c r="E227" s="146"/>
      <c r="F227" s="147"/>
      <c r="G227" s="146"/>
      <c r="H227" s="148"/>
      <c r="I227" s="149"/>
      <c r="J227" s="146"/>
      <c r="K227" s="146"/>
      <c r="L227" s="146"/>
      <c r="M227" s="146"/>
      <c r="N227" s="150"/>
      <c r="O227" s="150"/>
    </row>
    <row r="228" spans="1:15" ht="15">
      <c r="A228" s="139"/>
      <c r="B228" s="139"/>
      <c r="C228" s="140"/>
      <c r="D228" s="140"/>
      <c r="E228" s="140"/>
      <c r="F228" s="141"/>
      <c r="G228" s="140"/>
      <c r="H228" s="142"/>
      <c r="I228" s="143"/>
      <c r="J228" s="140"/>
      <c r="K228" s="140"/>
      <c r="L228" s="140"/>
      <c r="M228" s="140"/>
      <c r="N228" s="144"/>
      <c r="O228" s="144"/>
    </row>
    <row r="229" spans="1:15" ht="15">
      <c r="A229" s="145"/>
      <c r="B229" s="145"/>
      <c r="C229" s="146"/>
      <c r="D229" s="146"/>
      <c r="E229" s="146"/>
      <c r="F229" s="147"/>
      <c r="G229" s="146"/>
      <c r="H229" s="148"/>
      <c r="I229" s="149"/>
      <c r="J229" s="146"/>
      <c r="K229" s="146"/>
      <c r="L229" s="146"/>
      <c r="M229" s="146"/>
      <c r="N229" s="150"/>
      <c r="O229" s="150"/>
    </row>
    <row r="230" spans="1:15" ht="15">
      <c r="A230" s="139"/>
      <c r="B230" s="139"/>
      <c r="C230" s="139"/>
      <c r="D230" s="140"/>
      <c r="E230" s="140"/>
      <c r="F230" s="141"/>
      <c r="G230" s="140"/>
      <c r="H230" s="142"/>
      <c r="I230" s="143"/>
      <c r="J230" s="140"/>
      <c r="K230" s="140"/>
      <c r="L230" s="140"/>
      <c r="M230" s="140"/>
      <c r="N230" s="144"/>
      <c r="O230" s="144"/>
    </row>
    <row r="231" spans="1:15" ht="15">
      <c r="A231" s="145"/>
      <c r="B231" s="145"/>
      <c r="C231" s="146"/>
      <c r="D231" s="146"/>
      <c r="E231" s="146"/>
      <c r="F231" s="147"/>
      <c r="G231" s="146"/>
      <c r="H231" s="148"/>
      <c r="I231" s="149"/>
      <c r="J231" s="146"/>
      <c r="K231" s="146"/>
      <c r="L231" s="146"/>
      <c r="M231" s="146"/>
      <c r="N231" s="150"/>
      <c r="O231" s="150"/>
    </row>
    <row r="232" spans="1:15" ht="15">
      <c r="A232" s="139"/>
      <c r="B232" s="139"/>
      <c r="C232" s="140"/>
      <c r="D232" s="140"/>
      <c r="E232" s="140"/>
      <c r="F232" s="141"/>
      <c r="G232" s="140"/>
      <c r="H232" s="142"/>
      <c r="I232" s="143"/>
      <c r="J232" s="140"/>
      <c r="K232" s="140"/>
      <c r="L232" s="140"/>
      <c r="M232" s="140"/>
      <c r="N232" s="144"/>
      <c r="O232" s="144"/>
    </row>
    <row r="233" spans="1:15" ht="15">
      <c r="A233" s="145"/>
      <c r="B233" s="145"/>
      <c r="C233" s="146"/>
      <c r="D233" s="146"/>
      <c r="E233" s="146"/>
      <c r="F233" s="147"/>
      <c r="G233" s="146"/>
      <c r="H233" s="148"/>
      <c r="I233" s="149"/>
      <c r="J233" s="146"/>
      <c r="K233" s="146"/>
      <c r="L233" s="146"/>
      <c r="M233" s="146"/>
      <c r="N233" s="150"/>
      <c r="O233" s="150"/>
    </row>
    <row r="234" spans="1:15" ht="15">
      <c r="A234" s="139"/>
      <c r="B234" s="139"/>
      <c r="C234" s="140"/>
      <c r="D234" s="140"/>
      <c r="E234" s="140"/>
      <c r="F234" s="141"/>
      <c r="G234" s="140"/>
      <c r="H234" s="142"/>
      <c r="I234" s="143"/>
      <c r="J234" s="140"/>
      <c r="K234" s="140"/>
      <c r="L234" s="140"/>
      <c r="M234" s="140"/>
      <c r="N234" s="144"/>
      <c r="O234" s="144"/>
    </row>
    <row r="235" spans="1:15" ht="15">
      <c r="A235" s="145"/>
      <c r="B235" s="145"/>
      <c r="C235" s="146"/>
      <c r="D235" s="146"/>
      <c r="E235" s="146"/>
      <c r="F235" s="147"/>
      <c r="G235" s="146"/>
      <c r="H235" s="148"/>
      <c r="I235" s="149"/>
      <c r="J235" s="146"/>
      <c r="K235" s="146"/>
      <c r="L235" s="146"/>
      <c r="M235" s="146"/>
      <c r="N235" s="150"/>
      <c r="O235" s="150"/>
    </row>
    <row r="236" spans="1:15" ht="15">
      <c r="A236" s="139"/>
      <c r="B236" s="139"/>
      <c r="C236" s="140"/>
      <c r="D236" s="140"/>
      <c r="E236" s="140"/>
      <c r="F236" s="141"/>
      <c r="G236" s="140"/>
      <c r="H236" s="142"/>
      <c r="I236" s="143"/>
      <c r="J236" s="140"/>
      <c r="K236" s="140"/>
      <c r="L236" s="140"/>
      <c r="M236" s="140"/>
      <c r="N236" s="144"/>
      <c r="O236" s="144"/>
    </row>
    <row r="237" spans="1:15" ht="15">
      <c r="A237" s="145"/>
      <c r="B237" s="145"/>
      <c r="C237" s="146"/>
      <c r="D237" s="146"/>
      <c r="E237" s="146"/>
      <c r="F237" s="147"/>
      <c r="G237" s="146"/>
      <c r="H237" s="148"/>
      <c r="I237" s="149"/>
      <c r="J237" s="146"/>
      <c r="K237" s="146"/>
      <c r="L237" s="146"/>
      <c r="M237" s="146"/>
      <c r="N237" s="150"/>
      <c r="O237" s="150"/>
    </row>
    <row r="238" spans="1:15" ht="15">
      <c r="A238" s="139"/>
      <c r="B238" s="139"/>
      <c r="C238" s="140"/>
      <c r="D238" s="140"/>
      <c r="E238" s="140"/>
      <c r="F238" s="141"/>
      <c r="G238" s="140"/>
      <c r="H238" s="142"/>
      <c r="I238" s="143"/>
      <c r="J238" s="140"/>
      <c r="K238" s="140"/>
      <c r="L238" s="140"/>
      <c r="M238" s="140"/>
      <c r="N238" s="144"/>
      <c r="O238" s="144"/>
    </row>
    <row r="239" spans="1:15" ht="15">
      <c r="A239" s="145"/>
      <c r="B239" s="145"/>
      <c r="C239" s="146"/>
      <c r="D239" s="146"/>
      <c r="E239" s="146"/>
      <c r="F239" s="147"/>
      <c r="G239" s="146"/>
      <c r="H239" s="148"/>
      <c r="I239" s="149"/>
      <c r="J239" s="146"/>
      <c r="K239" s="146"/>
      <c r="L239" s="146"/>
      <c r="M239" s="146"/>
      <c r="N239" s="150"/>
      <c r="O239" s="150"/>
    </row>
    <row r="240" spans="1:15" ht="15">
      <c r="A240" s="139"/>
      <c r="B240" s="139"/>
      <c r="C240" s="139"/>
      <c r="D240" s="140"/>
      <c r="E240" s="140"/>
      <c r="F240" s="141"/>
      <c r="G240" s="140"/>
      <c r="H240" s="142"/>
      <c r="I240" s="143"/>
      <c r="J240" s="140"/>
      <c r="K240" s="140"/>
      <c r="L240" s="140"/>
      <c r="M240" s="140"/>
      <c r="N240" s="144"/>
      <c r="O240" s="144"/>
    </row>
    <row r="241" spans="1:15" ht="15">
      <c r="A241" s="145"/>
      <c r="B241" s="145"/>
      <c r="C241" s="146"/>
      <c r="D241" s="146"/>
      <c r="E241" s="146"/>
      <c r="F241" s="147"/>
      <c r="G241" s="146"/>
      <c r="H241" s="148"/>
      <c r="I241" s="149"/>
      <c r="J241" s="146"/>
      <c r="K241" s="146"/>
      <c r="L241" s="146"/>
      <c r="M241" s="146"/>
      <c r="N241" s="150"/>
      <c r="O241" s="150"/>
    </row>
    <row r="242" spans="1:15" ht="15">
      <c r="A242" s="139"/>
      <c r="B242" s="139"/>
      <c r="C242" s="140"/>
      <c r="D242" s="140"/>
      <c r="E242" s="140"/>
      <c r="F242" s="141"/>
      <c r="G242" s="140"/>
      <c r="H242" s="142"/>
      <c r="I242" s="143"/>
      <c r="J242" s="140"/>
      <c r="K242" s="140"/>
      <c r="L242" s="140"/>
      <c r="M242" s="140"/>
      <c r="N242" s="144"/>
      <c r="O242" s="144"/>
    </row>
    <row r="243" spans="1:15" ht="15">
      <c r="A243" s="145"/>
      <c r="B243" s="145"/>
      <c r="C243" s="146"/>
      <c r="D243" s="146"/>
      <c r="E243" s="146"/>
      <c r="F243" s="147"/>
      <c r="G243" s="146"/>
      <c r="H243" s="148"/>
      <c r="I243" s="149"/>
      <c r="J243" s="146"/>
      <c r="K243" s="146"/>
      <c r="L243" s="146"/>
      <c r="M243" s="146"/>
      <c r="N243" s="150"/>
      <c r="O243" s="150"/>
    </row>
    <row r="244" spans="1:15" ht="15">
      <c r="A244" s="139"/>
      <c r="B244" s="139"/>
      <c r="C244" s="140"/>
      <c r="D244" s="140"/>
      <c r="E244" s="140"/>
      <c r="F244" s="141"/>
      <c r="G244" s="140"/>
      <c r="H244" s="142"/>
      <c r="I244" s="143"/>
      <c r="J244" s="140"/>
      <c r="K244" s="140"/>
      <c r="L244" s="140"/>
      <c r="M244" s="140"/>
      <c r="N244" s="144"/>
      <c r="O244" s="144"/>
    </row>
    <row r="245" spans="1:15" ht="15">
      <c r="A245" s="145"/>
      <c r="B245" s="145"/>
      <c r="C245" s="146"/>
      <c r="D245" s="146"/>
      <c r="E245" s="146"/>
      <c r="F245" s="147"/>
      <c r="G245" s="146"/>
      <c r="H245" s="148"/>
      <c r="I245" s="149"/>
      <c r="J245" s="146"/>
      <c r="K245" s="146"/>
      <c r="L245" s="146"/>
      <c r="M245" s="146"/>
      <c r="N245" s="150"/>
      <c r="O245" s="150"/>
    </row>
    <row r="246" spans="1:15" ht="15">
      <c r="A246" s="139"/>
      <c r="B246" s="139"/>
      <c r="C246" s="140"/>
      <c r="D246" s="140"/>
      <c r="E246" s="140"/>
      <c r="F246" s="141"/>
      <c r="G246" s="140"/>
      <c r="H246" s="142"/>
      <c r="I246" s="143"/>
      <c r="J246" s="140"/>
      <c r="K246" s="140"/>
      <c r="L246" s="140"/>
      <c r="M246" s="140"/>
      <c r="N246" s="144"/>
      <c r="O246" s="144"/>
    </row>
    <row r="247" spans="1:15" ht="15">
      <c r="A247" s="145"/>
      <c r="B247" s="145"/>
      <c r="C247" s="146"/>
      <c r="D247" s="146"/>
      <c r="E247" s="146"/>
      <c r="F247" s="147"/>
      <c r="G247" s="146"/>
      <c r="H247" s="148"/>
      <c r="I247" s="149"/>
      <c r="J247" s="146"/>
      <c r="K247" s="146"/>
      <c r="L247" s="146"/>
      <c r="M247" s="146"/>
      <c r="N247" s="150"/>
      <c r="O247" s="150"/>
    </row>
    <row r="248" spans="1:15" ht="15">
      <c r="A248" s="139"/>
      <c r="B248" s="139"/>
      <c r="C248" s="140"/>
      <c r="D248" s="140"/>
      <c r="E248" s="140"/>
      <c r="F248" s="141"/>
      <c r="G248" s="140"/>
      <c r="H248" s="142"/>
      <c r="I248" s="143"/>
      <c r="J248" s="140"/>
      <c r="K248" s="140"/>
      <c r="L248" s="140"/>
      <c r="M248" s="140"/>
      <c r="N248" s="144"/>
      <c r="O248" s="144"/>
    </row>
    <row r="249" spans="1:15" ht="15">
      <c r="A249" s="145"/>
      <c r="B249" s="145"/>
      <c r="C249" s="146"/>
      <c r="D249" s="146"/>
      <c r="E249" s="146"/>
      <c r="F249" s="147"/>
      <c r="G249" s="146"/>
      <c r="H249" s="148"/>
      <c r="I249" s="149"/>
      <c r="J249" s="146"/>
      <c r="K249" s="146"/>
      <c r="L249" s="146"/>
      <c r="M249" s="146"/>
      <c r="N249" s="150"/>
      <c r="O249" s="150"/>
    </row>
    <row r="250" spans="1:15" ht="15">
      <c r="A250" s="139"/>
      <c r="B250" s="139"/>
      <c r="C250" s="140"/>
      <c r="D250" s="140"/>
      <c r="E250" s="140"/>
      <c r="F250" s="141"/>
      <c r="G250" s="140"/>
      <c r="H250" s="142"/>
      <c r="I250" s="143"/>
      <c r="J250" s="140"/>
      <c r="K250" s="140"/>
      <c r="L250" s="140"/>
      <c r="M250" s="140"/>
      <c r="N250" s="144"/>
      <c r="O250" s="144"/>
    </row>
    <row r="251" spans="1:15" ht="15">
      <c r="A251" s="145"/>
      <c r="B251" s="145"/>
      <c r="C251" s="146"/>
      <c r="D251" s="146"/>
      <c r="E251" s="146"/>
      <c r="F251" s="147"/>
      <c r="G251" s="146"/>
      <c r="H251" s="148"/>
      <c r="I251" s="149"/>
      <c r="J251" s="146"/>
      <c r="K251" s="146"/>
      <c r="L251" s="146"/>
      <c r="M251" s="146"/>
      <c r="N251" s="150"/>
      <c r="O251" s="150"/>
    </row>
    <row r="252" spans="1:15" ht="15">
      <c r="A252" s="139"/>
      <c r="B252" s="139"/>
      <c r="C252" s="140"/>
      <c r="D252" s="140"/>
      <c r="E252" s="140"/>
      <c r="F252" s="141"/>
      <c r="G252" s="140"/>
      <c r="H252" s="142"/>
      <c r="I252" s="143"/>
      <c r="J252" s="140"/>
      <c r="K252" s="140"/>
      <c r="L252" s="140"/>
      <c r="M252" s="140"/>
      <c r="N252" s="144"/>
      <c r="O252" s="144"/>
    </row>
    <row r="253" spans="1:15" ht="15">
      <c r="A253" s="145"/>
      <c r="B253" s="145"/>
      <c r="C253" s="146"/>
      <c r="D253" s="146"/>
      <c r="E253" s="146"/>
      <c r="F253" s="147"/>
      <c r="G253" s="146"/>
      <c r="H253" s="148"/>
      <c r="I253" s="149"/>
      <c r="J253" s="146"/>
      <c r="K253" s="146"/>
      <c r="L253" s="146"/>
      <c r="M253" s="146"/>
      <c r="N253" s="150"/>
      <c r="O253" s="150"/>
    </row>
    <row r="254" spans="1:15" ht="15">
      <c r="A254" s="139"/>
      <c r="B254" s="139"/>
      <c r="C254" s="140"/>
      <c r="D254" s="140"/>
      <c r="E254" s="140"/>
      <c r="F254" s="141"/>
      <c r="G254" s="140"/>
      <c r="H254" s="142"/>
      <c r="I254" s="143"/>
      <c r="J254" s="140"/>
      <c r="K254" s="140"/>
      <c r="L254" s="140"/>
      <c r="M254" s="140"/>
      <c r="N254" s="144"/>
      <c r="O254" s="144"/>
    </row>
    <row r="255" spans="1:15" ht="15">
      <c r="A255" s="145"/>
      <c r="B255" s="145"/>
      <c r="C255" s="146"/>
      <c r="D255" s="146"/>
      <c r="E255" s="146"/>
      <c r="F255" s="147"/>
      <c r="G255" s="146"/>
      <c r="H255" s="148"/>
      <c r="I255" s="149"/>
      <c r="J255" s="146"/>
      <c r="K255" s="146"/>
      <c r="L255" s="146"/>
      <c r="M255" s="146"/>
      <c r="N255" s="150"/>
      <c r="O255" s="150"/>
    </row>
    <row r="256" spans="1:15" ht="15">
      <c r="A256" s="139"/>
      <c r="B256" s="139"/>
      <c r="C256" s="140"/>
      <c r="D256" s="140"/>
      <c r="E256" s="140"/>
      <c r="F256" s="141"/>
      <c r="G256" s="140"/>
      <c r="H256" s="142"/>
      <c r="I256" s="143"/>
      <c r="J256" s="140"/>
      <c r="K256" s="140"/>
      <c r="L256" s="140"/>
      <c r="M256" s="140"/>
      <c r="N256" s="144"/>
      <c r="O256" s="144"/>
    </row>
    <row r="257" spans="1:15" ht="15">
      <c r="A257" s="145"/>
      <c r="B257" s="145"/>
      <c r="C257" s="146"/>
      <c r="D257" s="146"/>
      <c r="E257" s="146"/>
      <c r="F257" s="147"/>
      <c r="G257" s="146"/>
      <c r="H257" s="148"/>
      <c r="I257" s="149"/>
      <c r="J257" s="146"/>
      <c r="K257" s="146"/>
      <c r="L257" s="146"/>
      <c r="M257" s="146"/>
      <c r="N257" s="150"/>
      <c r="O257" s="150"/>
    </row>
    <row r="258" spans="1:15" ht="15">
      <c r="A258" s="139"/>
      <c r="B258" s="139"/>
      <c r="C258" s="140"/>
      <c r="D258" s="140"/>
      <c r="E258" s="140"/>
      <c r="F258" s="141"/>
      <c r="G258" s="140"/>
      <c r="H258" s="142"/>
      <c r="I258" s="143"/>
      <c r="J258" s="140"/>
      <c r="K258" s="140"/>
      <c r="L258" s="140"/>
      <c r="M258" s="140"/>
      <c r="N258" s="144"/>
      <c r="O258" s="144"/>
    </row>
    <row r="259" spans="1:15" ht="15">
      <c r="A259" s="145"/>
      <c r="B259" s="145"/>
      <c r="C259" s="146"/>
      <c r="D259" s="146"/>
      <c r="E259" s="146"/>
      <c r="F259" s="147"/>
      <c r="G259" s="146"/>
      <c r="H259" s="148"/>
      <c r="I259" s="149"/>
      <c r="J259" s="146"/>
      <c r="K259" s="146"/>
      <c r="L259" s="146"/>
      <c r="M259" s="146"/>
      <c r="N259" s="150"/>
      <c r="O259" s="150"/>
    </row>
    <row r="260" spans="1:15" ht="15">
      <c r="A260" s="139"/>
      <c r="B260" s="139"/>
      <c r="C260" s="140"/>
      <c r="D260" s="140"/>
      <c r="E260" s="140"/>
      <c r="F260" s="141"/>
      <c r="G260" s="140"/>
      <c r="H260" s="142"/>
      <c r="I260" s="143"/>
      <c r="J260" s="140"/>
      <c r="K260" s="140"/>
      <c r="L260" s="140"/>
      <c r="M260" s="140"/>
      <c r="N260" s="144"/>
      <c r="O260" s="144"/>
    </row>
    <row r="261" spans="1:15" ht="15">
      <c r="A261" s="145"/>
      <c r="B261" s="145"/>
      <c r="C261" s="146"/>
      <c r="D261" s="146"/>
      <c r="E261" s="146"/>
      <c r="F261" s="147"/>
      <c r="G261" s="146"/>
      <c r="H261" s="148"/>
      <c r="I261" s="149"/>
      <c r="J261" s="146"/>
      <c r="K261" s="146"/>
      <c r="L261" s="146"/>
      <c r="M261" s="146"/>
      <c r="N261" s="150"/>
      <c r="O261" s="150"/>
    </row>
    <row r="262" spans="1:15" ht="15">
      <c r="A262" s="139"/>
      <c r="B262" s="139"/>
      <c r="C262" s="140"/>
      <c r="D262" s="140"/>
      <c r="E262" s="140"/>
      <c r="F262" s="141"/>
      <c r="G262" s="140"/>
      <c r="H262" s="142"/>
      <c r="I262" s="143"/>
      <c r="J262" s="140"/>
      <c r="K262" s="140"/>
      <c r="L262" s="140"/>
      <c r="M262" s="140"/>
      <c r="N262" s="144"/>
      <c r="O262" s="144"/>
    </row>
    <row r="263" spans="1:15" ht="15">
      <c r="A263" s="145"/>
      <c r="B263" s="145"/>
      <c r="C263" s="146"/>
      <c r="D263" s="146"/>
      <c r="E263" s="146"/>
      <c r="F263" s="147"/>
      <c r="G263" s="146"/>
      <c r="H263" s="148"/>
      <c r="I263" s="149"/>
      <c r="J263" s="146"/>
      <c r="K263" s="146"/>
      <c r="L263" s="146"/>
      <c r="M263" s="146"/>
      <c r="N263" s="150"/>
      <c r="O263" s="150"/>
    </row>
    <row r="264" spans="1:15" ht="15">
      <c r="A264" s="139"/>
      <c r="B264" s="139"/>
      <c r="C264" s="140"/>
      <c r="D264" s="140"/>
      <c r="E264" s="140"/>
      <c r="F264" s="141"/>
      <c r="G264" s="140"/>
      <c r="H264" s="142"/>
      <c r="I264" s="143"/>
      <c r="J264" s="140"/>
      <c r="K264" s="140"/>
      <c r="L264" s="140"/>
      <c r="M264" s="140"/>
      <c r="N264" s="144"/>
      <c r="O264" s="144"/>
    </row>
    <row r="265" spans="1:15" ht="15">
      <c r="A265" s="145"/>
      <c r="B265" s="145"/>
      <c r="C265" s="146"/>
      <c r="D265" s="146"/>
      <c r="E265" s="146"/>
      <c r="F265" s="147"/>
      <c r="G265" s="146"/>
      <c r="H265" s="148"/>
      <c r="I265" s="149"/>
      <c r="J265" s="146"/>
      <c r="K265" s="146"/>
      <c r="L265" s="146"/>
      <c r="M265" s="160"/>
      <c r="N265" s="150"/>
      <c r="O265" s="150"/>
    </row>
    <row r="266" spans="1:15" ht="15">
      <c r="A266" s="139"/>
      <c r="B266" s="139"/>
      <c r="C266" s="140"/>
      <c r="D266" s="140"/>
      <c r="E266" s="140"/>
      <c r="F266" s="141"/>
      <c r="G266" s="140"/>
      <c r="H266" s="142"/>
      <c r="I266" s="143"/>
      <c r="J266" s="140"/>
      <c r="K266" s="140"/>
      <c r="L266" s="140"/>
      <c r="M266" s="161"/>
      <c r="N266" s="144"/>
      <c r="O266" s="144"/>
    </row>
    <row r="267" spans="1:15" ht="15">
      <c r="A267" s="145"/>
      <c r="B267" s="145"/>
      <c r="C267" s="146"/>
      <c r="D267" s="146"/>
      <c r="E267" s="146"/>
      <c r="F267" s="147"/>
      <c r="G267" s="146"/>
      <c r="H267" s="148"/>
      <c r="I267" s="149"/>
      <c r="J267" s="146"/>
      <c r="K267" s="146"/>
      <c r="L267" s="146"/>
      <c r="M267" s="160"/>
      <c r="N267" s="150"/>
      <c r="O267" s="150"/>
    </row>
    <row r="268" spans="1:15" ht="15">
      <c r="A268" s="139"/>
      <c r="B268" s="139"/>
      <c r="C268" s="140"/>
      <c r="D268" s="140"/>
      <c r="E268" s="140"/>
      <c r="F268" s="141"/>
      <c r="G268" s="140"/>
      <c r="H268" s="142"/>
      <c r="I268" s="143"/>
      <c r="J268" s="140"/>
      <c r="K268" s="140"/>
      <c r="L268" s="140"/>
      <c r="M268" s="161"/>
      <c r="N268" s="144"/>
      <c r="O268" s="144"/>
    </row>
    <row r="269" spans="1:15" ht="15">
      <c r="A269" s="145"/>
      <c r="B269" s="145"/>
      <c r="C269" s="146"/>
      <c r="D269" s="146"/>
      <c r="E269" s="146"/>
      <c r="F269" s="147"/>
      <c r="G269" s="146"/>
      <c r="H269" s="148"/>
      <c r="I269" s="149"/>
      <c r="J269" s="146"/>
      <c r="K269" s="146"/>
      <c r="L269" s="146"/>
      <c r="M269" s="146"/>
      <c r="N269" s="150"/>
      <c r="O269" s="150"/>
    </row>
    <row r="270" spans="1:15" ht="15">
      <c r="A270" s="139"/>
      <c r="B270" s="139"/>
      <c r="C270" s="140"/>
      <c r="D270" s="140"/>
      <c r="E270" s="140"/>
      <c r="F270" s="141"/>
      <c r="G270" s="140"/>
      <c r="H270" s="142"/>
      <c r="I270" s="143"/>
      <c r="J270" s="140"/>
      <c r="K270" s="140"/>
      <c r="L270" s="140"/>
      <c r="M270" s="140"/>
      <c r="N270" s="144"/>
      <c r="O270" s="144"/>
    </row>
    <row r="271" spans="1:15" ht="15">
      <c r="A271" s="145"/>
      <c r="B271" s="145"/>
      <c r="C271" s="146"/>
      <c r="D271" s="146"/>
      <c r="E271" s="146"/>
      <c r="F271" s="147"/>
      <c r="G271" s="146"/>
      <c r="H271" s="148"/>
      <c r="I271" s="149"/>
      <c r="J271" s="146"/>
      <c r="K271" s="146"/>
      <c r="L271" s="146"/>
      <c r="M271" s="146"/>
      <c r="N271" s="150"/>
      <c r="O271" s="150"/>
    </row>
    <row r="272" spans="1:15" ht="15">
      <c r="A272" s="139"/>
      <c r="B272" s="139"/>
      <c r="C272" s="140"/>
      <c r="D272" s="140"/>
      <c r="E272" s="140"/>
      <c r="F272" s="141"/>
      <c r="G272" s="140"/>
      <c r="H272" s="142"/>
      <c r="I272" s="143"/>
      <c r="J272" s="140"/>
      <c r="K272" s="140"/>
      <c r="L272" s="140"/>
      <c r="M272" s="140"/>
      <c r="N272" s="144"/>
      <c r="O272" s="144"/>
    </row>
    <row r="273" spans="1:15" ht="15">
      <c r="A273" s="145"/>
      <c r="B273" s="145"/>
      <c r="C273" s="146"/>
      <c r="D273" s="146"/>
      <c r="E273" s="146"/>
      <c r="F273" s="147"/>
      <c r="G273" s="146"/>
      <c r="H273" s="148"/>
      <c r="I273" s="149"/>
      <c r="J273" s="146"/>
      <c r="K273" s="146"/>
      <c r="L273" s="146"/>
      <c r="M273" s="146"/>
      <c r="N273" s="150"/>
      <c r="O273" s="150"/>
    </row>
    <row r="274" spans="1:15" ht="15">
      <c r="A274" s="139"/>
      <c r="B274" s="139"/>
      <c r="C274" s="140"/>
      <c r="D274" s="140"/>
      <c r="E274" s="140"/>
      <c r="F274" s="141"/>
      <c r="G274" s="140"/>
      <c r="H274" s="142"/>
      <c r="I274" s="143"/>
      <c r="J274" s="140"/>
      <c r="K274" s="140"/>
      <c r="L274" s="140"/>
      <c r="M274" s="140"/>
      <c r="N274" s="144"/>
      <c r="O274" s="144"/>
    </row>
    <row r="275" spans="1:15" ht="15">
      <c r="A275" s="145"/>
      <c r="B275" s="145"/>
      <c r="C275" s="146"/>
      <c r="D275" s="146"/>
      <c r="E275" s="146"/>
      <c r="F275" s="147"/>
      <c r="G275" s="146"/>
      <c r="H275" s="148"/>
      <c r="I275" s="149"/>
      <c r="J275" s="146"/>
      <c r="K275" s="146"/>
      <c r="L275" s="146"/>
      <c r="M275" s="146"/>
      <c r="N275" s="150"/>
      <c r="O275" s="150"/>
    </row>
    <row r="276" spans="1:15" ht="15">
      <c r="A276" s="139"/>
      <c r="B276" s="139"/>
      <c r="C276" s="140"/>
      <c r="D276" s="140"/>
      <c r="E276" s="140"/>
      <c r="F276" s="141"/>
      <c r="G276" s="140"/>
      <c r="H276" s="142"/>
      <c r="I276" s="143"/>
      <c r="J276" s="140"/>
      <c r="K276" s="140"/>
      <c r="L276" s="140"/>
      <c r="M276" s="140"/>
      <c r="N276" s="144"/>
      <c r="O276" s="144"/>
    </row>
    <row r="277" spans="1:15" ht="15">
      <c r="A277" s="145"/>
      <c r="B277" s="145"/>
      <c r="C277" s="146"/>
      <c r="D277" s="146"/>
      <c r="E277" s="146"/>
      <c r="F277" s="147"/>
      <c r="G277" s="146"/>
      <c r="H277" s="148"/>
      <c r="I277" s="149"/>
      <c r="J277" s="146"/>
      <c r="K277" s="146"/>
      <c r="L277" s="146"/>
      <c r="M277" s="146"/>
      <c r="N277" s="150"/>
      <c r="O277" s="150"/>
    </row>
    <row r="278" spans="1:15" ht="15">
      <c r="A278" s="139"/>
      <c r="B278" s="139"/>
      <c r="C278" s="140"/>
      <c r="D278" s="140"/>
      <c r="E278" s="140"/>
      <c r="F278" s="141"/>
      <c r="G278" s="140"/>
      <c r="H278" s="142"/>
      <c r="I278" s="143"/>
      <c r="J278" s="140"/>
      <c r="K278" s="140"/>
      <c r="L278" s="140"/>
      <c r="M278" s="140"/>
      <c r="N278" s="144"/>
      <c r="O278" s="144"/>
    </row>
    <row r="279" spans="1:15" ht="15">
      <c r="A279" s="145"/>
      <c r="B279" s="145"/>
      <c r="C279" s="146"/>
      <c r="D279" s="146"/>
      <c r="E279" s="146"/>
      <c r="F279" s="147"/>
      <c r="G279" s="146"/>
      <c r="H279" s="148"/>
      <c r="I279" s="149"/>
      <c r="J279" s="146"/>
      <c r="K279" s="146"/>
      <c r="L279" s="146"/>
      <c r="M279" s="146"/>
      <c r="N279" s="150"/>
      <c r="O279" s="150"/>
    </row>
    <row r="280" spans="1:15" ht="15">
      <c r="A280" s="139"/>
      <c r="B280" s="139"/>
      <c r="C280" s="140"/>
      <c r="D280" s="140"/>
      <c r="E280" s="140"/>
      <c r="F280" s="141"/>
      <c r="G280" s="140"/>
      <c r="H280" s="142"/>
      <c r="I280" s="143"/>
      <c r="J280" s="140"/>
      <c r="K280" s="140"/>
      <c r="L280" s="140"/>
      <c r="M280" s="140"/>
      <c r="N280" s="144"/>
      <c r="O280" s="144"/>
    </row>
    <row r="281" spans="1:15" ht="15">
      <c r="A281" s="145"/>
      <c r="B281" s="145"/>
      <c r="C281" s="146"/>
      <c r="D281" s="146"/>
      <c r="E281" s="146"/>
      <c r="F281" s="147"/>
      <c r="G281" s="146"/>
      <c r="H281" s="148"/>
      <c r="I281" s="149"/>
      <c r="J281" s="146"/>
      <c r="K281" s="146"/>
      <c r="L281" s="146"/>
      <c r="M281" s="146"/>
      <c r="N281" s="150"/>
      <c r="O281" s="150"/>
    </row>
    <row r="282" spans="1:15" ht="15">
      <c r="A282" s="139"/>
      <c r="B282" s="139"/>
      <c r="C282" s="140"/>
      <c r="D282" s="140"/>
      <c r="E282" s="140"/>
      <c r="F282" s="141"/>
      <c r="G282" s="140"/>
      <c r="H282" s="142"/>
      <c r="I282" s="143"/>
      <c r="J282" s="140"/>
      <c r="K282" s="140"/>
      <c r="L282" s="140"/>
      <c r="M282" s="140"/>
      <c r="N282" s="144"/>
      <c r="O282" s="144"/>
    </row>
    <row r="283" spans="1:15" ht="15">
      <c r="A283" s="145"/>
      <c r="B283" s="145"/>
      <c r="C283" s="146"/>
      <c r="D283" s="146"/>
      <c r="E283" s="146"/>
      <c r="F283" s="147"/>
      <c r="G283" s="146"/>
      <c r="H283" s="148"/>
      <c r="I283" s="149"/>
      <c r="J283" s="146"/>
      <c r="K283" s="146"/>
      <c r="L283" s="146"/>
      <c r="M283" s="146"/>
      <c r="N283" s="150"/>
      <c r="O283" s="150"/>
    </row>
    <row r="284" spans="1:15" ht="15">
      <c r="A284" s="139"/>
      <c r="B284" s="139"/>
      <c r="C284" s="140"/>
      <c r="D284" s="140"/>
      <c r="E284" s="140"/>
      <c r="F284" s="141"/>
      <c r="G284" s="140"/>
      <c r="H284" s="142"/>
      <c r="I284" s="143"/>
      <c r="J284" s="140"/>
      <c r="K284" s="140"/>
      <c r="L284" s="140"/>
      <c r="M284" s="140"/>
      <c r="N284" s="144"/>
      <c r="O284" s="144"/>
    </row>
    <row r="285" spans="1:15" ht="15">
      <c r="A285" s="145"/>
      <c r="B285" s="145"/>
      <c r="C285" s="146"/>
      <c r="D285" s="146"/>
      <c r="E285" s="146"/>
      <c r="F285" s="147"/>
      <c r="G285" s="146"/>
      <c r="H285" s="148"/>
      <c r="I285" s="149"/>
      <c r="J285" s="146"/>
      <c r="K285" s="146"/>
      <c r="L285" s="146"/>
      <c r="M285" s="146"/>
      <c r="N285" s="150"/>
      <c r="O285" s="150"/>
    </row>
    <row r="286" spans="1:15" ht="15">
      <c r="A286" s="139"/>
      <c r="B286" s="139"/>
      <c r="C286" s="140"/>
      <c r="D286" s="140"/>
      <c r="E286" s="140"/>
      <c r="F286" s="141"/>
      <c r="G286" s="140"/>
      <c r="H286" s="142"/>
      <c r="I286" s="143"/>
      <c r="J286" s="140"/>
      <c r="K286" s="140"/>
      <c r="L286" s="140"/>
      <c r="M286" s="140"/>
      <c r="N286" s="144"/>
      <c r="O286" s="144"/>
    </row>
    <row r="287" spans="1:15" ht="15">
      <c r="A287" s="145"/>
      <c r="B287" s="145"/>
      <c r="C287" s="146"/>
      <c r="D287" s="146"/>
      <c r="E287" s="146"/>
      <c r="F287" s="147"/>
      <c r="G287" s="146"/>
      <c r="H287" s="148"/>
      <c r="I287" s="149"/>
      <c r="J287" s="146"/>
      <c r="K287" s="146"/>
      <c r="L287" s="146"/>
      <c r="M287" s="146"/>
      <c r="N287" s="150"/>
      <c r="O287" s="150"/>
    </row>
    <row r="288" spans="1:15" ht="15">
      <c r="A288" s="139"/>
      <c r="B288" s="139"/>
      <c r="C288" s="140"/>
      <c r="D288" s="140"/>
      <c r="E288" s="140"/>
      <c r="F288" s="141"/>
      <c r="G288" s="140"/>
      <c r="H288" s="142"/>
      <c r="I288" s="143"/>
      <c r="J288" s="140"/>
      <c r="K288" s="140"/>
      <c r="L288" s="140"/>
      <c r="M288" s="140"/>
      <c r="N288" s="144"/>
      <c r="O288" s="144"/>
    </row>
    <row r="289" spans="1:15" ht="15">
      <c r="A289" s="145"/>
      <c r="B289" s="145"/>
      <c r="C289" s="146"/>
      <c r="D289" s="146"/>
      <c r="E289" s="146"/>
      <c r="F289" s="147"/>
      <c r="G289" s="146"/>
      <c r="H289" s="148"/>
      <c r="I289" s="149"/>
      <c r="J289" s="146"/>
      <c r="K289" s="146"/>
      <c r="L289" s="146"/>
      <c r="M289" s="146"/>
      <c r="N289" s="150"/>
      <c r="O289" s="150"/>
    </row>
    <row r="290" spans="1:15" ht="15">
      <c r="A290" s="139"/>
      <c r="B290" s="139"/>
      <c r="C290" s="140"/>
      <c r="D290" s="140"/>
      <c r="E290" s="140"/>
      <c r="F290" s="141"/>
      <c r="G290" s="140"/>
      <c r="H290" s="142"/>
      <c r="I290" s="143"/>
      <c r="J290" s="140"/>
      <c r="K290" s="140"/>
      <c r="L290" s="140"/>
      <c r="M290" s="140"/>
      <c r="N290" s="144"/>
      <c r="O290" s="144"/>
    </row>
    <row r="291" spans="1:15" ht="15">
      <c r="A291" s="145"/>
      <c r="B291" s="145"/>
      <c r="C291" s="146"/>
      <c r="D291" s="146"/>
      <c r="E291" s="146"/>
      <c r="F291" s="147"/>
      <c r="G291" s="146"/>
      <c r="H291" s="148"/>
      <c r="I291" s="149"/>
      <c r="J291" s="146"/>
      <c r="K291" s="146"/>
      <c r="L291" s="146"/>
      <c r="M291" s="146"/>
      <c r="N291" s="150"/>
      <c r="O291" s="150"/>
    </row>
    <row r="292" spans="1:15" ht="15">
      <c r="A292" s="139"/>
      <c r="B292" s="139"/>
      <c r="C292" s="140"/>
      <c r="D292" s="140"/>
      <c r="E292" s="140"/>
      <c r="F292" s="141"/>
      <c r="G292" s="140"/>
      <c r="H292" s="142"/>
      <c r="I292" s="143"/>
      <c r="J292" s="140"/>
      <c r="K292" s="140"/>
      <c r="L292" s="140"/>
      <c r="M292" s="140"/>
      <c r="N292" s="144"/>
      <c r="O292" s="144"/>
    </row>
    <row r="293" spans="1:15" ht="15">
      <c r="A293" s="145"/>
      <c r="B293" s="145"/>
      <c r="C293" s="146"/>
      <c r="D293" s="146"/>
      <c r="E293" s="146"/>
      <c r="F293" s="147"/>
      <c r="G293" s="146"/>
      <c r="H293" s="148"/>
      <c r="I293" s="149"/>
      <c r="J293" s="146"/>
      <c r="K293" s="146"/>
      <c r="L293" s="146"/>
      <c r="M293" s="146"/>
      <c r="N293" s="150"/>
      <c r="O293" s="150"/>
    </row>
    <row r="294" spans="1:15" ht="15">
      <c r="A294" s="139"/>
      <c r="B294" s="139"/>
      <c r="C294" s="140"/>
      <c r="D294" s="140"/>
      <c r="E294" s="140"/>
      <c r="F294" s="141"/>
      <c r="G294" s="140"/>
      <c r="H294" s="142"/>
      <c r="I294" s="143"/>
      <c r="J294" s="140"/>
      <c r="K294" s="140"/>
      <c r="L294" s="140"/>
      <c r="M294" s="140"/>
      <c r="N294" s="144"/>
      <c r="O294" s="144"/>
    </row>
    <row r="295" spans="1:15" ht="15">
      <c r="A295" s="145"/>
      <c r="B295" s="145"/>
      <c r="C295" s="146"/>
      <c r="D295" s="146"/>
      <c r="E295" s="146"/>
      <c r="F295" s="147"/>
      <c r="G295" s="146"/>
      <c r="H295" s="148"/>
      <c r="I295" s="149"/>
      <c r="J295" s="146"/>
      <c r="K295" s="146"/>
      <c r="L295" s="146"/>
      <c r="M295" s="146"/>
      <c r="N295" s="150"/>
      <c r="O295" s="150"/>
    </row>
    <row r="296" spans="1:15" ht="15">
      <c r="A296" s="139"/>
      <c r="B296" s="139"/>
      <c r="C296" s="140"/>
      <c r="D296" s="140"/>
      <c r="E296" s="140"/>
      <c r="F296" s="141"/>
      <c r="G296" s="140"/>
      <c r="H296" s="142"/>
      <c r="I296" s="143"/>
      <c r="J296" s="140"/>
      <c r="K296" s="140"/>
      <c r="L296" s="140"/>
      <c r="M296" s="140"/>
      <c r="N296" s="144"/>
      <c r="O296" s="144"/>
    </row>
    <row r="297" spans="1:15" ht="15">
      <c r="A297" s="145"/>
      <c r="B297" s="145"/>
      <c r="C297" s="146"/>
      <c r="D297" s="146"/>
      <c r="E297" s="146"/>
      <c r="F297" s="147"/>
      <c r="G297" s="146"/>
      <c r="H297" s="148"/>
      <c r="I297" s="149"/>
      <c r="J297" s="146"/>
      <c r="K297" s="146"/>
      <c r="L297" s="146"/>
      <c r="M297" s="146"/>
      <c r="N297" s="150"/>
      <c r="O297" s="150"/>
    </row>
    <row r="298" spans="1:15" ht="15">
      <c r="A298" s="139"/>
      <c r="B298" s="139"/>
      <c r="C298" s="140"/>
      <c r="D298" s="140"/>
      <c r="E298" s="140"/>
      <c r="F298" s="141"/>
      <c r="G298" s="140"/>
      <c r="H298" s="142"/>
      <c r="I298" s="143"/>
      <c r="J298" s="140"/>
      <c r="K298" s="140"/>
      <c r="L298" s="140"/>
      <c r="M298" s="140"/>
      <c r="N298" s="144"/>
      <c r="O298" s="144"/>
    </row>
    <row r="299" spans="1:15" ht="15">
      <c r="A299" s="145"/>
      <c r="B299" s="145"/>
      <c r="C299" s="146"/>
      <c r="D299" s="146"/>
      <c r="E299" s="146"/>
      <c r="F299" s="147"/>
      <c r="G299" s="146"/>
      <c r="H299" s="148"/>
      <c r="I299" s="149"/>
      <c r="J299" s="146"/>
      <c r="K299" s="146"/>
      <c r="L299" s="146"/>
      <c r="M299" s="146"/>
      <c r="N299" s="150"/>
      <c r="O299" s="150"/>
    </row>
    <row r="300" spans="1:15" ht="15">
      <c r="A300" s="139"/>
      <c r="B300" s="139"/>
      <c r="C300" s="140"/>
      <c r="D300" s="140"/>
      <c r="E300" s="140"/>
      <c r="F300" s="141"/>
      <c r="G300" s="140"/>
      <c r="H300" s="142"/>
      <c r="I300" s="143"/>
      <c r="J300" s="140"/>
      <c r="K300" s="140"/>
      <c r="L300" s="140"/>
      <c r="M300" s="140"/>
      <c r="N300" s="144"/>
      <c r="O300" s="144"/>
    </row>
    <row r="301" spans="1:15" ht="15">
      <c r="A301" s="145"/>
      <c r="B301" s="145"/>
      <c r="C301" s="146"/>
      <c r="D301" s="146"/>
      <c r="E301" s="146"/>
      <c r="F301" s="147"/>
      <c r="G301" s="146"/>
      <c r="H301" s="148"/>
      <c r="I301" s="149"/>
      <c r="J301" s="146"/>
      <c r="K301" s="146"/>
      <c r="L301" s="146"/>
      <c r="M301" s="146"/>
      <c r="N301" s="150"/>
      <c r="O301" s="150"/>
    </row>
    <row r="302" spans="1:15" ht="15">
      <c r="A302" s="139"/>
      <c r="B302" s="139"/>
      <c r="C302" s="140"/>
      <c r="D302" s="140"/>
      <c r="E302" s="140"/>
      <c r="F302" s="141"/>
      <c r="G302" s="140"/>
      <c r="H302" s="142"/>
      <c r="I302" s="143"/>
      <c r="J302" s="140"/>
      <c r="K302" s="140"/>
      <c r="L302" s="140"/>
      <c r="M302" s="140"/>
      <c r="N302" s="144"/>
      <c r="O302" s="144"/>
    </row>
    <row r="303" spans="1:15" ht="15">
      <c r="A303" s="145"/>
      <c r="B303" s="145"/>
      <c r="C303" s="146"/>
      <c r="D303" s="146"/>
      <c r="E303" s="146"/>
      <c r="F303" s="147"/>
      <c r="G303" s="146"/>
      <c r="H303" s="148"/>
      <c r="I303" s="149"/>
      <c r="J303" s="146"/>
      <c r="K303" s="146"/>
      <c r="L303" s="146"/>
      <c r="M303" s="146"/>
      <c r="N303" s="150"/>
      <c r="O303" s="150"/>
    </row>
    <row r="304" spans="1:15" ht="15">
      <c r="A304" s="139"/>
      <c r="B304" s="139"/>
      <c r="C304" s="140"/>
      <c r="D304" s="140"/>
      <c r="E304" s="140"/>
      <c r="F304" s="141"/>
      <c r="G304" s="140"/>
      <c r="H304" s="142"/>
      <c r="I304" s="143"/>
      <c r="J304" s="140"/>
      <c r="K304" s="140"/>
      <c r="L304" s="140"/>
      <c r="M304" s="140"/>
      <c r="N304" s="144"/>
      <c r="O304" s="144"/>
    </row>
    <row r="305" spans="1:15" ht="15">
      <c r="A305" s="145"/>
      <c r="B305" s="145"/>
      <c r="C305" s="145"/>
      <c r="D305" s="146"/>
      <c r="E305" s="146"/>
      <c r="F305" s="147"/>
      <c r="G305" s="146"/>
      <c r="H305" s="148"/>
      <c r="I305" s="149"/>
      <c r="J305" s="146"/>
      <c r="K305" s="146"/>
      <c r="L305" s="146"/>
      <c r="M305" s="146"/>
      <c r="N305" s="150"/>
      <c r="O305" s="150"/>
    </row>
    <row r="306" spans="1:15" ht="15">
      <c r="A306" s="139"/>
      <c r="B306" s="139"/>
      <c r="C306" s="139"/>
      <c r="D306" s="140"/>
      <c r="E306" s="140"/>
      <c r="F306" s="141"/>
      <c r="G306" s="140"/>
      <c r="H306" s="142"/>
      <c r="I306" s="143"/>
      <c r="J306" s="140"/>
      <c r="K306" s="140"/>
      <c r="L306" s="140"/>
      <c r="M306" s="140"/>
      <c r="N306" s="144"/>
      <c r="O306" s="144"/>
    </row>
    <row r="307" spans="1:15" ht="15">
      <c r="A307" s="145"/>
      <c r="B307" s="145"/>
      <c r="C307" s="146"/>
      <c r="D307" s="146"/>
      <c r="E307" s="146"/>
      <c r="F307" s="147"/>
      <c r="G307" s="146"/>
      <c r="H307" s="148"/>
      <c r="I307" s="149"/>
      <c r="J307" s="146"/>
      <c r="K307" s="146"/>
      <c r="L307" s="146"/>
      <c r="M307" s="146"/>
      <c r="N307" s="150"/>
      <c r="O307" s="150"/>
    </row>
    <row r="308" spans="1:15" ht="15">
      <c r="A308" s="139"/>
      <c r="B308" s="139"/>
      <c r="C308" s="140"/>
      <c r="D308" s="140"/>
      <c r="E308" s="140"/>
      <c r="F308" s="141"/>
      <c r="G308" s="140"/>
      <c r="H308" s="142"/>
      <c r="I308" s="143"/>
      <c r="J308" s="140"/>
      <c r="K308" s="140"/>
      <c r="L308" s="140"/>
      <c r="M308" s="140"/>
      <c r="N308" s="144"/>
      <c r="O308" s="144"/>
    </row>
    <row r="309" spans="1:15" ht="15">
      <c r="A309" s="145"/>
      <c r="B309" s="145"/>
      <c r="C309" s="145"/>
      <c r="D309" s="146"/>
      <c r="E309" s="146"/>
      <c r="F309" s="147"/>
      <c r="G309" s="146"/>
      <c r="H309" s="148"/>
      <c r="I309" s="149"/>
      <c r="J309" s="146"/>
      <c r="K309" s="146"/>
      <c r="L309" s="146"/>
      <c r="M309" s="146"/>
      <c r="N309" s="150"/>
      <c r="O309" s="150"/>
    </row>
    <row r="310" spans="1:15" ht="15">
      <c r="A310" s="139"/>
      <c r="B310" s="139"/>
      <c r="C310" s="140"/>
      <c r="D310" s="140"/>
      <c r="E310" s="140"/>
      <c r="F310" s="141"/>
      <c r="G310" s="140"/>
      <c r="H310" s="142"/>
      <c r="I310" s="143"/>
      <c r="J310" s="140"/>
      <c r="K310" s="140"/>
      <c r="L310" s="140"/>
      <c r="M310" s="140"/>
      <c r="N310" s="144"/>
      <c r="O310" s="144"/>
    </row>
    <row r="311" spans="1:15" ht="15">
      <c r="A311" s="145"/>
      <c r="B311" s="145"/>
      <c r="C311" s="146"/>
      <c r="D311" s="146"/>
      <c r="E311" s="146"/>
      <c r="F311" s="147"/>
      <c r="G311" s="146"/>
      <c r="H311" s="148"/>
      <c r="I311" s="149"/>
      <c r="J311" s="146"/>
      <c r="K311" s="146"/>
      <c r="L311" s="146"/>
      <c r="M311" s="146"/>
      <c r="N311" s="150"/>
      <c r="O311" s="150"/>
    </row>
    <row r="312" spans="1:15" ht="15">
      <c r="A312" s="139"/>
      <c r="B312" s="139"/>
      <c r="C312" s="140"/>
      <c r="D312" s="140"/>
      <c r="E312" s="140"/>
      <c r="F312" s="141"/>
      <c r="G312" s="140"/>
      <c r="H312" s="142"/>
      <c r="I312" s="143"/>
      <c r="J312" s="140"/>
      <c r="K312" s="140"/>
      <c r="L312" s="140"/>
      <c r="M312" s="140"/>
      <c r="N312" s="144"/>
      <c r="O312" s="144"/>
    </row>
    <row r="313" spans="1:15" ht="15">
      <c r="A313" s="145"/>
      <c r="B313" s="145"/>
      <c r="C313" s="146"/>
      <c r="D313" s="146"/>
      <c r="E313" s="146"/>
      <c r="F313" s="147"/>
      <c r="G313" s="146"/>
      <c r="H313" s="148"/>
      <c r="I313" s="149"/>
      <c r="J313" s="146"/>
      <c r="K313" s="146"/>
      <c r="L313" s="146"/>
      <c r="M313" s="146"/>
      <c r="N313" s="150"/>
      <c r="O313" s="150"/>
    </row>
    <row r="314" spans="1:15" ht="15">
      <c r="A314" s="139"/>
      <c r="B314" s="139"/>
      <c r="C314" s="140"/>
      <c r="D314" s="140"/>
      <c r="E314" s="140"/>
      <c r="F314" s="141"/>
      <c r="G314" s="140"/>
      <c r="H314" s="142"/>
      <c r="I314" s="143"/>
      <c r="J314" s="140"/>
      <c r="K314" s="140"/>
      <c r="L314" s="140"/>
      <c r="M314" s="140"/>
      <c r="N314" s="144"/>
      <c r="O314" s="144"/>
    </row>
    <row r="315" spans="1:15" ht="15">
      <c r="A315" s="145"/>
      <c r="B315" s="145"/>
      <c r="C315" s="146"/>
      <c r="D315" s="146"/>
      <c r="E315" s="146"/>
      <c r="F315" s="147"/>
      <c r="G315" s="146"/>
      <c r="H315" s="148"/>
      <c r="I315" s="149"/>
      <c r="J315" s="146"/>
      <c r="K315" s="146"/>
      <c r="L315" s="146"/>
      <c r="M315" s="146"/>
      <c r="N315" s="150"/>
      <c r="O315" s="150"/>
    </row>
    <row r="316" spans="1:15" ht="15">
      <c r="A316" s="139"/>
      <c r="B316" s="139"/>
      <c r="C316" s="139"/>
      <c r="D316" s="140"/>
      <c r="E316" s="140"/>
      <c r="F316" s="141"/>
      <c r="G316" s="140"/>
      <c r="H316" s="142"/>
      <c r="I316" s="143"/>
      <c r="J316" s="140"/>
      <c r="K316" s="140"/>
      <c r="L316" s="140"/>
      <c r="M316" s="140"/>
      <c r="N316" s="144"/>
      <c r="O316" s="144"/>
    </row>
    <row r="317" spans="1:15" ht="15">
      <c r="A317" s="145"/>
      <c r="B317" s="145"/>
      <c r="C317" s="146"/>
      <c r="D317" s="146"/>
      <c r="E317" s="146"/>
      <c r="F317" s="147"/>
      <c r="G317" s="146"/>
      <c r="H317" s="148"/>
      <c r="I317" s="149"/>
      <c r="J317" s="146"/>
      <c r="K317" s="146"/>
      <c r="L317" s="146"/>
      <c r="M317" s="146"/>
      <c r="N317" s="150"/>
      <c r="O317" s="150"/>
    </row>
    <row r="318" spans="1:15" ht="15">
      <c r="A318" s="139"/>
      <c r="B318" s="139"/>
      <c r="C318" s="140"/>
      <c r="D318" s="140"/>
      <c r="E318" s="140"/>
      <c r="F318" s="141"/>
      <c r="G318" s="140"/>
      <c r="H318" s="142"/>
      <c r="I318" s="143"/>
      <c r="J318" s="140"/>
      <c r="K318" s="140"/>
      <c r="L318" s="140"/>
      <c r="M318" s="140"/>
      <c r="N318" s="144"/>
      <c r="O318" s="144"/>
    </row>
    <row r="319" spans="1:15" ht="15">
      <c r="A319" s="145"/>
      <c r="B319" s="145"/>
      <c r="C319" s="146"/>
      <c r="D319" s="146"/>
      <c r="E319" s="146"/>
      <c r="F319" s="147"/>
      <c r="G319" s="146"/>
      <c r="H319" s="148"/>
      <c r="I319" s="149"/>
      <c r="J319" s="146"/>
      <c r="K319" s="146"/>
      <c r="L319" s="146"/>
      <c r="M319" s="146"/>
      <c r="N319" s="150"/>
      <c r="O319" s="150"/>
    </row>
    <row r="320" spans="1:15" ht="15">
      <c r="A320" s="139"/>
      <c r="B320" s="139"/>
      <c r="C320" s="140"/>
      <c r="D320" s="140"/>
      <c r="E320" s="140"/>
      <c r="F320" s="141"/>
      <c r="G320" s="140"/>
      <c r="H320" s="142"/>
      <c r="I320" s="143"/>
      <c r="J320" s="140"/>
      <c r="K320" s="140"/>
      <c r="L320" s="140"/>
      <c r="M320" s="140"/>
      <c r="N320" s="144"/>
      <c r="O320" s="144"/>
    </row>
    <row r="321" spans="1:15" ht="15">
      <c r="A321" s="145"/>
      <c r="B321" s="145"/>
      <c r="C321" s="146"/>
      <c r="D321" s="146"/>
      <c r="E321" s="146"/>
      <c r="F321" s="147"/>
      <c r="G321" s="146"/>
      <c r="H321" s="148"/>
      <c r="I321" s="149"/>
      <c r="J321" s="146"/>
      <c r="K321" s="146"/>
      <c r="L321" s="146"/>
      <c r="M321" s="146"/>
      <c r="N321" s="150"/>
      <c r="O321" s="150"/>
    </row>
    <row r="322" spans="1:15" ht="15">
      <c r="A322" s="139"/>
      <c r="B322" s="139"/>
      <c r="C322" s="140"/>
      <c r="D322" s="140"/>
      <c r="E322" s="140"/>
      <c r="F322" s="141"/>
      <c r="G322" s="140"/>
      <c r="H322" s="142"/>
      <c r="I322" s="143"/>
      <c r="J322" s="140"/>
      <c r="K322" s="140"/>
      <c r="L322" s="140"/>
      <c r="M322" s="140"/>
      <c r="N322" s="144"/>
      <c r="O322" s="144"/>
    </row>
    <row r="323" spans="1:15" ht="15">
      <c r="A323" s="145"/>
      <c r="B323" s="145"/>
      <c r="C323" s="145"/>
      <c r="D323" s="146"/>
      <c r="E323" s="146"/>
      <c r="F323" s="148"/>
      <c r="G323" s="146"/>
      <c r="H323" s="148"/>
      <c r="I323" s="149"/>
      <c r="J323" s="146"/>
      <c r="K323" s="146"/>
      <c r="L323" s="146"/>
      <c r="M323" s="146"/>
      <c r="N323" s="151"/>
      <c r="O323" s="150"/>
    </row>
    <row r="324" spans="1:15" ht="15">
      <c r="A324" s="139"/>
      <c r="B324" s="139"/>
      <c r="C324" s="140"/>
      <c r="D324" s="163"/>
      <c r="E324" s="140"/>
      <c r="F324" s="141"/>
      <c r="G324" s="140"/>
      <c r="H324" s="142"/>
      <c r="I324" s="143"/>
      <c r="J324" s="140"/>
      <c r="K324" s="140"/>
      <c r="L324" s="140"/>
      <c r="M324" s="140"/>
      <c r="N324" s="144"/>
      <c r="O324" s="144"/>
    </row>
    <row r="325" spans="1:15" ht="15">
      <c r="A325" s="145"/>
      <c r="B325" s="145"/>
      <c r="C325" s="146"/>
      <c r="D325" s="164"/>
      <c r="E325" s="146"/>
      <c r="F325" s="147"/>
      <c r="G325" s="146"/>
      <c r="H325" s="148"/>
      <c r="I325" s="149"/>
      <c r="J325" s="146"/>
      <c r="K325" s="146"/>
      <c r="L325" s="146"/>
      <c r="M325" s="146"/>
      <c r="N325" s="150"/>
      <c r="O325" s="150"/>
    </row>
    <row r="326" spans="1:15" ht="15">
      <c r="A326" s="139"/>
      <c r="B326" s="139"/>
      <c r="C326" s="140"/>
      <c r="D326" s="163"/>
      <c r="E326" s="140"/>
      <c r="F326" s="141"/>
      <c r="G326" s="140"/>
      <c r="H326" s="142"/>
      <c r="I326" s="143"/>
      <c r="J326" s="140"/>
      <c r="K326" s="140"/>
      <c r="L326" s="140"/>
      <c r="M326" s="140"/>
      <c r="N326" s="144"/>
      <c r="O326" s="144"/>
    </row>
    <row r="327" spans="1:15" ht="15">
      <c r="A327" s="145"/>
      <c r="B327" s="145"/>
      <c r="C327" s="146"/>
      <c r="D327" s="146"/>
      <c r="E327" s="146"/>
      <c r="F327" s="147"/>
      <c r="G327" s="146"/>
      <c r="H327" s="148"/>
      <c r="I327" s="149"/>
      <c r="J327" s="146"/>
      <c r="K327" s="146"/>
      <c r="L327" s="146"/>
      <c r="M327" s="146"/>
      <c r="N327" s="150"/>
      <c r="O327" s="150"/>
    </row>
    <row r="328" spans="1:15" ht="15">
      <c r="A328" s="139"/>
      <c r="B328" s="139"/>
      <c r="C328" s="140"/>
      <c r="D328" s="140"/>
      <c r="E328" s="140"/>
      <c r="F328" s="141"/>
      <c r="G328" s="140"/>
      <c r="H328" s="142"/>
      <c r="I328" s="143"/>
      <c r="J328" s="140"/>
      <c r="K328" s="140"/>
      <c r="L328" s="140"/>
      <c r="M328" s="140"/>
      <c r="N328" s="144"/>
      <c r="O328" s="144"/>
    </row>
    <row r="329" spans="1:15" ht="15">
      <c r="A329" s="145"/>
      <c r="B329" s="145"/>
      <c r="C329" s="146"/>
      <c r="D329" s="165"/>
      <c r="E329" s="146"/>
      <c r="F329" s="147"/>
      <c r="G329" s="146"/>
      <c r="H329" s="148"/>
      <c r="I329" s="149"/>
      <c r="J329" s="146"/>
      <c r="K329" s="146"/>
      <c r="L329" s="146"/>
      <c r="M329" s="146"/>
      <c r="N329" s="150"/>
      <c r="O329" s="150"/>
    </row>
    <row r="330" spans="1:15" ht="15">
      <c r="A330" s="139"/>
      <c r="B330" s="139"/>
      <c r="C330" s="140"/>
      <c r="D330" s="166"/>
      <c r="E330" s="140"/>
      <c r="F330" s="141"/>
      <c r="G330" s="140"/>
      <c r="H330" s="142"/>
      <c r="I330" s="143"/>
      <c r="J330" s="140"/>
      <c r="K330" s="140"/>
      <c r="L330" s="140"/>
      <c r="M330" s="140"/>
      <c r="N330" s="144"/>
      <c r="O330" s="144"/>
    </row>
    <row r="331" spans="1:15" ht="15">
      <c r="A331" s="145"/>
      <c r="B331" s="145"/>
      <c r="C331" s="146"/>
      <c r="D331" s="146"/>
      <c r="E331" s="146"/>
      <c r="F331" s="147"/>
      <c r="G331" s="146"/>
      <c r="H331" s="148"/>
      <c r="I331" s="149"/>
      <c r="J331" s="146"/>
      <c r="K331" s="146"/>
      <c r="L331" s="146"/>
      <c r="M331" s="146"/>
      <c r="N331" s="150"/>
      <c r="O331" s="150"/>
    </row>
    <row r="332" spans="1:15" ht="15">
      <c r="A332" s="139"/>
      <c r="B332" s="139"/>
      <c r="C332" s="139"/>
      <c r="D332" s="140"/>
      <c r="E332" s="140"/>
      <c r="F332" s="141"/>
      <c r="G332" s="140"/>
      <c r="H332" s="142"/>
      <c r="I332" s="143"/>
      <c r="J332" s="140"/>
      <c r="K332" s="140"/>
      <c r="L332" s="140"/>
      <c r="M332" s="140"/>
      <c r="N332" s="144"/>
      <c r="O332" s="144"/>
    </row>
    <row r="333" spans="1:15" ht="15">
      <c r="A333" s="145"/>
      <c r="B333" s="145"/>
      <c r="C333" s="146"/>
      <c r="D333" s="146"/>
      <c r="E333" s="146"/>
      <c r="F333" s="147"/>
      <c r="G333" s="146"/>
      <c r="H333" s="148"/>
      <c r="I333" s="149"/>
      <c r="J333" s="146"/>
      <c r="K333" s="146"/>
      <c r="L333" s="146"/>
      <c r="M333" s="146"/>
      <c r="N333" s="150"/>
      <c r="O333" s="150"/>
    </row>
    <row r="334" spans="1:15" ht="15">
      <c r="A334" s="139"/>
      <c r="B334" s="139"/>
      <c r="C334" s="140"/>
      <c r="D334" s="140"/>
      <c r="E334" s="140"/>
      <c r="F334" s="141"/>
      <c r="G334" s="140"/>
      <c r="H334" s="142"/>
      <c r="I334" s="143"/>
      <c r="J334" s="140"/>
      <c r="K334" s="140"/>
      <c r="L334" s="140"/>
      <c r="M334" s="140"/>
      <c r="N334" s="144"/>
      <c r="O334" s="144"/>
    </row>
    <row r="335" spans="1:15" ht="15">
      <c r="A335" s="145"/>
      <c r="B335" s="145"/>
      <c r="C335" s="146"/>
      <c r="D335" s="146"/>
      <c r="E335" s="146"/>
      <c r="F335" s="147"/>
      <c r="G335" s="146"/>
      <c r="H335" s="148"/>
      <c r="I335" s="149"/>
      <c r="J335" s="146"/>
      <c r="K335" s="146"/>
      <c r="L335" s="146"/>
      <c r="M335" s="146"/>
      <c r="N335" s="150"/>
      <c r="O335" s="150"/>
    </row>
    <row r="336" spans="1:15" ht="15">
      <c r="A336" s="139"/>
      <c r="B336" s="139"/>
      <c r="C336" s="140"/>
      <c r="D336" s="140"/>
      <c r="E336" s="140"/>
      <c r="F336" s="141"/>
      <c r="G336" s="140"/>
      <c r="H336" s="142"/>
      <c r="I336" s="143"/>
      <c r="J336" s="140"/>
      <c r="K336" s="140"/>
      <c r="L336" s="140"/>
      <c r="M336" s="140"/>
      <c r="N336" s="144"/>
      <c r="O336" s="144"/>
    </row>
    <row r="337" spans="1:15" ht="15">
      <c r="A337" s="145"/>
      <c r="B337" s="145"/>
      <c r="C337" s="146"/>
      <c r="D337" s="146"/>
      <c r="E337" s="146"/>
      <c r="F337" s="147"/>
      <c r="G337" s="146"/>
      <c r="H337" s="148"/>
      <c r="I337" s="149"/>
      <c r="J337" s="146"/>
      <c r="K337" s="146"/>
      <c r="L337" s="146"/>
      <c r="M337" s="146"/>
      <c r="N337" s="150"/>
      <c r="O337" s="150"/>
    </row>
    <row r="338" spans="1:15" ht="15">
      <c r="A338" s="139"/>
      <c r="B338" s="139"/>
      <c r="C338" s="140"/>
      <c r="D338" s="140"/>
      <c r="E338" s="140"/>
      <c r="F338" s="141"/>
      <c r="G338" s="140"/>
      <c r="H338" s="142"/>
      <c r="I338" s="143"/>
      <c r="J338" s="140"/>
      <c r="K338" s="140"/>
      <c r="L338" s="140"/>
      <c r="M338" s="140"/>
      <c r="N338" s="144"/>
      <c r="O338" s="144"/>
    </row>
    <row r="339" spans="1:15" ht="15">
      <c r="A339" s="145"/>
      <c r="B339" s="145"/>
      <c r="C339" s="146"/>
      <c r="D339" s="146"/>
      <c r="E339" s="146"/>
      <c r="F339" s="147"/>
      <c r="G339" s="146"/>
      <c r="H339" s="148"/>
      <c r="I339" s="149"/>
      <c r="J339" s="146"/>
      <c r="K339" s="146"/>
      <c r="L339" s="146"/>
      <c r="M339" s="146"/>
      <c r="N339" s="150"/>
      <c r="O339" s="150"/>
    </row>
    <row r="340" spans="1:15" ht="15">
      <c r="A340" s="139"/>
      <c r="B340" s="139"/>
      <c r="C340" s="140"/>
      <c r="D340" s="140"/>
      <c r="E340" s="140"/>
      <c r="F340" s="141"/>
      <c r="G340" s="140"/>
      <c r="H340" s="142"/>
      <c r="I340" s="143"/>
      <c r="J340" s="140"/>
      <c r="K340" s="140"/>
      <c r="L340" s="140"/>
      <c r="M340" s="140"/>
      <c r="N340" s="144"/>
      <c r="O340" s="144"/>
    </row>
    <row r="341" spans="1:15" ht="15">
      <c r="A341" s="145"/>
      <c r="B341" s="145"/>
      <c r="C341" s="146"/>
      <c r="D341" s="146"/>
      <c r="E341" s="146"/>
      <c r="F341" s="147"/>
      <c r="G341" s="146"/>
      <c r="H341" s="148"/>
      <c r="I341" s="149"/>
      <c r="J341" s="146"/>
      <c r="K341" s="146"/>
      <c r="L341" s="146"/>
      <c r="M341" s="146"/>
      <c r="N341" s="150"/>
      <c r="O341" s="150"/>
    </row>
    <row r="342" spans="1:15" ht="15">
      <c r="A342" s="139"/>
      <c r="B342" s="139"/>
      <c r="C342" s="140"/>
      <c r="D342" s="140"/>
      <c r="E342" s="140"/>
      <c r="F342" s="141"/>
      <c r="G342" s="140"/>
      <c r="H342" s="142"/>
      <c r="I342" s="143"/>
      <c r="J342" s="140"/>
      <c r="K342" s="140"/>
      <c r="L342" s="140"/>
      <c r="M342" s="140"/>
      <c r="N342" s="144"/>
      <c r="O342" s="144"/>
    </row>
    <row r="343" spans="1:15" ht="15">
      <c r="A343" s="145"/>
      <c r="B343" s="145"/>
      <c r="C343" s="146"/>
      <c r="D343" s="146"/>
      <c r="E343" s="146"/>
      <c r="F343" s="147"/>
      <c r="G343" s="146"/>
      <c r="H343" s="148"/>
      <c r="I343" s="149"/>
      <c r="J343" s="146"/>
      <c r="K343" s="146"/>
      <c r="L343" s="146"/>
      <c r="M343" s="146"/>
      <c r="N343" s="150"/>
      <c r="O343" s="150"/>
    </row>
    <row r="344" spans="1:15" ht="15">
      <c r="A344" s="139"/>
      <c r="B344" s="139"/>
      <c r="C344" s="140"/>
      <c r="D344" s="140"/>
      <c r="E344" s="140"/>
      <c r="F344" s="141"/>
      <c r="G344" s="140"/>
      <c r="H344" s="142"/>
      <c r="I344" s="143"/>
      <c r="J344" s="140"/>
      <c r="K344" s="140"/>
      <c r="L344" s="140"/>
      <c r="M344" s="140"/>
      <c r="N344" s="144"/>
      <c r="O344" s="144"/>
    </row>
    <row r="345" spans="1:15" ht="15">
      <c r="A345" s="145"/>
      <c r="B345" s="145"/>
      <c r="C345" s="146"/>
      <c r="D345" s="146"/>
      <c r="E345" s="146"/>
      <c r="F345" s="147"/>
      <c r="G345" s="146"/>
      <c r="H345" s="148"/>
      <c r="I345" s="149"/>
      <c r="J345" s="146"/>
      <c r="K345" s="146"/>
      <c r="L345" s="146"/>
      <c r="M345" s="146"/>
      <c r="N345" s="150"/>
      <c r="O345" s="150"/>
    </row>
    <row r="346" spans="1:15" ht="15">
      <c r="A346" s="139"/>
      <c r="B346" s="139"/>
      <c r="C346" s="140"/>
      <c r="D346" s="140"/>
      <c r="E346" s="140"/>
      <c r="F346" s="141"/>
      <c r="G346" s="140"/>
      <c r="H346" s="142"/>
      <c r="I346" s="143"/>
      <c r="J346" s="140"/>
      <c r="K346" s="140"/>
      <c r="L346" s="140"/>
      <c r="M346" s="140"/>
      <c r="N346" s="144"/>
      <c r="O346" s="144"/>
    </row>
    <row r="347" spans="1:15" ht="15">
      <c r="A347" s="145"/>
      <c r="B347" s="145"/>
      <c r="C347" s="146"/>
      <c r="D347" s="146"/>
      <c r="E347" s="146"/>
      <c r="F347" s="147"/>
      <c r="G347" s="146"/>
      <c r="H347" s="148"/>
      <c r="I347" s="149"/>
      <c r="J347" s="146"/>
      <c r="K347" s="146"/>
      <c r="L347" s="146"/>
      <c r="M347" s="146"/>
      <c r="N347" s="150"/>
      <c r="O347" s="150"/>
    </row>
    <row r="348" spans="1:15" ht="15">
      <c r="A348" s="139"/>
      <c r="B348" s="139"/>
      <c r="C348" s="140"/>
      <c r="D348" s="140"/>
      <c r="E348" s="140"/>
      <c r="F348" s="141"/>
      <c r="G348" s="140"/>
      <c r="H348" s="142"/>
      <c r="I348" s="143"/>
      <c r="J348" s="140"/>
      <c r="K348" s="140"/>
      <c r="L348" s="140"/>
      <c r="M348" s="140"/>
      <c r="N348" s="144"/>
      <c r="O348" s="144"/>
    </row>
    <row r="349" spans="1:15" ht="15">
      <c r="A349" s="145"/>
      <c r="B349" s="145"/>
      <c r="C349" s="146"/>
      <c r="D349" s="146"/>
      <c r="E349" s="146"/>
      <c r="F349" s="147"/>
      <c r="G349" s="146"/>
      <c r="H349" s="148"/>
      <c r="I349" s="149"/>
      <c r="J349" s="146"/>
      <c r="K349" s="146"/>
      <c r="L349" s="146"/>
      <c r="M349" s="146"/>
      <c r="N349" s="150"/>
      <c r="O349" s="150"/>
    </row>
    <row r="350" spans="1:15" ht="15">
      <c r="A350" s="139"/>
      <c r="B350" s="139"/>
      <c r="C350" s="140"/>
      <c r="D350" s="140"/>
      <c r="E350" s="140"/>
      <c r="F350" s="141"/>
      <c r="G350" s="140"/>
      <c r="H350" s="142"/>
      <c r="I350" s="143"/>
      <c r="J350" s="140"/>
      <c r="K350" s="140"/>
      <c r="L350" s="140"/>
      <c r="M350" s="140"/>
      <c r="N350" s="144"/>
      <c r="O350" s="144"/>
    </row>
    <row r="351" spans="1:15" ht="15">
      <c r="A351" s="145"/>
      <c r="B351" s="145"/>
      <c r="C351" s="146"/>
      <c r="D351" s="146"/>
      <c r="E351" s="146"/>
      <c r="F351" s="147"/>
      <c r="G351" s="146"/>
      <c r="H351" s="148"/>
      <c r="I351" s="149"/>
      <c r="J351" s="146"/>
      <c r="K351" s="146"/>
      <c r="L351" s="146"/>
      <c r="M351" s="146"/>
      <c r="N351" s="150"/>
      <c r="O351" s="150"/>
    </row>
    <row r="352" spans="1:15" ht="15">
      <c r="A352" s="139"/>
      <c r="B352" s="139"/>
      <c r="C352" s="139"/>
      <c r="D352" s="140"/>
      <c r="E352" s="140"/>
      <c r="F352" s="141"/>
      <c r="G352" s="140"/>
      <c r="H352" s="142"/>
      <c r="I352" s="143"/>
      <c r="J352" s="140"/>
      <c r="K352" s="140"/>
      <c r="L352" s="140"/>
      <c r="M352" s="140"/>
      <c r="N352" s="144"/>
      <c r="O352" s="144"/>
    </row>
    <row r="353" spans="1:15" ht="15">
      <c r="A353" s="145"/>
      <c r="B353" s="145"/>
      <c r="C353" s="146"/>
      <c r="D353" s="146"/>
      <c r="E353" s="146"/>
      <c r="F353" s="147"/>
      <c r="G353" s="146"/>
      <c r="H353" s="148"/>
      <c r="I353" s="149"/>
      <c r="J353" s="146"/>
      <c r="K353" s="146"/>
      <c r="L353" s="146"/>
      <c r="M353" s="146"/>
      <c r="N353" s="150"/>
      <c r="O353" s="150"/>
    </row>
    <row r="354" spans="1:15" ht="15">
      <c r="A354" s="139"/>
      <c r="B354" s="139"/>
      <c r="C354" s="140"/>
      <c r="D354" s="140"/>
      <c r="E354" s="140"/>
      <c r="F354" s="141"/>
      <c r="G354" s="140"/>
      <c r="H354" s="142"/>
      <c r="I354" s="143"/>
      <c r="J354" s="140"/>
      <c r="K354" s="140"/>
      <c r="L354" s="140"/>
      <c r="M354" s="140"/>
      <c r="N354" s="144"/>
      <c r="O354" s="144"/>
    </row>
    <row r="355" spans="1:15" ht="15">
      <c r="A355" s="145"/>
      <c r="B355" s="145"/>
      <c r="C355" s="146"/>
      <c r="D355" s="146"/>
      <c r="E355" s="146"/>
      <c r="F355" s="147"/>
      <c r="G355" s="146"/>
      <c r="H355" s="148"/>
      <c r="I355" s="149"/>
      <c r="J355" s="146"/>
      <c r="K355" s="146"/>
      <c r="L355" s="146"/>
      <c r="M355" s="146"/>
      <c r="N355" s="150"/>
      <c r="O355" s="150"/>
    </row>
    <row r="356" spans="1:15" ht="15">
      <c r="A356" s="139"/>
      <c r="B356" s="139"/>
      <c r="C356" s="140"/>
      <c r="D356" s="140"/>
      <c r="E356" s="140"/>
      <c r="F356" s="141"/>
      <c r="G356" s="140"/>
      <c r="H356" s="142"/>
      <c r="I356" s="143"/>
      <c r="J356" s="140"/>
      <c r="K356" s="140"/>
      <c r="L356" s="140"/>
      <c r="M356" s="140"/>
      <c r="N356" s="144"/>
      <c r="O356" s="144"/>
    </row>
    <row r="357" spans="1:15" ht="15">
      <c r="A357" s="145"/>
      <c r="B357" s="145"/>
      <c r="C357" s="146"/>
      <c r="D357" s="146"/>
      <c r="E357" s="146"/>
      <c r="F357" s="147"/>
      <c r="G357" s="146"/>
      <c r="H357" s="148"/>
      <c r="I357" s="149"/>
      <c r="J357" s="146"/>
      <c r="K357" s="146"/>
      <c r="L357" s="146"/>
      <c r="M357" s="146"/>
      <c r="N357" s="150"/>
      <c r="O357" s="150"/>
    </row>
    <row r="358" spans="1:15" ht="15">
      <c r="A358" s="139"/>
      <c r="B358" s="139"/>
      <c r="C358" s="140"/>
      <c r="D358" s="140"/>
      <c r="E358" s="140"/>
      <c r="F358" s="141"/>
      <c r="G358" s="140"/>
      <c r="H358" s="142"/>
      <c r="I358" s="143"/>
      <c r="J358" s="140"/>
      <c r="K358" s="140"/>
      <c r="L358" s="140"/>
      <c r="M358" s="140"/>
      <c r="N358" s="144"/>
      <c r="O358" s="144"/>
    </row>
    <row r="359" spans="1:15" ht="15">
      <c r="A359" s="145"/>
      <c r="B359" s="145"/>
      <c r="C359" s="146"/>
      <c r="D359" s="146"/>
      <c r="E359" s="146"/>
      <c r="F359" s="147"/>
      <c r="G359" s="146"/>
      <c r="H359" s="148"/>
      <c r="I359" s="149"/>
      <c r="J359" s="146"/>
      <c r="K359" s="146"/>
      <c r="L359" s="146"/>
      <c r="M359" s="146"/>
      <c r="N359" s="150"/>
      <c r="O359" s="150"/>
    </row>
    <row r="360" spans="1:15" ht="15">
      <c r="A360" s="139"/>
      <c r="B360" s="139"/>
      <c r="C360" s="140"/>
      <c r="D360" s="140"/>
      <c r="E360" s="140"/>
      <c r="F360" s="141"/>
      <c r="G360" s="140"/>
      <c r="H360" s="142"/>
      <c r="I360" s="143"/>
      <c r="J360" s="140"/>
      <c r="K360" s="140"/>
      <c r="L360" s="140"/>
      <c r="M360" s="140"/>
      <c r="N360" s="144"/>
      <c r="O360" s="144"/>
    </row>
    <row r="361" spans="1:15" ht="15">
      <c r="A361" s="145"/>
      <c r="B361" s="145"/>
      <c r="C361" s="146"/>
      <c r="D361" s="146"/>
      <c r="E361" s="146"/>
      <c r="F361" s="147"/>
      <c r="G361" s="146"/>
      <c r="H361" s="148"/>
      <c r="I361" s="149"/>
      <c r="J361" s="146"/>
      <c r="K361" s="146"/>
      <c r="L361" s="146"/>
      <c r="M361" s="146"/>
      <c r="N361" s="150"/>
      <c r="O361" s="150"/>
    </row>
    <row r="362" spans="1:15" ht="15">
      <c r="A362" s="139"/>
      <c r="B362" s="139"/>
      <c r="C362" s="140"/>
      <c r="D362" s="140"/>
      <c r="E362" s="140"/>
      <c r="F362" s="141"/>
      <c r="G362" s="140"/>
      <c r="H362" s="142"/>
      <c r="I362" s="143"/>
      <c r="J362" s="140"/>
      <c r="K362" s="140"/>
      <c r="L362" s="140"/>
      <c r="M362" s="140"/>
      <c r="N362" s="144"/>
      <c r="O362" s="144"/>
    </row>
    <row r="363" spans="1:15" ht="15">
      <c r="A363" s="145"/>
      <c r="B363" s="145"/>
      <c r="C363" s="146"/>
      <c r="D363" s="146"/>
      <c r="E363" s="146"/>
      <c r="F363" s="147"/>
      <c r="G363" s="146"/>
      <c r="H363" s="148"/>
      <c r="I363" s="149"/>
      <c r="J363" s="146"/>
      <c r="K363" s="146"/>
      <c r="L363" s="146"/>
      <c r="M363" s="146"/>
      <c r="N363" s="150"/>
      <c r="O363" s="150"/>
    </row>
    <row r="364" spans="1:15" ht="15">
      <c r="A364" s="139"/>
      <c r="B364" s="139"/>
      <c r="C364" s="140"/>
      <c r="D364" s="140"/>
      <c r="E364" s="140"/>
      <c r="F364" s="141"/>
      <c r="G364" s="140"/>
      <c r="H364" s="142"/>
      <c r="I364" s="143"/>
      <c r="J364" s="140"/>
      <c r="K364" s="140"/>
      <c r="L364" s="140"/>
      <c r="M364" s="140"/>
      <c r="N364" s="144"/>
      <c r="O364" s="144"/>
    </row>
    <row r="365" spans="1:15" ht="15">
      <c r="A365" s="145"/>
      <c r="B365" s="145"/>
      <c r="C365" s="146"/>
      <c r="D365" s="146"/>
      <c r="E365" s="146"/>
      <c r="F365" s="147"/>
      <c r="G365" s="146"/>
      <c r="H365" s="148"/>
      <c r="I365" s="149"/>
      <c r="J365" s="146"/>
      <c r="K365" s="146"/>
      <c r="L365" s="146"/>
      <c r="M365" s="146"/>
      <c r="N365" s="150"/>
      <c r="O365" s="150"/>
    </row>
    <row r="366" spans="1:15" ht="15">
      <c r="A366" s="139"/>
      <c r="B366" s="139"/>
      <c r="C366" s="140"/>
      <c r="D366" s="140"/>
      <c r="E366" s="140"/>
      <c r="F366" s="141"/>
      <c r="G366" s="140"/>
      <c r="H366" s="142"/>
      <c r="I366" s="143"/>
      <c r="J366" s="140"/>
      <c r="K366" s="140"/>
      <c r="L366" s="140"/>
      <c r="M366" s="140"/>
      <c r="N366" s="144"/>
      <c r="O366" s="144"/>
    </row>
    <row r="367" spans="1:15" ht="15">
      <c r="A367" s="145"/>
      <c r="B367" s="145"/>
      <c r="C367" s="146"/>
      <c r="D367" s="146"/>
      <c r="E367" s="146"/>
      <c r="F367" s="147"/>
      <c r="G367" s="146"/>
      <c r="H367" s="148"/>
      <c r="I367" s="149"/>
      <c r="J367" s="146"/>
      <c r="K367" s="146"/>
      <c r="L367" s="146"/>
      <c r="M367" s="146"/>
      <c r="N367" s="150"/>
      <c r="O367" s="150"/>
    </row>
    <row r="368" spans="1:15" ht="15">
      <c r="A368" s="139"/>
      <c r="B368" s="139"/>
      <c r="C368" s="140"/>
      <c r="D368" s="140"/>
      <c r="E368" s="140"/>
      <c r="F368" s="141"/>
      <c r="G368" s="140"/>
      <c r="H368" s="142"/>
      <c r="I368" s="143"/>
      <c r="J368" s="140"/>
      <c r="K368" s="140"/>
      <c r="L368" s="140"/>
      <c r="M368" s="140"/>
      <c r="N368" s="144"/>
      <c r="O368" s="144"/>
    </row>
    <row r="369" spans="1:15" ht="15">
      <c r="A369" s="145"/>
      <c r="B369" s="145"/>
      <c r="C369" s="145"/>
      <c r="D369" s="146"/>
      <c r="E369" s="146"/>
      <c r="F369" s="148"/>
      <c r="G369" s="146"/>
      <c r="H369" s="148"/>
      <c r="I369" s="149"/>
      <c r="J369" s="146"/>
      <c r="K369" s="146"/>
      <c r="L369" s="146"/>
      <c r="M369" s="146"/>
      <c r="N369" s="151"/>
      <c r="O369" s="150"/>
    </row>
    <row r="370" spans="1:15" ht="15">
      <c r="A370" s="139"/>
      <c r="B370" s="139"/>
      <c r="C370" s="140"/>
      <c r="D370" s="140"/>
      <c r="E370" s="140"/>
      <c r="F370" s="141"/>
      <c r="G370" s="140"/>
      <c r="H370" s="142"/>
      <c r="I370" s="143"/>
      <c r="J370" s="140"/>
      <c r="K370" s="140"/>
      <c r="L370" s="140"/>
      <c r="M370" s="140"/>
      <c r="N370" s="144"/>
      <c r="O370" s="144"/>
    </row>
    <row r="371" spans="1:15" ht="15">
      <c r="A371" s="145"/>
      <c r="B371" s="145"/>
      <c r="C371" s="146"/>
      <c r="D371" s="146"/>
      <c r="E371" s="146"/>
      <c r="F371" s="147"/>
      <c r="G371" s="146"/>
      <c r="H371" s="148"/>
      <c r="I371" s="149"/>
      <c r="J371" s="146"/>
      <c r="K371" s="146"/>
      <c r="L371" s="146"/>
      <c r="M371" s="146"/>
      <c r="N371" s="150"/>
      <c r="O371" s="150"/>
    </row>
    <row r="372" spans="1:15" ht="15">
      <c r="A372" s="139"/>
      <c r="B372" s="139"/>
      <c r="C372" s="140"/>
      <c r="D372" s="140"/>
      <c r="E372" s="140"/>
      <c r="F372" s="141"/>
      <c r="G372" s="140"/>
      <c r="H372" s="142"/>
      <c r="I372" s="143"/>
      <c r="J372" s="140"/>
      <c r="K372" s="140"/>
      <c r="L372" s="140"/>
      <c r="M372" s="140"/>
      <c r="N372" s="144"/>
      <c r="O372" s="144"/>
    </row>
    <row r="373" spans="1:15" ht="15">
      <c r="A373" s="145"/>
      <c r="B373" s="145"/>
      <c r="C373" s="146"/>
      <c r="D373" s="146"/>
      <c r="E373" s="146"/>
      <c r="F373" s="147"/>
      <c r="G373" s="146"/>
      <c r="H373" s="148"/>
      <c r="I373" s="149"/>
      <c r="J373" s="146"/>
      <c r="K373" s="146"/>
      <c r="L373" s="146"/>
      <c r="M373" s="146"/>
      <c r="N373" s="150"/>
      <c r="O373" s="150"/>
    </row>
    <row r="374" spans="1:15" ht="15">
      <c r="A374" s="139"/>
      <c r="B374" s="139"/>
      <c r="C374" s="140"/>
      <c r="D374" s="140"/>
      <c r="E374" s="140"/>
      <c r="F374" s="141"/>
      <c r="G374" s="140"/>
      <c r="H374" s="142"/>
      <c r="I374" s="143"/>
      <c r="J374" s="140"/>
      <c r="K374" s="140"/>
      <c r="L374" s="140"/>
      <c r="M374" s="140"/>
      <c r="N374" s="144"/>
      <c r="O374" s="144"/>
    </row>
    <row r="375" spans="1:15" ht="15">
      <c r="A375" s="145"/>
      <c r="B375" s="145"/>
      <c r="C375" s="146"/>
      <c r="D375" s="146"/>
      <c r="E375" s="146"/>
      <c r="F375" s="147"/>
      <c r="G375" s="146"/>
      <c r="H375" s="148"/>
      <c r="I375" s="149"/>
      <c r="J375" s="146"/>
      <c r="K375" s="146"/>
      <c r="L375" s="146"/>
      <c r="M375" s="146"/>
      <c r="N375" s="150"/>
      <c r="O375" s="150"/>
    </row>
    <row r="376" spans="1:15" ht="15">
      <c r="A376" s="139"/>
      <c r="B376" s="139"/>
      <c r="C376" s="140"/>
      <c r="D376" s="140"/>
      <c r="E376" s="140"/>
      <c r="F376" s="141"/>
      <c r="G376" s="140"/>
      <c r="H376" s="142"/>
      <c r="I376" s="143"/>
      <c r="J376" s="140"/>
      <c r="K376" s="140"/>
      <c r="L376" s="140"/>
      <c r="M376" s="140"/>
      <c r="N376" s="144"/>
      <c r="O376" s="144"/>
    </row>
    <row r="377" spans="1:15" ht="15">
      <c r="A377" s="145"/>
      <c r="B377" s="145"/>
      <c r="C377" s="146"/>
      <c r="D377" s="146"/>
      <c r="E377" s="146"/>
      <c r="F377" s="147"/>
      <c r="G377" s="146"/>
      <c r="H377" s="148"/>
      <c r="I377" s="149"/>
      <c r="J377" s="146"/>
      <c r="K377" s="146"/>
      <c r="L377" s="146"/>
      <c r="M377" s="146"/>
      <c r="N377" s="150"/>
      <c r="O377" s="150"/>
    </row>
    <row r="378" spans="1:15" ht="15">
      <c r="A378" s="139"/>
      <c r="B378" s="139"/>
      <c r="C378" s="140"/>
      <c r="D378" s="140"/>
      <c r="E378" s="140"/>
      <c r="F378" s="141"/>
      <c r="G378" s="140"/>
      <c r="H378" s="142"/>
      <c r="I378" s="143"/>
      <c r="J378" s="140"/>
      <c r="K378" s="140"/>
      <c r="L378" s="140"/>
      <c r="M378" s="140"/>
      <c r="N378" s="144"/>
      <c r="O378" s="144"/>
    </row>
    <row r="379" spans="1:15" ht="15">
      <c r="A379" s="145"/>
      <c r="B379" s="145"/>
      <c r="C379" s="146"/>
      <c r="D379" s="146"/>
      <c r="E379" s="146"/>
      <c r="F379" s="147"/>
      <c r="G379" s="146"/>
      <c r="H379" s="148"/>
      <c r="I379" s="149"/>
      <c r="J379" s="146"/>
      <c r="K379" s="146"/>
      <c r="L379" s="146"/>
      <c r="M379" s="146"/>
      <c r="N379" s="150"/>
      <c r="O379" s="150"/>
    </row>
    <row r="380" spans="1:15" ht="15">
      <c r="A380" s="139"/>
      <c r="B380" s="139"/>
      <c r="C380" s="140"/>
      <c r="D380" s="140"/>
      <c r="E380" s="140"/>
      <c r="F380" s="141"/>
      <c r="G380" s="140"/>
      <c r="H380" s="142"/>
      <c r="I380" s="143"/>
      <c r="J380" s="140"/>
      <c r="K380" s="140"/>
      <c r="L380" s="140"/>
      <c r="M380" s="140"/>
      <c r="N380" s="144"/>
      <c r="O380" s="144"/>
    </row>
    <row r="381" spans="1:15" ht="15">
      <c r="A381" s="145"/>
      <c r="B381" s="145"/>
      <c r="C381" s="146"/>
      <c r="D381" s="146"/>
      <c r="E381" s="146"/>
      <c r="F381" s="147"/>
      <c r="G381" s="146"/>
      <c r="H381" s="148"/>
      <c r="I381" s="149"/>
      <c r="J381" s="146"/>
      <c r="K381" s="146"/>
      <c r="L381" s="146"/>
      <c r="M381" s="146"/>
      <c r="N381" s="150"/>
      <c r="O381" s="150"/>
    </row>
    <row r="382" spans="1:15" ht="15">
      <c r="A382" s="139"/>
      <c r="B382" s="139"/>
      <c r="C382" s="140"/>
      <c r="D382" s="140"/>
      <c r="E382" s="140"/>
      <c r="F382" s="141"/>
      <c r="G382" s="140"/>
      <c r="H382" s="142"/>
      <c r="I382" s="143"/>
      <c r="J382" s="140"/>
      <c r="K382" s="140"/>
      <c r="L382" s="140"/>
      <c r="M382" s="140"/>
      <c r="N382" s="144"/>
      <c r="O382" s="144"/>
    </row>
    <row r="383" spans="1:15" ht="15">
      <c r="A383" s="145"/>
      <c r="B383" s="145"/>
      <c r="C383" s="146"/>
      <c r="D383" s="146"/>
      <c r="E383" s="146"/>
      <c r="F383" s="147"/>
      <c r="G383" s="146"/>
      <c r="H383" s="148"/>
      <c r="I383" s="149"/>
      <c r="J383" s="146"/>
      <c r="K383" s="146"/>
      <c r="L383" s="146"/>
      <c r="M383" s="146"/>
      <c r="N383" s="150"/>
      <c r="O383" s="150"/>
    </row>
    <row r="384" spans="1:15" ht="15">
      <c r="A384" s="139"/>
      <c r="B384" s="139"/>
      <c r="C384" s="140"/>
      <c r="D384" s="140"/>
      <c r="E384" s="140"/>
      <c r="F384" s="141"/>
      <c r="G384" s="140"/>
      <c r="H384" s="142"/>
      <c r="I384" s="143"/>
      <c r="J384" s="140"/>
      <c r="K384" s="140"/>
      <c r="L384" s="140"/>
      <c r="M384" s="140"/>
      <c r="N384" s="144"/>
      <c r="O384" s="144"/>
    </row>
    <row r="385" spans="1:15" ht="15">
      <c r="A385" s="145"/>
      <c r="B385" s="145"/>
      <c r="C385" s="145"/>
      <c r="D385" s="146"/>
      <c r="E385" s="146"/>
      <c r="F385" s="148"/>
      <c r="G385" s="146"/>
      <c r="H385" s="148"/>
      <c r="I385" s="149"/>
      <c r="J385" s="146"/>
      <c r="K385" s="146"/>
      <c r="L385" s="146"/>
      <c r="M385" s="146"/>
      <c r="N385" s="151"/>
      <c r="O385" s="150"/>
    </row>
    <row r="386" spans="1:15" ht="15">
      <c r="A386" s="139"/>
      <c r="B386" s="139"/>
      <c r="C386" s="140"/>
      <c r="D386" s="140"/>
      <c r="E386" s="140"/>
      <c r="F386" s="141"/>
      <c r="G386" s="140"/>
      <c r="H386" s="142"/>
      <c r="I386" s="143"/>
      <c r="J386" s="140"/>
      <c r="K386" s="140"/>
      <c r="L386" s="140"/>
      <c r="M386" s="140"/>
      <c r="N386" s="144"/>
      <c r="O386" s="144"/>
    </row>
    <row r="387" spans="1:15" ht="15">
      <c r="A387" s="145"/>
      <c r="B387" s="145"/>
      <c r="C387" s="146"/>
      <c r="D387" s="146"/>
      <c r="E387" s="146"/>
      <c r="F387" s="147"/>
      <c r="G387" s="146"/>
      <c r="H387" s="148"/>
      <c r="I387" s="149"/>
      <c r="J387" s="146"/>
      <c r="K387" s="146"/>
      <c r="L387" s="146"/>
      <c r="M387" s="146"/>
      <c r="N387" s="150"/>
      <c r="O387" s="150"/>
    </row>
    <row r="388" spans="1:15" ht="15">
      <c r="A388" s="139"/>
      <c r="B388" s="139"/>
      <c r="C388" s="140"/>
      <c r="D388" s="140"/>
      <c r="E388" s="140"/>
      <c r="F388" s="141"/>
      <c r="G388" s="4"/>
      <c r="H388" s="142"/>
      <c r="I388" s="143"/>
      <c r="J388" s="140"/>
      <c r="K388" s="140"/>
      <c r="L388" s="140"/>
      <c r="M388" s="140"/>
      <c r="N388" s="144"/>
      <c r="O388" s="144"/>
    </row>
    <row r="389" spans="1:15" ht="15">
      <c r="A389" s="145"/>
      <c r="B389" s="145"/>
      <c r="C389" s="146"/>
      <c r="D389" s="146"/>
      <c r="E389" s="146"/>
      <c r="F389" s="147"/>
      <c r="G389" s="146"/>
      <c r="H389" s="148"/>
      <c r="I389" s="149"/>
      <c r="J389" s="146"/>
      <c r="K389" s="167"/>
      <c r="L389" s="146"/>
      <c r="M389" s="146"/>
      <c r="N389" s="168"/>
      <c r="O389" s="150"/>
    </row>
    <row r="390" spans="1:15" ht="15">
      <c r="A390" s="139"/>
      <c r="B390" s="139"/>
      <c r="C390" s="140"/>
      <c r="D390" s="140"/>
      <c r="E390" s="140"/>
      <c r="F390" s="141"/>
      <c r="G390" s="140"/>
      <c r="H390" s="142"/>
      <c r="I390" s="143"/>
      <c r="J390" s="140"/>
      <c r="K390" s="140"/>
      <c r="L390" s="140"/>
      <c r="M390" s="140"/>
      <c r="N390" s="144"/>
      <c r="O390" s="144"/>
    </row>
    <row r="391" spans="1:15" ht="15">
      <c r="A391" s="145"/>
      <c r="B391" s="145"/>
      <c r="C391" s="146"/>
      <c r="D391" s="146"/>
      <c r="E391" s="146"/>
      <c r="F391" s="147"/>
      <c r="G391" s="146"/>
      <c r="H391" s="148"/>
      <c r="I391" s="149"/>
      <c r="J391" s="146"/>
      <c r="K391" s="146"/>
      <c r="L391" s="146"/>
      <c r="M391" s="146"/>
      <c r="N391" s="168"/>
      <c r="O391" s="150"/>
    </row>
    <row r="392" spans="1:15" ht="15">
      <c r="A392" s="139"/>
      <c r="B392" s="139"/>
      <c r="C392" s="140"/>
      <c r="D392" s="140"/>
      <c r="E392" s="140"/>
      <c r="F392" s="141"/>
      <c r="G392" s="140"/>
      <c r="H392" s="142"/>
      <c r="I392" s="143"/>
      <c r="J392" s="140"/>
      <c r="K392" s="140"/>
      <c r="L392" s="140"/>
      <c r="M392" s="140"/>
      <c r="N392" s="169"/>
      <c r="O392" s="144"/>
    </row>
    <row r="393" spans="1:15" ht="15">
      <c r="A393" s="145"/>
      <c r="B393" s="145"/>
      <c r="C393" s="146"/>
      <c r="D393" s="146"/>
      <c r="E393" s="146"/>
      <c r="F393" s="147"/>
      <c r="G393" s="146"/>
      <c r="H393" s="148"/>
      <c r="I393" s="149"/>
      <c r="J393" s="146"/>
      <c r="K393" s="167"/>
      <c r="L393" s="146"/>
      <c r="M393" s="146"/>
      <c r="N393" s="168"/>
      <c r="O393" s="150"/>
    </row>
    <row r="394" spans="1:15" ht="15">
      <c r="A394" s="139"/>
      <c r="B394" s="139"/>
      <c r="C394" s="140"/>
      <c r="D394" s="140"/>
      <c r="E394" s="140"/>
      <c r="F394" s="141"/>
      <c r="G394" s="140"/>
      <c r="H394" s="142"/>
      <c r="I394" s="143"/>
      <c r="J394" s="140"/>
      <c r="K394" s="140"/>
      <c r="L394" s="140"/>
      <c r="M394" s="140"/>
      <c r="N394" s="144"/>
      <c r="O394" s="144"/>
    </row>
    <row r="395" spans="1:15" ht="15">
      <c r="A395" s="145"/>
      <c r="B395" s="145"/>
      <c r="C395" s="146"/>
      <c r="D395" s="146"/>
      <c r="E395" s="146"/>
      <c r="F395" s="147"/>
      <c r="G395" s="146"/>
      <c r="H395" s="148"/>
      <c r="I395" s="149"/>
      <c r="J395" s="146"/>
      <c r="K395" s="146"/>
      <c r="L395" s="146"/>
      <c r="M395" s="146"/>
      <c r="N395" s="150"/>
      <c r="O395" s="150"/>
    </row>
    <row r="396" spans="1:15" ht="15">
      <c r="A396" s="139"/>
      <c r="B396" s="139"/>
      <c r="C396" s="140"/>
      <c r="D396" s="140"/>
      <c r="E396" s="140"/>
      <c r="F396" s="141"/>
      <c r="G396" s="140"/>
      <c r="H396" s="142"/>
      <c r="I396" s="143"/>
      <c r="J396" s="140"/>
      <c r="K396" s="140"/>
      <c r="L396" s="140"/>
      <c r="M396" s="140"/>
      <c r="N396" s="169"/>
      <c r="O396" s="144"/>
    </row>
    <row r="397" spans="1:15" ht="16.5">
      <c r="A397" s="145"/>
      <c r="B397" s="145"/>
      <c r="C397" s="146"/>
      <c r="D397" s="146"/>
      <c r="E397" s="146"/>
      <c r="F397" s="159"/>
      <c r="G397" s="146"/>
      <c r="H397" s="148"/>
      <c r="I397" s="149"/>
      <c r="J397" s="146"/>
      <c r="K397" s="146"/>
      <c r="L397" s="146"/>
      <c r="M397" s="146"/>
      <c r="N397" s="150"/>
      <c r="O397" s="150"/>
    </row>
    <row r="398" spans="1:15" ht="15">
      <c r="A398" s="139"/>
      <c r="B398" s="139"/>
      <c r="C398" s="140"/>
      <c r="D398" s="140"/>
      <c r="E398" s="140"/>
      <c r="F398" s="141"/>
      <c r="G398" s="140"/>
      <c r="H398" s="142"/>
      <c r="I398" s="143"/>
      <c r="J398" s="140"/>
      <c r="K398" s="140"/>
      <c r="L398" s="140"/>
      <c r="M398" s="140"/>
      <c r="N398" s="169"/>
      <c r="O398" s="144"/>
    </row>
    <row r="399" spans="1:15" ht="16.5">
      <c r="A399" s="145"/>
      <c r="B399" s="145"/>
      <c r="C399" s="146"/>
      <c r="D399" s="146"/>
      <c r="E399" s="146"/>
      <c r="F399" s="159"/>
      <c r="G399" s="146"/>
      <c r="H399" s="148"/>
      <c r="I399" s="149"/>
      <c r="J399" s="146"/>
      <c r="K399" s="146"/>
      <c r="L399" s="146"/>
      <c r="M399" s="146"/>
      <c r="N399" s="168"/>
      <c r="O399" s="150"/>
    </row>
    <row r="400" spans="1:15" ht="16.5">
      <c r="A400" s="139"/>
      <c r="B400" s="139"/>
      <c r="C400" s="140"/>
      <c r="D400" s="140"/>
      <c r="E400" s="140"/>
      <c r="F400" s="158"/>
      <c r="G400" s="140"/>
      <c r="H400" s="142"/>
      <c r="I400" s="143"/>
      <c r="J400" s="140"/>
      <c r="K400" s="140"/>
      <c r="L400" s="140"/>
      <c r="M400" s="140"/>
      <c r="N400" s="144"/>
      <c r="O400" s="144"/>
    </row>
    <row r="401" spans="1:15" ht="16.5">
      <c r="A401" s="145"/>
      <c r="B401" s="145"/>
      <c r="C401" s="146"/>
      <c r="D401" s="146"/>
      <c r="E401" s="146"/>
      <c r="F401" s="159"/>
      <c r="G401" s="146"/>
      <c r="H401" s="148"/>
      <c r="I401" s="149"/>
      <c r="J401" s="146"/>
      <c r="K401" s="146"/>
      <c r="L401" s="146"/>
      <c r="M401" s="146"/>
      <c r="N401" s="168"/>
      <c r="O401" s="150"/>
    </row>
    <row r="402" spans="1:15" ht="16.5">
      <c r="A402" s="139"/>
      <c r="B402" s="139"/>
      <c r="C402" s="140"/>
      <c r="D402" s="140"/>
      <c r="E402" s="140"/>
      <c r="F402" s="158"/>
      <c r="G402" s="140"/>
      <c r="H402" s="142"/>
      <c r="I402" s="143"/>
      <c r="J402" s="140"/>
      <c r="K402" s="140"/>
      <c r="L402" s="140"/>
      <c r="M402" s="140"/>
      <c r="N402" s="169"/>
      <c r="O402" s="144"/>
    </row>
    <row r="403" spans="1:15" ht="16.5">
      <c r="A403" s="145"/>
      <c r="B403" s="145"/>
      <c r="C403" s="146"/>
      <c r="D403" s="146"/>
      <c r="E403" s="146"/>
      <c r="F403" s="159"/>
      <c r="G403" s="146"/>
      <c r="H403" s="148"/>
      <c r="I403" s="149"/>
      <c r="J403" s="146"/>
      <c r="K403" s="146"/>
      <c r="L403" s="146"/>
      <c r="M403" s="146"/>
      <c r="N403" s="160"/>
      <c r="O403" s="150"/>
    </row>
    <row r="404" spans="1:15" ht="16.5">
      <c r="A404" s="139"/>
      <c r="B404" s="139"/>
      <c r="C404" s="140"/>
      <c r="D404" s="140"/>
      <c r="E404" s="140"/>
      <c r="F404" s="158"/>
      <c r="G404" s="140"/>
      <c r="H404" s="142"/>
      <c r="I404" s="143"/>
      <c r="J404" s="140"/>
      <c r="K404" s="140"/>
      <c r="L404" s="140"/>
      <c r="M404" s="140"/>
      <c r="N404" s="144"/>
      <c r="O404" s="144"/>
    </row>
    <row r="405" spans="1:15" ht="16.5">
      <c r="A405" s="145"/>
      <c r="B405" s="145"/>
      <c r="C405" s="146"/>
      <c r="D405" s="146"/>
      <c r="E405" s="146"/>
      <c r="F405" s="159"/>
      <c r="G405" s="146"/>
      <c r="H405" s="148"/>
      <c r="I405" s="149"/>
      <c r="J405" s="146"/>
      <c r="K405" s="146"/>
      <c r="L405" s="146"/>
      <c r="M405" s="167"/>
      <c r="N405" s="174"/>
      <c r="O405" s="150"/>
    </row>
    <row r="406" spans="1:15" ht="16.5">
      <c r="A406" s="139"/>
      <c r="B406" s="139"/>
      <c r="C406" s="140"/>
      <c r="D406" s="140"/>
      <c r="E406" s="140"/>
      <c r="F406" s="158"/>
      <c r="G406" s="140"/>
      <c r="H406" s="142"/>
      <c r="I406" s="143"/>
      <c r="J406" s="140"/>
      <c r="K406" s="140"/>
      <c r="L406" s="140"/>
      <c r="M406" s="140"/>
      <c r="N406" s="144"/>
      <c r="O406" s="144"/>
    </row>
    <row r="407" spans="1:15" ht="16.5">
      <c r="A407" s="145"/>
      <c r="B407" s="145"/>
      <c r="C407" s="146"/>
      <c r="D407" s="146"/>
      <c r="E407" s="146"/>
      <c r="F407" s="159"/>
      <c r="G407" s="146"/>
      <c r="H407" s="148"/>
      <c r="I407" s="149"/>
      <c r="J407" s="146"/>
      <c r="K407" s="146"/>
      <c r="L407" s="146"/>
      <c r="M407" s="146"/>
      <c r="N407" s="150"/>
      <c r="O407" s="150"/>
    </row>
    <row r="408" spans="1:15" ht="16.5">
      <c r="A408" s="139"/>
      <c r="B408" s="139"/>
      <c r="C408" s="140"/>
      <c r="D408" s="140"/>
      <c r="E408" s="140"/>
      <c r="F408" s="158"/>
      <c r="G408" s="140"/>
      <c r="H408" s="142"/>
      <c r="I408" s="143"/>
      <c r="J408" s="140"/>
      <c r="K408" s="140"/>
      <c r="L408" s="140"/>
      <c r="M408" s="140"/>
      <c r="N408" s="144"/>
      <c r="O408" s="144"/>
    </row>
    <row r="409" spans="1:15" ht="16.5">
      <c r="A409" s="145"/>
      <c r="B409" s="145"/>
      <c r="C409" s="146"/>
      <c r="D409" s="146"/>
      <c r="E409" s="146"/>
      <c r="F409" s="159"/>
      <c r="G409" s="146"/>
      <c r="H409" s="148"/>
      <c r="I409" s="149"/>
      <c r="J409" s="146"/>
      <c r="K409" s="146"/>
      <c r="L409" s="146"/>
      <c r="M409" s="146"/>
      <c r="N409" s="150"/>
      <c r="O409" s="150"/>
    </row>
    <row r="410" spans="1:15" ht="16.5">
      <c r="A410" s="139"/>
      <c r="B410" s="139"/>
      <c r="C410" s="140"/>
      <c r="D410" s="140"/>
      <c r="E410" s="140"/>
      <c r="F410" s="158"/>
      <c r="G410" s="140"/>
      <c r="H410" s="142"/>
      <c r="I410" s="143"/>
      <c r="J410" s="140"/>
      <c r="K410" s="140"/>
      <c r="L410" s="140"/>
      <c r="M410" s="140"/>
      <c r="N410" s="144"/>
      <c r="O410" s="144"/>
    </row>
    <row r="411" spans="1:15" ht="16.5">
      <c r="A411" s="145"/>
      <c r="B411" s="145"/>
      <c r="C411" s="146"/>
      <c r="D411" s="146"/>
      <c r="E411" s="146"/>
      <c r="F411" s="159"/>
      <c r="G411" s="146"/>
      <c r="H411" s="148"/>
      <c r="I411" s="149"/>
      <c r="J411" s="146"/>
      <c r="K411" s="146"/>
      <c r="L411" s="146"/>
      <c r="M411" s="146"/>
      <c r="N411" s="150"/>
      <c r="O411" s="150"/>
    </row>
    <row r="412" spans="1:15" ht="16.5">
      <c r="A412" s="139"/>
      <c r="B412" s="139"/>
      <c r="C412" s="140"/>
      <c r="D412" s="140"/>
      <c r="E412" s="140"/>
      <c r="F412" s="158"/>
      <c r="G412" s="140"/>
      <c r="H412" s="142"/>
      <c r="I412" s="143"/>
      <c r="J412" s="140"/>
      <c r="K412" s="140"/>
      <c r="L412" s="140"/>
      <c r="M412" s="140"/>
      <c r="N412" s="144"/>
      <c r="O412" s="144"/>
    </row>
    <row r="413" spans="1:15" ht="16.5">
      <c r="A413" s="145"/>
      <c r="B413" s="145"/>
      <c r="C413" s="146" t="str">
        <f ca="1">IF(D413 = "汎用", 0, IF(D413 = "", "", INDIRECT(ADDRESS(MATCH(D413,キャラデータ表!$C$1:$C431, 0),1,2,TRUE,"キャラデータ表"),TRUE)))</f>
        <v/>
      </c>
      <c r="D413" s="146"/>
      <c r="E413" s="146"/>
      <c r="F413" s="159">
        <f t="shared" ref="F413:F431" si="1">COUNTIFS($D$1:$D412, $D413, $E$1:$E412, $E413)</f>
        <v>0</v>
      </c>
      <c r="G413" s="146"/>
      <c r="H413" s="148"/>
      <c r="I413" s="149"/>
      <c r="J413" s="146"/>
      <c r="K413" s="146"/>
      <c r="L413" s="146"/>
      <c r="M413" s="146"/>
      <c r="N413" s="150"/>
      <c r="O413" s="150"/>
    </row>
    <row r="414" spans="1:15" ht="16.5">
      <c r="A414" s="139"/>
      <c r="B414" s="139"/>
      <c r="C414" s="140" t="str">
        <f ca="1">IF(D414 = "汎用", 0, IF(D414 = "", "", INDIRECT(ADDRESS(MATCH(D414,キャラデータ表!$C$1:$C431, 0),1,2,TRUE,"キャラデータ表"),TRUE)))</f>
        <v/>
      </c>
      <c r="D414" s="140"/>
      <c r="E414" s="140"/>
      <c r="F414" s="158">
        <f t="shared" si="1"/>
        <v>0</v>
      </c>
      <c r="G414" s="140"/>
      <c r="H414" s="142"/>
      <c r="I414" s="143"/>
      <c r="J414" s="140"/>
      <c r="K414" s="140"/>
      <c r="L414" s="140"/>
      <c r="M414" s="140"/>
      <c r="N414" s="144"/>
      <c r="O414" s="144"/>
    </row>
    <row r="415" spans="1:15" ht="16.5">
      <c r="A415" s="145"/>
      <c r="B415" s="145"/>
      <c r="C415" s="146" t="str">
        <f ca="1">IF(D415 = "汎用", 0, IF(D415 = "", "", INDIRECT(ADDRESS(MATCH(D415,キャラデータ表!$C$1:$C431, 0),1,2,TRUE,"キャラデータ表"),TRUE)))</f>
        <v/>
      </c>
      <c r="D415" s="146"/>
      <c r="E415" s="146"/>
      <c r="F415" s="159">
        <f t="shared" si="1"/>
        <v>0</v>
      </c>
      <c r="G415" s="146"/>
      <c r="H415" s="148"/>
      <c r="I415" s="149"/>
      <c r="J415" s="146"/>
      <c r="K415" s="146"/>
      <c r="L415" s="146"/>
      <c r="M415" s="146"/>
      <c r="N415" s="150"/>
      <c r="O415" s="150"/>
    </row>
    <row r="416" spans="1:15" ht="16.5">
      <c r="A416" s="139"/>
      <c r="B416" s="139"/>
      <c r="C416" s="140" t="str">
        <f ca="1">IF(D416 = "汎用", 0, IF(D416 = "", "", INDIRECT(ADDRESS(MATCH(D416,キャラデータ表!$C$1:$C431, 0),1,2,TRUE,"キャラデータ表"),TRUE)))</f>
        <v/>
      </c>
      <c r="D416" s="140"/>
      <c r="E416" s="140"/>
      <c r="F416" s="158">
        <f t="shared" si="1"/>
        <v>0</v>
      </c>
      <c r="G416" s="140"/>
      <c r="H416" s="142"/>
      <c r="I416" s="143"/>
      <c r="J416" s="140"/>
      <c r="K416" s="140"/>
      <c r="L416" s="140"/>
      <c r="M416" s="140"/>
      <c r="N416" s="144"/>
      <c r="O416" s="144"/>
    </row>
    <row r="417" spans="1:15" ht="16.5">
      <c r="A417" s="145"/>
      <c r="B417" s="145"/>
      <c r="C417" s="146" t="str">
        <f ca="1">IF(D417 = "汎用", 0, IF(D417 = "", "", INDIRECT(ADDRESS(MATCH(D417,キャラデータ表!$C$1:$C431, 0),1,2,TRUE,"キャラデータ表"),TRUE)))</f>
        <v/>
      </c>
      <c r="D417" s="146"/>
      <c r="E417" s="146"/>
      <c r="F417" s="159">
        <f t="shared" si="1"/>
        <v>0</v>
      </c>
      <c r="G417" s="146"/>
      <c r="H417" s="148"/>
      <c r="I417" s="149"/>
      <c r="J417" s="146"/>
      <c r="K417" s="146"/>
      <c r="L417" s="146"/>
      <c r="M417" s="146"/>
      <c r="N417" s="150"/>
      <c r="O417" s="150"/>
    </row>
    <row r="418" spans="1:15" ht="16.5">
      <c r="A418" s="139"/>
      <c r="B418" s="139"/>
      <c r="C418" s="140" t="str">
        <f ca="1">IF(D418 = "汎用", 0, IF(D418 = "", "", INDIRECT(ADDRESS(MATCH(D418,キャラデータ表!$C$1:$C431, 0),1,2,TRUE,"キャラデータ表"),TRUE)))</f>
        <v/>
      </c>
      <c r="D418" s="140"/>
      <c r="E418" s="140"/>
      <c r="F418" s="158">
        <f t="shared" si="1"/>
        <v>0</v>
      </c>
      <c r="G418" s="140"/>
      <c r="H418" s="142"/>
      <c r="I418" s="143"/>
      <c r="J418" s="140"/>
      <c r="K418" s="140"/>
      <c r="L418" s="140"/>
      <c r="M418" s="140"/>
      <c r="N418" s="144"/>
      <c r="O418" s="144"/>
    </row>
    <row r="419" spans="1:15" ht="16.5">
      <c r="A419" s="145"/>
      <c r="B419" s="145"/>
      <c r="C419" s="146" t="str">
        <f ca="1">IF(D419 = "汎用", 0, IF(D419 = "", "", INDIRECT(ADDRESS(MATCH(D419,キャラデータ表!$C$1:$C431, 0),1,2,TRUE,"キャラデータ表"),TRUE)))</f>
        <v/>
      </c>
      <c r="D419" s="146"/>
      <c r="E419" s="146"/>
      <c r="F419" s="159">
        <f t="shared" si="1"/>
        <v>0</v>
      </c>
      <c r="G419" s="146"/>
      <c r="H419" s="148"/>
      <c r="I419" s="149"/>
      <c r="J419" s="146"/>
      <c r="K419" s="146"/>
      <c r="L419" s="146"/>
      <c r="M419" s="146"/>
      <c r="N419" s="150"/>
      <c r="O419" s="150"/>
    </row>
    <row r="420" spans="1:15" ht="16.5">
      <c r="A420" s="139"/>
      <c r="B420" s="139"/>
      <c r="C420" s="140" t="str">
        <f ca="1">IF(D420 = "汎用", 0, IF(D420 = "", "", INDIRECT(ADDRESS(MATCH(D420,キャラデータ表!$C$1:$C431, 0),1,2,TRUE,"キャラデータ表"),TRUE)))</f>
        <v/>
      </c>
      <c r="D420" s="140"/>
      <c r="E420" s="140"/>
      <c r="F420" s="158">
        <f t="shared" si="1"/>
        <v>0</v>
      </c>
      <c r="G420" s="140"/>
      <c r="H420" s="142"/>
      <c r="I420" s="143"/>
      <c r="J420" s="140"/>
      <c r="K420" s="140"/>
      <c r="L420" s="140"/>
      <c r="M420" s="140"/>
      <c r="N420" s="144"/>
      <c r="O420" s="144"/>
    </row>
    <row r="421" spans="1:15" ht="16.5">
      <c r="A421" s="145"/>
      <c r="B421" s="145"/>
      <c r="C421" s="146" t="str">
        <f ca="1">IF(D421 = "汎用", 0, IF(D421 = "", "", INDIRECT(ADDRESS(MATCH(D421,キャラデータ表!$C$1:$C431, 0),1,2,TRUE,"キャラデータ表"),TRUE)))</f>
        <v/>
      </c>
      <c r="D421" s="146"/>
      <c r="E421" s="146"/>
      <c r="F421" s="159">
        <f t="shared" si="1"/>
        <v>0</v>
      </c>
      <c r="G421" s="146"/>
      <c r="H421" s="148"/>
      <c r="I421" s="149"/>
      <c r="J421" s="146"/>
      <c r="K421" s="146"/>
      <c r="L421" s="146"/>
      <c r="M421" s="146"/>
      <c r="N421" s="150"/>
      <c r="O421" s="150"/>
    </row>
    <row r="422" spans="1:15" ht="16.5">
      <c r="A422" s="139"/>
      <c r="B422" s="139"/>
      <c r="C422" s="140" t="str">
        <f ca="1">IF(D422 = "汎用", 0, IF(D422 = "", "", INDIRECT(ADDRESS(MATCH(D422,キャラデータ表!$C$1:$C431, 0),1,2,TRUE,"キャラデータ表"),TRUE)))</f>
        <v/>
      </c>
      <c r="D422" s="140"/>
      <c r="E422" s="140"/>
      <c r="F422" s="158">
        <f t="shared" si="1"/>
        <v>0</v>
      </c>
      <c r="G422" s="140"/>
      <c r="H422" s="142"/>
      <c r="I422" s="143"/>
      <c r="J422" s="140"/>
      <c r="K422" s="140"/>
      <c r="L422" s="140"/>
      <c r="M422" s="140"/>
      <c r="N422" s="144"/>
      <c r="O422" s="144"/>
    </row>
    <row r="423" spans="1:15" ht="16.5">
      <c r="A423" s="145"/>
      <c r="B423" s="145"/>
      <c r="C423" s="146" t="str">
        <f ca="1">IF(D423 = "汎用", 0, IF(D423 = "", "", INDIRECT(ADDRESS(MATCH(D423,キャラデータ表!$C$1:$C431, 0),1,2,TRUE,"キャラデータ表"),TRUE)))</f>
        <v/>
      </c>
      <c r="D423" s="146"/>
      <c r="E423" s="146"/>
      <c r="F423" s="159">
        <f t="shared" si="1"/>
        <v>0</v>
      </c>
      <c r="G423" s="146"/>
      <c r="H423" s="148"/>
      <c r="I423" s="149"/>
      <c r="J423" s="146"/>
      <c r="K423" s="146"/>
      <c r="L423" s="146"/>
      <c r="M423" s="146"/>
      <c r="N423" s="150"/>
      <c r="O423" s="150"/>
    </row>
    <row r="424" spans="1:15" ht="16.5">
      <c r="A424" s="139"/>
      <c r="B424" s="139"/>
      <c r="C424" s="140" t="str">
        <f ca="1">IF(D424 = "汎用", 0, IF(D424 = "", "", INDIRECT(ADDRESS(MATCH(D424,キャラデータ表!$C$1:$C431, 0),1,2,TRUE,"キャラデータ表"),TRUE)))</f>
        <v/>
      </c>
      <c r="D424" s="140"/>
      <c r="E424" s="140"/>
      <c r="F424" s="158">
        <f t="shared" si="1"/>
        <v>0</v>
      </c>
      <c r="G424" s="140"/>
      <c r="H424" s="142"/>
      <c r="I424" s="143"/>
      <c r="J424" s="140"/>
      <c r="K424" s="140"/>
      <c r="L424" s="140"/>
      <c r="M424" s="140"/>
      <c r="N424" s="144"/>
      <c r="O424" s="144"/>
    </row>
    <row r="425" spans="1:15" ht="16.5">
      <c r="A425" s="145"/>
      <c r="B425" s="145"/>
      <c r="C425" s="146" t="str">
        <f ca="1">IF(D425 = "汎用", 0, IF(D425 = "", "", INDIRECT(ADDRESS(MATCH(D425,キャラデータ表!$C$1:$C431, 0),1,2,TRUE,"キャラデータ表"),TRUE)))</f>
        <v/>
      </c>
      <c r="D425" s="146"/>
      <c r="E425" s="146"/>
      <c r="F425" s="159">
        <f t="shared" si="1"/>
        <v>0</v>
      </c>
      <c r="G425" s="146"/>
      <c r="H425" s="148"/>
      <c r="I425" s="149"/>
      <c r="J425" s="146"/>
      <c r="K425" s="146"/>
      <c r="L425" s="146"/>
      <c r="M425" s="146"/>
      <c r="N425" s="150"/>
      <c r="O425" s="150"/>
    </row>
    <row r="426" spans="1:15" ht="16.5">
      <c r="A426" s="139"/>
      <c r="B426" s="139"/>
      <c r="C426" s="140" t="str">
        <f ca="1">IF(D426 = "汎用", 0, IF(D426 = "", "", INDIRECT(ADDRESS(MATCH(D426,キャラデータ表!$C$1:$C431, 0),1,2,TRUE,"キャラデータ表"),TRUE)))</f>
        <v/>
      </c>
      <c r="D426" s="140"/>
      <c r="E426" s="140"/>
      <c r="F426" s="158">
        <f t="shared" si="1"/>
        <v>0</v>
      </c>
      <c r="G426" s="140"/>
      <c r="H426" s="142"/>
      <c r="I426" s="143"/>
      <c r="J426" s="140"/>
      <c r="K426" s="140"/>
      <c r="L426" s="140"/>
      <c r="M426" s="140"/>
      <c r="N426" s="144"/>
      <c r="O426" s="144"/>
    </row>
    <row r="427" spans="1:15" ht="16.5">
      <c r="A427" s="145"/>
      <c r="B427" s="145"/>
      <c r="C427" s="146" t="str">
        <f ca="1">IF(D427 = "汎用", 0, IF(D427 = "", "", INDIRECT(ADDRESS(MATCH(D427,キャラデータ表!$C$1:$C431, 0),1,2,TRUE,"キャラデータ表"),TRUE)))</f>
        <v/>
      </c>
      <c r="D427" s="146"/>
      <c r="E427" s="146"/>
      <c r="F427" s="159">
        <f t="shared" si="1"/>
        <v>0</v>
      </c>
      <c r="G427" s="146"/>
      <c r="H427" s="148"/>
      <c r="I427" s="149"/>
      <c r="J427" s="146"/>
      <c r="K427" s="146"/>
      <c r="L427" s="146"/>
      <c r="M427" s="146"/>
      <c r="N427" s="150"/>
      <c r="O427" s="150"/>
    </row>
    <row r="428" spans="1:15" ht="16.5">
      <c r="A428" s="139"/>
      <c r="B428" s="139"/>
      <c r="C428" s="140" t="str">
        <f ca="1">IF(D428 = "汎用", 0, IF(D428 = "", "", INDIRECT(ADDRESS(MATCH(D428,キャラデータ表!$C$1:$C431, 0),1,2,TRUE,"キャラデータ表"),TRUE)))</f>
        <v/>
      </c>
      <c r="D428" s="140"/>
      <c r="E428" s="140"/>
      <c r="F428" s="158">
        <f t="shared" si="1"/>
        <v>0</v>
      </c>
      <c r="G428" s="140"/>
      <c r="H428" s="142"/>
      <c r="I428" s="143"/>
      <c r="J428" s="140"/>
      <c r="K428" s="140"/>
      <c r="L428" s="140"/>
      <c r="M428" s="140"/>
      <c r="N428" s="144"/>
      <c r="O428" s="144"/>
    </row>
    <row r="429" spans="1:15" ht="16.5">
      <c r="A429" s="145"/>
      <c r="B429" s="145"/>
      <c r="C429" s="146" t="str">
        <f ca="1">IF(D429 = "汎用", 0, IF(D429 = "", "", INDIRECT(ADDRESS(MATCH(D429,キャラデータ表!$C$1:$C431, 0),1,2,TRUE,"キャラデータ表"),TRUE)))</f>
        <v/>
      </c>
      <c r="D429" s="146"/>
      <c r="E429" s="146"/>
      <c r="F429" s="159">
        <f t="shared" si="1"/>
        <v>0</v>
      </c>
      <c r="G429" s="146"/>
      <c r="H429" s="148"/>
      <c r="I429" s="149"/>
      <c r="J429" s="146"/>
      <c r="K429" s="146"/>
      <c r="L429" s="146"/>
      <c r="M429" s="146"/>
      <c r="N429" s="150"/>
      <c r="O429" s="150"/>
    </row>
    <row r="430" spans="1:15" ht="16.5">
      <c r="A430" s="139"/>
      <c r="B430" s="139"/>
      <c r="C430" s="140" t="str">
        <f ca="1">IF(D430 = "汎用", 0, IF(D430 = "", "", INDIRECT(ADDRESS(MATCH(D430,キャラデータ表!$C$1:$C431, 0),1,2,TRUE,"キャラデータ表"),TRUE)))</f>
        <v/>
      </c>
      <c r="D430" s="140"/>
      <c r="E430" s="140"/>
      <c r="F430" s="158">
        <f t="shared" si="1"/>
        <v>0</v>
      </c>
      <c r="G430" s="140"/>
      <c r="H430" s="142"/>
      <c r="I430" s="143"/>
      <c r="J430" s="140"/>
      <c r="K430" s="140"/>
      <c r="L430" s="140"/>
      <c r="M430" s="140"/>
      <c r="N430" s="144"/>
      <c r="O430" s="144"/>
    </row>
    <row r="431" spans="1:15" ht="16.5">
      <c r="A431" s="145"/>
      <c r="B431" s="145"/>
      <c r="C431" s="146"/>
      <c r="D431" s="146"/>
      <c r="E431" s="146"/>
      <c r="F431" s="159">
        <f t="shared" si="1"/>
        <v>0</v>
      </c>
      <c r="G431" s="146"/>
      <c r="H431" s="148"/>
      <c r="I431" s="149"/>
      <c r="J431" s="146"/>
      <c r="K431" s="146"/>
      <c r="L431" s="146"/>
      <c r="M431" s="146"/>
      <c r="N431" s="150"/>
      <c r="O431" s="150"/>
    </row>
  </sheetData>
  <autoFilter ref="A1:N431" xr:uid="{00000000-0009-0000-0000-000006000000}"/>
  <customSheetViews>
    <customSheetView guid="{FA637EDE-023A-4C43-AD8A-098B5D24A1F2}" filter="1" showAutoFilter="1">
      <pageMargins left="0.7" right="0.7" top="0.75" bottom="0.75" header="0.3" footer="0.3"/>
      <autoFilter ref="A1:N347" xr:uid="{F896246F-44A3-4C1A-A9F3-BE50C4185F10}">
        <filterColumn colId="7">
          <filters blank="1">
            <filter val="3"/>
          </filters>
        </filterColumn>
      </autoFilter>
    </customSheetView>
    <customSheetView guid="{9EE8C37E-3749-432E-AA36-223C7D06CE1D}" filter="1" showAutoFilter="1">
      <pageMargins left="0.7" right="0.7" top="0.75" bottom="0.75" header="0.3" footer="0.3"/>
      <autoFilter ref="A1:N408" xr:uid="{4E52E001-3A22-4DCC-9FAE-B323ED2DADCF}">
        <filterColumn colId="1">
          <filters blank="1"/>
        </filterColumn>
      </autoFilter>
    </customSheetView>
    <customSheetView guid="{7D4D1DB6-3245-4A2D-9344-D00F8543AB41}" filter="1" showAutoFilter="1">
      <pageMargins left="0.7" right="0.7" top="0.75" bottom="0.75" header="0.3" footer="0.3"/>
      <autoFilter ref="A1:N408" xr:uid="{FFBEC156-585C-4FA7-A2D6-143CFA0E457D}"/>
    </customSheetView>
  </customSheetViews>
  <phoneticPr fontId="15"/>
  <conditionalFormatting sqref="M12 M15">
    <cfRule type="expression" dxfId="27" priority="8">
      <formula>$B13="未"</formula>
    </cfRule>
    <cfRule type="expression" dxfId="26" priority="9">
      <formula>$A13="未"</formula>
    </cfRule>
  </conditionalFormatting>
  <conditionalFormatting sqref="M26:N26">
    <cfRule type="expression" dxfId="25" priority="1">
      <formula>$B28="未"</formula>
    </cfRule>
    <cfRule type="expression" dxfId="24" priority="2">
      <formula>$A28="未"</formula>
    </cfRule>
    <cfRule type="expression" dxfId="23" priority="5">
      <formula>$O28&gt;5</formula>
    </cfRule>
  </conditionalFormatting>
  <conditionalFormatting sqref="N24:N25 N27:N28 M90">
    <cfRule type="expression" dxfId="22" priority="6">
      <formula>$B25="未"</formula>
    </cfRule>
    <cfRule type="expression" dxfId="21" priority="7">
      <formula>$A25="未"</formula>
    </cfRule>
  </conditionalFormatting>
  <conditionalFormatting sqref="N26">
    <cfRule type="expression" dxfId="20" priority="3">
      <formula>$B29="未"</formula>
    </cfRule>
    <cfRule type="expression" dxfId="19" priority="4">
      <formula>$A29="未"</formula>
    </cfRule>
  </conditionalFormatting>
  <dataValidations count="4">
    <dataValidation type="list" allowBlank="1" sqref="E2:E431" xr:uid="{00000000-0002-0000-0600-000000000000}">
      <formula1>"PERSONAL,TROOP,CAPTURE,ESCAPE,MOVE,PASSIVE"</formula1>
    </dataValidation>
    <dataValidation type="list" allowBlank="1" sqref="J2:L426 K427:L431" xr:uid="{00000000-0002-0000-0600-000001000000}">
      <formula1>"可,不可"</formula1>
    </dataValidation>
    <dataValidation type="list" allowBlank="1" sqref="H2:H431" xr:uid="{00000000-0002-0000-0600-000002000000}">
      <formula1>"0,1,2,3,4,5,変動"</formula1>
    </dataValidation>
    <dataValidation type="list" allowBlank="1" sqref="A2:B431" xr:uid="{00000000-0002-0000-0600-000003000000}">
      <formula1>"済,未"</formula1>
    </dataValidation>
  </dataValidations>
  <pageMargins left="0.7" right="0.7" top="0.75" bottom="0.75" header="0.3" footer="0.3"/>
  <pageSetup paperSize="9" orientation="portrait" horizontalDpi="4294967293"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O1331"/>
  <sheetViews>
    <sheetView workbookViewId="0">
      <pane ySplit="1" topLeftCell="A2" activePane="bottomLeft" state="frozen"/>
      <selection pane="bottomLeft" activeCell="B3" sqref="B3"/>
    </sheetView>
  </sheetViews>
  <sheetFormatPr defaultColWidth="12.59765625" defaultRowHeight="15.75" customHeight="1"/>
  <cols>
    <col min="1" max="1" width="7.3984375" customWidth="1"/>
    <col min="2" max="2" width="19" customWidth="1"/>
    <col min="3" max="3" width="18.265625" customWidth="1"/>
  </cols>
  <sheetData>
    <row r="1" spans="1:171" ht="15.75" customHeight="1">
      <c r="A1" s="1" t="s">
        <v>2473</v>
      </c>
      <c r="B1" s="1" t="s">
        <v>2</v>
      </c>
      <c r="C1" s="1" t="s">
        <v>2474</v>
      </c>
      <c r="D1" s="1" t="s">
        <v>1529</v>
      </c>
      <c r="E1" s="1" t="s">
        <v>2475</v>
      </c>
      <c r="F1" s="1">
        <f ca="1">COUNTIF(D:D, "PERSONAL") / COUNTIF(D:D, "TROOP")</f>
        <v>1.0066225165562914</v>
      </c>
      <c r="G1" s="1"/>
      <c r="H1" s="1"/>
      <c r="I1" s="112"/>
      <c r="J1" s="112"/>
      <c r="K1" s="112"/>
      <c r="L1" s="112"/>
      <c r="M1" s="112"/>
      <c r="N1" s="112"/>
      <c r="O1" s="112"/>
      <c r="P1" s="112"/>
      <c r="Q1" s="112"/>
      <c r="R1" s="112"/>
      <c r="S1" s="112"/>
      <c r="T1" s="112"/>
      <c r="U1" s="112"/>
      <c r="V1" s="112"/>
      <c r="W1" s="112"/>
      <c r="X1" s="112"/>
      <c r="Y1" s="112"/>
    </row>
    <row r="2" spans="1:171" ht="16.149999999999999">
      <c r="A2" s="132">
        <f ca="1">IF(B2 = "", "", INDIRECT(ADDRESS(MATCH(B2,キャラデータ表!$C$1:$C1331, 0),1,2,TRUE,"キャラデータ表"),TRUE))</f>
        <v>1</v>
      </c>
      <c r="B2" s="1" t="s">
        <v>74</v>
      </c>
      <c r="C2" s="1" t="s">
        <v>2412</v>
      </c>
      <c r="D2" s="132" t="str">
        <f ca="1">IF(C2 = "", "", INDIRECT(ADDRESS(MATCH(C2,汎用スキル表!$G$1:$G1331, 0),5,2,TRUE,"汎用スキル表"),TRUE))</f>
        <v>TROOP</v>
      </c>
      <c r="E2" s="1">
        <f ca="1">COUNTIFS(固有スキル表!$B:$B, $A2, 固有スキル表!$D:$D, $D2) + COUNTIFS($A:$A, $A2, $D:$D, $D2) - COUNTIFS(固有スキル表!$C:$C, $B2, 固有スキル表!$I:$I, "不可", 固有スキル表!$D:$D, $D2)</f>
        <v>3</v>
      </c>
      <c r="F2" s="1"/>
      <c r="G2" s="1"/>
      <c r="H2" s="1"/>
    </row>
    <row r="3" spans="1:171" ht="16.149999999999999">
      <c r="A3" s="132">
        <f ca="1">IF(B3 = "", "", INDIRECT(ADDRESS(MATCH(B3,キャラデータ表!$C$1:$C1331, 0),1,2,TRUE,"キャラデータ表"),TRUE))</f>
        <v>1</v>
      </c>
      <c r="B3" s="1" t="s">
        <v>74</v>
      </c>
      <c r="C3" s="103" t="s">
        <v>2404</v>
      </c>
      <c r="D3" s="132" t="str">
        <f ca="1">IF(C3 = "", "", INDIRECT(ADDRESS(MATCH(C3,汎用スキル表!$G$1:$G1331, 0),5,2,TRUE,"汎用スキル表"),TRUE))</f>
        <v>PERSONAL</v>
      </c>
      <c r="E3" s="1">
        <f ca="1">COUNTIFS(固有スキル表!$B:$B, $A3, 固有スキル表!$D:$D, $D3) + COUNTIFS($A:$A, $A3, $D:$D, $D3) - COUNTIFS(固有スキル表!$C:$C, $B3, 固有スキル表!$I:$I, "不可", 固有スキル表!$D:$D, $D3)</f>
        <v>3</v>
      </c>
      <c r="F3" s="103"/>
      <c r="G3" s="103"/>
      <c r="H3" s="103"/>
    </row>
    <row r="4" spans="1:171" ht="16.149999999999999">
      <c r="A4" s="132">
        <f ca="1">IF(B4 = "", "", INDIRECT(ADDRESS(MATCH(B4,キャラデータ表!$C$1:$C1331, 0),1,2,TRUE,"キャラデータ表"),TRUE))</f>
        <v>2</v>
      </c>
      <c r="B4" s="1" t="s">
        <v>91</v>
      </c>
      <c r="C4" s="103" t="s">
        <v>2412</v>
      </c>
      <c r="D4" s="132" t="str">
        <f ca="1">IF(C4 = "", "", INDIRECT(ADDRESS(MATCH(C4,汎用スキル表!$G$1:$G1331, 0),5,2,TRUE,"汎用スキル表"),TRUE))</f>
        <v>TROOP</v>
      </c>
      <c r="E4" s="1">
        <f ca="1">COUNTIFS(固有スキル表!$B:$B, $A4, 固有スキル表!$D:$D, $D4) + COUNTIFS($A:$A, $A4, $D:$D, $D4) - COUNTIFS(固有スキル表!$C:$C, $B4, 固有スキル表!$I:$I, "不可", 固有スキル表!$D:$D, $D4)</f>
        <v>4</v>
      </c>
      <c r="F4" s="1"/>
      <c r="G4" s="1"/>
      <c r="H4" s="1"/>
    </row>
    <row r="5" spans="1:171" ht="16.149999999999999">
      <c r="A5" s="132">
        <f ca="1">IF(B5 = "", "", INDIRECT(ADDRESS(MATCH(B5,キャラデータ表!$C$1:$C1331, 0),1,2,TRUE,"キャラデータ表"),TRUE))</f>
        <v>2</v>
      </c>
      <c r="B5" s="1" t="s">
        <v>91</v>
      </c>
      <c r="C5" s="103" t="s">
        <v>2447</v>
      </c>
      <c r="D5" s="132" t="str">
        <f ca="1">IF(C5 = "", "", INDIRECT(ADDRESS(MATCH(C5,汎用スキル表!$G$1:$G1331, 0),5,2,TRUE,"汎用スキル表"),TRUE))</f>
        <v>TROOP</v>
      </c>
      <c r="E5" s="1">
        <f ca="1">COUNTIFS(固有スキル表!$B:$B, $A5, 固有スキル表!$D:$D, $D5) + COUNTIFS($A:$A, $A5, $D:$D, $D5) - COUNTIFS(固有スキル表!$C:$C, $B5, 固有スキル表!$I:$I, "不可", 固有スキル表!$D:$D, $D5)</f>
        <v>4</v>
      </c>
      <c r="F5" s="103"/>
      <c r="G5" s="103"/>
      <c r="H5" s="103"/>
    </row>
    <row r="6" spans="1:171" ht="16.149999999999999">
      <c r="A6" s="132">
        <f ca="1">IF(B6 = "", "", INDIRECT(ADDRESS(MATCH(B6,キャラデータ表!$C$1:$C1331, 0),1,2,TRUE,"キャラデータ表"),TRUE))</f>
        <v>2</v>
      </c>
      <c r="B6" s="1" t="s">
        <v>91</v>
      </c>
      <c r="C6" s="1" t="s">
        <v>2464</v>
      </c>
      <c r="D6" s="132" t="str">
        <f ca="1">IF(C6 = "", "", INDIRECT(ADDRESS(MATCH(C6,汎用スキル表!$G$1:$G1331, 0),5,2,TRUE,"汎用スキル表"),TRUE))</f>
        <v>PASSIVE</v>
      </c>
      <c r="E6" s="1">
        <f ca="1">COUNTIFS(固有スキル表!$B:$B, $A6, 固有スキル表!$D:$D, $D6) + COUNTIFS($A:$A, $A6, $D:$D, $D6) - COUNTIFS(固有スキル表!$C:$C, $B6, 固有スキル表!$I:$I, "不可", 固有スキル表!$D:$D, $D6)</f>
        <v>1</v>
      </c>
      <c r="F6" s="103"/>
      <c r="G6" s="103"/>
      <c r="H6" s="103"/>
    </row>
    <row r="7" spans="1:171" ht="16.149999999999999">
      <c r="A7" s="132">
        <f ca="1">IF(B7 = "", "", INDIRECT(ADDRESS(MATCH(B7,キャラデータ表!$C$1:$C1331, 0),1,2,TRUE,"キャラデータ表"),TRUE))</f>
        <v>3</v>
      </c>
      <c r="B7" s="1" t="s">
        <v>100</v>
      </c>
      <c r="C7" s="1" t="s">
        <v>2453</v>
      </c>
      <c r="D7" s="132" t="str">
        <f ca="1">IF(C7 = "", "", INDIRECT(ADDRESS(MATCH(C7,汎用スキル表!$G$1:$G1331, 0),5,2,TRUE,"汎用スキル表"),TRUE))</f>
        <v>CAPTURE</v>
      </c>
      <c r="E7" s="1">
        <f ca="1">COUNTIFS(固有スキル表!$B:$B, $A7, 固有スキル表!$D:$D, $D7) + COUNTIFS($A:$A, $A7, $D:$D, $D7) - COUNTIFS(固有スキル表!$C:$C, $B7, 固有スキル表!$I:$I, "不可", 固有スキル表!$D:$D, $D7)</f>
        <v>1</v>
      </c>
      <c r="F7" s="1"/>
      <c r="G7" s="1"/>
      <c r="H7" s="1"/>
      <c r="I7" s="112"/>
      <c r="J7" s="112"/>
      <c r="K7" s="112"/>
      <c r="L7" s="112"/>
      <c r="M7" s="112"/>
      <c r="N7" s="112"/>
      <c r="O7" s="112"/>
      <c r="P7" s="112"/>
      <c r="Q7" s="112"/>
      <c r="R7" s="112"/>
      <c r="S7" s="112"/>
      <c r="T7" s="112"/>
      <c r="U7" s="112"/>
      <c r="V7" s="112"/>
    </row>
    <row r="8" spans="1:171" ht="16.149999999999999">
      <c r="A8" s="132">
        <f ca="1">IF(B8 = "", "", INDIRECT(ADDRESS(MATCH(B8,キャラデータ表!$C$1:$C1331, 0),1,2,TRUE,"キャラデータ表"),TRUE))</f>
        <v>3</v>
      </c>
      <c r="B8" s="1" t="s">
        <v>100</v>
      </c>
      <c r="C8" s="1" t="s">
        <v>2351</v>
      </c>
      <c r="D8" s="132" t="str">
        <f ca="1">IF(C8 = "", "", INDIRECT(ADDRESS(MATCH(C8,汎用スキル表!$G$1:$G1331, 0),5,2,TRUE,"汎用スキル表"),TRUE))</f>
        <v>PERSONAL</v>
      </c>
      <c r="E8" s="1">
        <f ca="1">COUNTIFS(固有スキル表!$B:$B, $A8, 固有スキル表!$D:$D, $D8) + COUNTIFS($A:$A, $A8, $D:$D, $D8) - COUNTIFS(固有スキル表!$C:$C, $B8, 固有スキル表!$I:$I, "不可", 固有スキル表!$D:$D, $D8)</f>
        <v>3</v>
      </c>
      <c r="F8" s="1"/>
      <c r="G8" s="1"/>
      <c r="H8" s="1"/>
      <c r="I8" s="112"/>
      <c r="J8" s="112"/>
      <c r="K8" s="112"/>
      <c r="L8" s="112"/>
      <c r="M8" s="112"/>
      <c r="N8" s="112"/>
      <c r="O8" s="112"/>
      <c r="P8" s="112"/>
      <c r="Q8" s="112"/>
      <c r="R8" s="112"/>
      <c r="S8" s="112"/>
      <c r="T8" s="112"/>
      <c r="U8" s="112"/>
      <c r="V8" s="112"/>
    </row>
    <row r="9" spans="1:171" ht="16.149999999999999">
      <c r="A9" s="132">
        <f ca="1">IF(B9 = "", "", INDIRECT(ADDRESS(MATCH(B9,キャラデータ表!$C$1:$C1331, 0),1,2,TRUE,"キャラデータ表"),TRUE))</f>
        <v>3</v>
      </c>
      <c r="B9" s="1" t="s">
        <v>100</v>
      </c>
      <c r="C9" s="1" t="s">
        <v>2385</v>
      </c>
      <c r="D9" s="132" t="str">
        <f ca="1">IF(C9 = "", "", INDIRECT(ADDRESS(MATCH(C9,汎用スキル表!$G$1:$G1331, 0),5,2,TRUE,"汎用スキル表"),TRUE))</f>
        <v>PERSONAL</v>
      </c>
      <c r="E9" s="1">
        <f ca="1">COUNTIFS(固有スキル表!$B:$B, $A9, 固有スキル表!$D:$D, $D9) + COUNTIFS($A:$A, $A9, $D:$D, $D9) - COUNTIFS(固有スキル表!$C:$C, $B9, 固有スキル表!$I:$I, "不可", 固有スキル表!$D:$D, $D9)</f>
        <v>3</v>
      </c>
      <c r="F9" s="1"/>
      <c r="G9" s="1"/>
      <c r="H9" s="1"/>
      <c r="I9" s="112"/>
      <c r="J9" s="112"/>
      <c r="K9" s="112"/>
      <c r="L9" s="112"/>
      <c r="M9" s="112"/>
      <c r="N9" s="112"/>
      <c r="O9" s="112"/>
      <c r="P9" s="112"/>
      <c r="Q9" s="112"/>
      <c r="R9" s="112"/>
      <c r="S9" s="112"/>
      <c r="T9" s="112"/>
      <c r="U9" s="112"/>
      <c r="V9" s="112"/>
    </row>
    <row r="10" spans="1:171" ht="16.149999999999999">
      <c r="A10" s="132">
        <f ca="1">IF(B10 = "", "", INDIRECT(ADDRESS(MATCH(B10,キャラデータ表!$C$1:$C1331, 0),1,2,TRUE,"キャラデータ表"),TRUE))</f>
        <v>4</v>
      </c>
      <c r="B10" s="1" t="s">
        <v>108</v>
      </c>
      <c r="C10" s="1" t="s">
        <v>2437</v>
      </c>
      <c r="D10" s="132" t="str">
        <f ca="1">IF(C10 = "", "", INDIRECT(ADDRESS(MATCH(C10,汎用スキル表!$G$1:$G1331, 0),5,2,TRUE,"汎用スキル表"),TRUE))</f>
        <v>TROOP</v>
      </c>
      <c r="E10" s="1">
        <f ca="1">COUNTIFS(固有スキル表!$B:$B, $A10, 固有スキル表!$D:$D, $D10) + COUNTIFS($A:$A, $A10, $D:$D, $D10) - COUNTIFS(固有スキル表!$C:$C, $B10, 固有スキル表!$I:$I, "不可", 固有スキル表!$D:$D, $D10)</f>
        <v>2</v>
      </c>
      <c r="F10" s="1"/>
      <c r="G10" s="1"/>
      <c r="H10" s="1"/>
    </row>
    <row r="11" spans="1:171" ht="16.149999999999999">
      <c r="A11" s="175">
        <f ca="1">IF(B11 = "", "", INDIRECT(ADDRESS(MATCH(B11,キャラデータ表!$C$1:$C1331, 0),1,2,TRUE,"キャラデータ表"),TRUE))</f>
        <v>4</v>
      </c>
      <c r="B11" s="1" t="s">
        <v>108</v>
      </c>
      <c r="C11" s="1" t="s">
        <v>2444</v>
      </c>
      <c r="D11" s="132" t="str">
        <f ca="1">IF(C11 = "", "", INDIRECT(ADDRESS(MATCH(C11,汎用スキル表!$G$1:$G1331, 0),5,2,TRUE,"汎用スキル表"),TRUE))</f>
        <v>TROOP</v>
      </c>
      <c r="E11" s="94">
        <f ca="1">COUNTIFS(固有スキル表!$B:$B, $A11, 固有スキル表!$D:$D, $D11) + COUNTIFS($A:$A, $A11, $D:$D, $D11) - COUNTIFS(固有スキル表!$C:$C, $B11, 固有スキル表!$I:$I, "不可", 固有スキル表!$D:$D, $D11)</f>
        <v>2</v>
      </c>
      <c r="F11" s="1"/>
      <c r="G11" s="1"/>
      <c r="H11" s="1"/>
    </row>
    <row r="12" spans="1:171" ht="16.149999999999999">
      <c r="A12" s="132">
        <f ca="1">IF(B12 = "", "", INDIRECT(ADDRESS(MATCH(B12,キャラデータ表!$C$1:$C1331, 0),1,2,TRUE,"キャラデータ表"),TRUE))</f>
        <v>4</v>
      </c>
      <c r="B12" s="1" t="s">
        <v>108</v>
      </c>
      <c r="C12" s="1" t="s">
        <v>1200</v>
      </c>
      <c r="D12" s="132" t="str">
        <f ca="1">IF(C12 = "", "", INDIRECT(ADDRESS(MATCH(C12,汎用スキル表!$G$1:$G1331, 0),5,2,TRUE,"汎用スキル表"),TRUE))</f>
        <v>PASSIVE</v>
      </c>
      <c r="E12" s="1">
        <f ca="1">COUNTIFS(固有スキル表!$B:$B, $A12, 固有スキル表!$D:$D, $D12) + COUNTIFS($A:$A, $A12, $D:$D, $D12) - COUNTIFS(固有スキル表!$C:$C, $B12, 固有スキル表!$I:$I, "不可", 固有スキル表!$D:$D, $D12)</f>
        <v>1</v>
      </c>
      <c r="F12" s="1"/>
      <c r="G12" s="1"/>
      <c r="H12" s="1"/>
    </row>
    <row r="13" spans="1:171" ht="16.149999999999999">
      <c r="A13" s="132">
        <f ca="1">IF(B13 = "", "", INDIRECT(ADDRESS(MATCH(B13,キャラデータ表!$C$1:$C1331, 0),1,2,TRUE,"キャラデータ表"),TRUE))</f>
        <v>4</v>
      </c>
      <c r="B13" s="1" t="s">
        <v>108</v>
      </c>
      <c r="C13" s="1" t="s">
        <v>2407</v>
      </c>
      <c r="D13" s="132" t="str">
        <f ca="1">IF(C13 = "", "", INDIRECT(ADDRESS(MATCH(C13,汎用スキル表!$G$1:$G1331, 0),5,2,TRUE,"汎用スキル表"),TRUE))</f>
        <v>PERSONAL</v>
      </c>
      <c r="E13" s="1">
        <f ca="1">COUNTIFS(固有スキル表!$B:$B, $A13, 固有スキル表!$D:$D, $D13) + COUNTIFS($A:$A, $A13, $D:$D, $D13) - COUNTIFS(固有スキル表!$C:$C, $B13, 固有スキル表!$I:$I, "不可", 固有スキル表!$D:$D, $D13)</f>
        <v>2</v>
      </c>
      <c r="F13" s="1"/>
      <c r="G13" s="1"/>
      <c r="H13" s="1"/>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F13" s="114"/>
      <c r="AG13" s="114"/>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4"/>
      <c r="BD13" s="114"/>
      <c r="BE13" s="114"/>
      <c r="BF13" s="114"/>
      <c r="BG13" s="114"/>
      <c r="BH13" s="114"/>
      <c r="BI13" s="114"/>
      <c r="BJ13" s="114"/>
      <c r="BK13" s="114"/>
      <c r="BL13" s="114"/>
      <c r="BM13" s="114"/>
      <c r="BN13" s="114"/>
      <c r="BO13" s="114"/>
      <c r="BP13" s="114"/>
      <c r="BQ13" s="114"/>
      <c r="BR13" s="114"/>
      <c r="BS13" s="114"/>
      <c r="BT13" s="114"/>
      <c r="BU13" s="114"/>
      <c r="BV13" s="114"/>
      <c r="BW13" s="114"/>
      <c r="BX13" s="114"/>
      <c r="BY13" s="114"/>
      <c r="BZ13" s="114"/>
      <c r="CA13" s="114"/>
      <c r="CB13" s="114"/>
      <c r="CC13" s="114"/>
      <c r="CD13" s="114"/>
      <c r="CE13" s="114"/>
      <c r="CF13" s="114"/>
      <c r="CG13" s="114"/>
      <c r="CH13" s="114"/>
      <c r="CI13" s="114"/>
      <c r="CJ13" s="114"/>
      <c r="CK13" s="114"/>
      <c r="CL13" s="114"/>
      <c r="CM13" s="114"/>
      <c r="CN13" s="114"/>
      <c r="CO13" s="114"/>
      <c r="CP13" s="114"/>
      <c r="CQ13" s="114"/>
      <c r="CR13" s="114"/>
      <c r="CS13" s="114"/>
      <c r="CT13" s="114"/>
      <c r="CU13" s="114"/>
      <c r="CV13" s="114"/>
      <c r="CW13" s="114"/>
      <c r="CX13" s="114"/>
      <c r="CY13" s="114"/>
      <c r="CZ13" s="114"/>
      <c r="DA13" s="114"/>
      <c r="DB13" s="114"/>
      <c r="DC13" s="114"/>
      <c r="DD13" s="114"/>
      <c r="DE13" s="114"/>
      <c r="DF13" s="114"/>
      <c r="DG13" s="114"/>
      <c r="DH13" s="114"/>
      <c r="DI13" s="114"/>
      <c r="DJ13" s="114"/>
      <c r="DK13" s="114"/>
      <c r="DL13" s="114"/>
      <c r="DM13" s="114"/>
      <c r="DN13" s="114"/>
      <c r="DO13" s="114"/>
      <c r="DP13" s="114"/>
      <c r="DQ13" s="114"/>
      <c r="DR13" s="114"/>
      <c r="DS13" s="114"/>
      <c r="DT13" s="114"/>
      <c r="DU13" s="114"/>
      <c r="DV13" s="114"/>
      <c r="DW13" s="114"/>
      <c r="DX13" s="114"/>
      <c r="DY13" s="114"/>
      <c r="DZ13" s="114"/>
      <c r="EA13" s="114"/>
      <c r="EB13" s="114"/>
      <c r="EC13" s="114"/>
      <c r="ED13" s="114"/>
      <c r="EE13" s="114"/>
      <c r="EF13" s="114"/>
      <c r="EG13" s="114"/>
      <c r="EH13" s="114"/>
      <c r="EI13" s="114"/>
      <c r="EJ13" s="114"/>
      <c r="EK13" s="114"/>
      <c r="EL13" s="114"/>
      <c r="EM13" s="114"/>
      <c r="EN13" s="114"/>
      <c r="EO13" s="114"/>
      <c r="EP13" s="114"/>
      <c r="EQ13" s="114"/>
      <c r="ER13" s="114"/>
      <c r="ES13" s="114"/>
      <c r="ET13" s="114"/>
      <c r="EU13" s="114"/>
      <c r="EV13" s="114"/>
      <c r="EW13" s="114"/>
      <c r="EX13" s="114"/>
      <c r="EY13" s="114"/>
      <c r="EZ13" s="114"/>
      <c r="FA13" s="114"/>
      <c r="FB13" s="114"/>
      <c r="FC13" s="114"/>
      <c r="FD13" s="114"/>
      <c r="FE13" s="114"/>
      <c r="FF13" s="114"/>
      <c r="FG13" s="114"/>
      <c r="FH13" s="114"/>
      <c r="FI13" s="114"/>
      <c r="FJ13" s="114"/>
      <c r="FK13" s="114"/>
      <c r="FL13" s="114"/>
      <c r="FM13" s="114"/>
      <c r="FN13" s="114"/>
      <c r="FO13" s="114"/>
    </row>
    <row r="14" spans="1:171" ht="16.149999999999999">
      <c r="A14" s="132">
        <f ca="1">IF(B14 = "", "", INDIRECT(ADDRESS(MATCH(B14,キャラデータ表!$C$1:$C1331, 0),1,2,TRUE,"キャラデータ表"),TRUE))</f>
        <v>5</v>
      </c>
      <c r="B14" s="1" t="s">
        <v>117</v>
      </c>
      <c r="C14" s="103" t="s">
        <v>2447</v>
      </c>
      <c r="D14" s="132" t="str">
        <f ca="1">IF(C14 = "", "", INDIRECT(ADDRESS(MATCH(C14,汎用スキル表!$G$1:$G1331, 0),5,2,TRUE,"汎用スキル表"),TRUE))</f>
        <v>TROOP</v>
      </c>
      <c r="E14" s="1">
        <f ca="1">COUNTIFS(固有スキル表!$B:$B, $A14, 固有スキル表!$D:$D, $D14) + COUNTIFS($A:$A, $A14, $D:$D, $D14) - COUNTIFS(固有スキル表!$C:$C, $B14, 固有スキル表!$I:$I, "不可", 固有スキル表!$D:$D, $D14)</f>
        <v>2</v>
      </c>
      <c r="F14" s="1"/>
      <c r="G14" s="1"/>
      <c r="H14" s="1"/>
      <c r="I14" s="112"/>
      <c r="J14" s="112"/>
      <c r="K14" s="112"/>
      <c r="L14" s="112"/>
      <c r="M14" s="112"/>
      <c r="N14" s="112"/>
      <c r="O14" s="112"/>
      <c r="P14" s="112"/>
      <c r="Q14" s="112"/>
      <c r="R14" s="112"/>
      <c r="S14" s="112"/>
      <c r="T14" s="112"/>
      <c r="U14" s="112"/>
      <c r="V14" s="112"/>
      <c r="W14" s="112"/>
      <c r="X14" s="112"/>
      <c r="Y14" s="112"/>
      <c r="Z14" s="112"/>
      <c r="AA14" s="112"/>
      <c r="AB14" s="112"/>
      <c r="AC14" s="112"/>
      <c r="AD14" s="112"/>
      <c r="AE14" s="112"/>
      <c r="AF14" s="112"/>
    </row>
    <row r="15" spans="1:171" ht="16.149999999999999">
      <c r="A15" s="132">
        <f ca="1">IF(B15 = "", "", INDIRECT(ADDRESS(MATCH(B15,キャラデータ表!$C$1:$C1331, 0),1,2,TRUE,"キャラデータ表"),TRUE))</f>
        <v>5</v>
      </c>
      <c r="B15" s="1" t="s">
        <v>117</v>
      </c>
      <c r="C15" s="1" t="s">
        <v>2462</v>
      </c>
      <c r="D15" s="132" t="str">
        <f ca="1">IF(C15 = "", "", INDIRECT(ADDRESS(MATCH(C15,汎用スキル表!$G$1:$G1331, 0),5,2,TRUE,"汎用スキル表"),TRUE))</f>
        <v>PASSIVE</v>
      </c>
      <c r="E15" s="1">
        <f ca="1">COUNTIFS(固有スキル表!$B:$B, $A15, 固有スキル表!$D:$D, $D15) + COUNTIFS($A:$A, $A15, $D:$D, $D15) - COUNTIFS(固有スキル表!$C:$C, $B15, 固有スキル表!$I:$I, "不可", 固有スキル表!$D:$D, $D15)</f>
        <v>1</v>
      </c>
      <c r="F15" s="103"/>
      <c r="G15" s="103"/>
      <c r="H15" s="103"/>
      <c r="I15" s="112"/>
      <c r="J15" s="112"/>
      <c r="K15" s="112"/>
      <c r="L15" s="112"/>
      <c r="M15" s="112"/>
      <c r="N15" s="112"/>
      <c r="O15" s="112"/>
      <c r="P15" s="112"/>
      <c r="Q15" s="112"/>
      <c r="R15" s="112"/>
      <c r="S15" s="112"/>
      <c r="T15" s="112"/>
      <c r="U15" s="112"/>
      <c r="V15" s="112"/>
      <c r="W15" s="112"/>
      <c r="X15" s="112"/>
      <c r="Y15" s="112"/>
      <c r="Z15" s="112"/>
      <c r="AA15" s="112"/>
      <c r="AB15" s="112"/>
      <c r="AC15" s="112"/>
      <c r="AD15" s="112"/>
      <c r="AE15" s="112"/>
      <c r="AF15" s="112"/>
    </row>
    <row r="16" spans="1:171" ht="16.149999999999999">
      <c r="A16" s="132">
        <f ca="1">IF(B16 = "", "", INDIRECT(ADDRESS(MATCH(B16,キャラデータ表!$C$1:$C1331, 0),1,2,TRUE,"キャラデータ表"),TRUE))</f>
        <v>6</v>
      </c>
      <c r="B16" s="1" t="s">
        <v>124</v>
      </c>
      <c r="C16" s="1" t="s">
        <v>2438</v>
      </c>
      <c r="D16" s="132" t="str">
        <f ca="1">IF(C16 = "", "", INDIRECT(ADDRESS(MATCH(C16,汎用スキル表!$G$1:$G1331, 0),5,2,TRUE,"汎用スキル表"),TRUE))</f>
        <v>TROOP</v>
      </c>
      <c r="E16" s="1">
        <f ca="1">COUNTIFS(固有スキル表!$B:$B, $A16, 固有スキル表!$D:$D, $D16) + COUNTIFS($A:$A, $A16, $D:$D, $D16) - COUNTIFS(固有スキル表!$C:$C, $B16, 固有スキル表!$I:$I, "不可", 固有スキル表!$D:$D, $D16)</f>
        <v>3</v>
      </c>
      <c r="F16" s="1"/>
      <c r="G16" s="1"/>
      <c r="H16" s="1"/>
    </row>
    <row r="17" spans="1:25" ht="16.149999999999999">
      <c r="A17" s="132">
        <f ca="1">IF(B17 = "", "", INDIRECT(ADDRESS(MATCH(B17,キャラデータ表!$C$1:$C1331, 0),1,2,TRUE,"キャラデータ表"),TRUE))</f>
        <v>6</v>
      </c>
      <c r="B17" s="1" t="s">
        <v>124</v>
      </c>
      <c r="C17" s="103" t="s">
        <v>2356</v>
      </c>
      <c r="D17" s="132" t="str">
        <f ca="1">IF(C17 = "", "", INDIRECT(ADDRESS(MATCH(C17,汎用スキル表!$G$1:$G1331, 0),5,2,TRUE,"汎用スキル表"),TRUE))</f>
        <v>PERSONAL</v>
      </c>
      <c r="E17" s="1">
        <f ca="1">COUNTIFS(固有スキル表!$B:$B, $A17, 固有スキル表!$D:$D, $D17) + COUNTIFS($A:$A, $A17, $D:$D, $D17) - COUNTIFS(固有スキル表!$C:$C, $B17, 固有スキル表!$I:$I, "不可", 固有スキル表!$D:$D, $D17)</f>
        <v>2</v>
      </c>
      <c r="F17" s="103"/>
      <c r="G17" s="103"/>
      <c r="H17" s="103"/>
    </row>
    <row r="18" spans="1:25" ht="16.149999999999999">
      <c r="A18" s="132">
        <f ca="1">IF(B18 = "", "", INDIRECT(ADDRESS(MATCH(B18,キャラデータ表!$C$1:$C1331, 0),1,2,TRUE,"キャラデータ表"),TRUE))</f>
        <v>6</v>
      </c>
      <c r="B18" s="1" t="s">
        <v>124</v>
      </c>
      <c r="C18" s="103" t="s">
        <v>2417</v>
      </c>
      <c r="D18" s="132" t="str">
        <f ca="1">IF(C18 = "", "", INDIRECT(ADDRESS(MATCH(C18,汎用スキル表!$G$1:$G1331, 0),5,2,TRUE,"汎用スキル表"),TRUE))</f>
        <v>TROOP</v>
      </c>
      <c r="E18" s="1">
        <f ca="1">COUNTIFS(固有スキル表!$B:$B, $A18, 固有スキル表!$D:$D, $D18) + COUNTIFS($A:$A, $A18, $D:$D, $D18) - COUNTIFS(固有スキル表!$C:$C, $B18, 固有スキル表!$I:$I, "不可", 固有スキル表!$D:$D, $D18)</f>
        <v>3</v>
      </c>
      <c r="F18" s="103"/>
      <c r="G18" s="103"/>
      <c r="H18" s="103"/>
    </row>
    <row r="19" spans="1:25" ht="16.149999999999999">
      <c r="A19" s="132">
        <f ca="1">IF(B19 = "", "", INDIRECT(ADDRESS(MATCH(B19,キャラデータ表!$C$1:$C1331, 0),1,2,TRUE,"キャラデータ表"),TRUE))</f>
        <v>7</v>
      </c>
      <c r="B19" s="1" t="s">
        <v>134</v>
      </c>
      <c r="C19" s="103" t="s">
        <v>2415</v>
      </c>
      <c r="D19" s="132" t="str">
        <f ca="1">IF(C19 = "", "", INDIRECT(ADDRESS(MATCH(C19,汎用スキル表!$G$1:$G1331, 0),5,2,TRUE,"汎用スキル表"),TRUE))</f>
        <v>TROOP</v>
      </c>
      <c r="E19" s="1">
        <f ca="1">COUNTIFS(固有スキル表!$B:$B, $A19, 固有スキル表!$D:$D, $D19) + COUNTIFS($A:$A, $A19, $D:$D, $D19) - COUNTIFS(固有スキル表!$C:$C, $B19, 固有スキル表!$I:$I, "不可", 固有スキル表!$D:$D, $D19)</f>
        <v>4</v>
      </c>
      <c r="F19" s="1"/>
      <c r="G19" s="1"/>
      <c r="H19" s="1"/>
      <c r="I19" s="112"/>
      <c r="J19" s="112"/>
      <c r="K19" s="112"/>
      <c r="L19" s="112"/>
      <c r="M19" s="112"/>
      <c r="N19" s="112"/>
      <c r="O19" s="112"/>
      <c r="P19" s="112"/>
      <c r="Q19" s="112"/>
      <c r="R19" s="112"/>
      <c r="S19" s="112"/>
      <c r="T19" s="112"/>
      <c r="U19" s="112"/>
      <c r="V19" s="112"/>
      <c r="W19" s="112"/>
    </row>
    <row r="20" spans="1:25" ht="16.149999999999999">
      <c r="A20" s="132">
        <f ca="1">IF(B20 = "", "", INDIRECT(ADDRESS(MATCH(B20,キャラデータ表!$C$1:$C1331, 0),1,2,TRUE,"キャラデータ表"),TRUE))</f>
        <v>7</v>
      </c>
      <c r="B20" s="1" t="s">
        <v>134</v>
      </c>
      <c r="C20" s="103" t="s">
        <v>2435</v>
      </c>
      <c r="D20" s="132" t="str">
        <f ca="1">IF(C20 = "", "", INDIRECT(ADDRESS(MATCH(C20,汎用スキル表!$G$1:$G1331, 0),5,2,TRUE,"汎用スキル表"),TRUE))</f>
        <v>TROOP</v>
      </c>
      <c r="E20" s="1">
        <f ca="1">COUNTIFS(固有スキル表!$B:$B, $A20, 固有スキル表!$D:$D, $D20) + COUNTIFS($A:$A, $A20, $D:$D, $D20) - COUNTIFS(固有スキル表!$C:$C, $B20, 固有スキル表!$I:$I, "不可", 固有スキル表!$D:$D, $D20)</f>
        <v>4</v>
      </c>
      <c r="F20" s="103"/>
      <c r="G20" s="103"/>
      <c r="H20" s="103"/>
    </row>
    <row r="21" spans="1:25" ht="16.149999999999999">
      <c r="A21" s="132">
        <f ca="1">IF(B21 = "", "", INDIRECT(ADDRESS(MATCH(B21,キャラデータ表!$C$1:$C1331, 0),1,2,TRUE,"キャラデータ表"),TRUE))</f>
        <v>7</v>
      </c>
      <c r="B21" s="1" t="s">
        <v>134</v>
      </c>
      <c r="C21" s="103" t="s">
        <v>2424</v>
      </c>
      <c r="D21" s="132" t="str">
        <f ca="1">IF(C21 = "", "", INDIRECT(ADDRESS(MATCH(C21,汎用スキル表!$G$1:$G1331, 0),5,2,TRUE,"汎用スキル表"),TRUE))</f>
        <v>TROOP</v>
      </c>
      <c r="E21" s="1">
        <f ca="1">COUNTIFS(固有スキル表!$B:$B, $A21, 固有スキル表!$D:$D, $D21) + COUNTIFS($A:$A, $A21, $D:$D, $D21) - COUNTIFS(固有スキル表!$C:$C, $B21, 固有スキル表!$I:$I, "不可", 固有スキル表!$D:$D, $D21)</f>
        <v>4</v>
      </c>
      <c r="F21" s="103"/>
      <c r="G21" s="103"/>
      <c r="H21" s="103"/>
    </row>
    <row r="22" spans="1:25" ht="16.149999999999999">
      <c r="A22" s="132">
        <f ca="1">IF(B22 = "", "", INDIRECT(ADDRESS(MATCH(B22,キャラデータ表!$C$1:$C1331, 0),1,2,TRUE,"キャラデータ表"),TRUE))</f>
        <v>7</v>
      </c>
      <c r="B22" s="1" t="s">
        <v>134</v>
      </c>
      <c r="C22" s="103" t="s">
        <v>2456</v>
      </c>
      <c r="D22" s="132" t="str">
        <f ca="1">IF(C22 = "", "", INDIRECT(ADDRESS(MATCH(C22,汎用スキル表!$G$1:$G1331, 0),5,2,TRUE,"汎用スキル表"),TRUE))</f>
        <v>ESCAPE</v>
      </c>
      <c r="E22" s="1">
        <f ca="1">COUNTIFS(固有スキル表!$B:$B, $A22, 固有スキル表!$D:$D, $D22) + COUNTIFS($A:$A, $A22, $D:$D, $D22) - COUNTIFS(固有スキル表!$C:$C, $B22, 固有スキル表!$I:$I, "不可", 固有スキル表!$D:$D, $D22)</f>
        <v>1</v>
      </c>
      <c r="F22" s="103"/>
      <c r="G22" s="103"/>
      <c r="H22" s="103"/>
    </row>
    <row r="23" spans="1:25" ht="16.149999999999999">
      <c r="A23" s="132">
        <f ca="1">IF(B23 = "", "", INDIRECT(ADDRESS(MATCH(B23,キャラデータ表!$C$1:$C1331, 0),1,2,TRUE,"キャラデータ表"),TRUE))</f>
        <v>7</v>
      </c>
      <c r="B23" s="1" t="s">
        <v>134</v>
      </c>
      <c r="C23" s="1" t="s">
        <v>2468</v>
      </c>
      <c r="D23" s="132" t="str">
        <f ca="1">IF(C23 = "", "", INDIRECT(ADDRESS(MATCH(C23,汎用スキル表!$G$1:$G1331, 0),5,2,TRUE,"汎用スキル表"),TRUE))</f>
        <v>PASSIVE</v>
      </c>
      <c r="E23" s="1">
        <f ca="1">COUNTIFS(固有スキル表!$B:$B, $A23, 固有スキル表!$D:$D, $D23) + COUNTIFS($A:$A, $A23, $D:$D, $D23) - COUNTIFS(固有スキル表!$C:$C, $B23, 固有スキル表!$I:$I, "不可", 固有スキル表!$D:$D, $D23)</f>
        <v>2</v>
      </c>
      <c r="F23" s="103"/>
      <c r="G23" s="103"/>
      <c r="H23" s="103"/>
    </row>
    <row r="24" spans="1:25" ht="15.75" customHeight="1">
      <c r="A24" s="132">
        <f ca="1">IF(B24 = "", "", INDIRECT(ADDRESS(MATCH(B24,キャラデータ表!$C$1:$C1331, 0),1,2,TRUE,"キャラデータ表"),TRUE))</f>
        <v>8</v>
      </c>
      <c r="B24" s="1" t="s">
        <v>143</v>
      </c>
      <c r="C24" s="103" t="s">
        <v>2435</v>
      </c>
      <c r="D24" s="132" t="str">
        <f ca="1">IF(C24 = "", "", INDIRECT(ADDRESS(MATCH(C24,汎用スキル表!$G$1:$G1331, 0),5,2,TRUE,"汎用スキル表"),TRUE))</f>
        <v>TROOP</v>
      </c>
      <c r="E24" s="1">
        <f ca="1">COUNTIFS(固有スキル表!$B:$B, $A24, 固有スキル表!$D:$D, $D24) + COUNTIFS($A:$A, $A24, $D:$D, $D24) - COUNTIFS(固有スキル表!$C:$C, $B24, 固有スキル表!$I:$I, "不可", 固有スキル表!$D:$D, $D24)</f>
        <v>4</v>
      </c>
      <c r="F24" s="129"/>
      <c r="G24" s="129"/>
      <c r="H24" s="129"/>
      <c r="I24" s="112"/>
      <c r="J24" s="112"/>
      <c r="K24" s="112"/>
      <c r="L24" s="112"/>
      <c r="M24" s="112"/>
      <c r="N24" s="112"/>
      <c r="O24" s="112"/>
      <c r="P24" s="112"/>
      <c r="Q24" s="112"/>
      <c r="R24" s="112"/>
      <c r="S24" s="112"/>
      <c r="T24" s="112"/>
      <c r="U24" s="112"/>
      <c r="V24" s="112"/>
      <c r="W24" s="112"/>
      <c r="X24" s="112"/>
      <c r="Y24" s="112"/>
    </row>
    <row r="25" spans="1:25" ht="15.75" customHeight="1">
      <c r="A25" s="132">
        <f ca="1">IF(B25 = "", "", INDIRECT(ADDRESS(MATCH(B25,キャラデータ表!$C$1:$C1331, 0),1,2,TRUE,"キャラデータ表"),TRUE))</f>
        <v>8</v>
      </c>
      <c r="B25" s="1" t="s">
        <v>143</v>
      </c>
      <c r="C25" s="103" t="s">
        <v>2359</v>
      </c>
      <c r="D25" s="132" t="str">
        <f ca="1">IF(C25 = "", "", INDIRECT(ADDRESS(MATCH(C25,汎用スキル表!$G$1:$G1331, 0),5,2,TRUE,"汎用スキル表"),TRUE))</f>
        <v>PERSONAL</v>
      </c>
      <c r="E25" s="1">
        <f ca="1">COUNTIFS(固有スキル表!$B:$B, $A25, 固有スキル表!$D:$D, $D25) + COUNTIFS($A:$A, $A25, $D:$D, $D25) - COUNTIFS(固有スキル表!$C:$C, $B25, 固有スキル表!$I:$I, "不可", 固有スキル表!$D:$D, $D25)</f>
        <v>4</v>
      </c>
      <c r="F25" s="129"/>
      <c r="G25" s="129"/>
      <c r="H25" s="129"/>
      <c r="I25" s="112"/>
      <c r="J25" s="112"/>
      <c r="K25" s="112"/>
      <c r="L25" s="112"/>
      <c r="M25" s="112"/>
      <c r="N25" s="112"/>
      <c r="O25" s="112"/>
      <c r="P25" s="112"/>
      <c r="Q25" s="112"/>
      <c r="R25" s="112"/>
      <c r="S25" s="112"/>
      <c r="T25" s="112"/>
      <c r="U25" s="112"/>
      <c r="V25" s="112"/>
      <c r="W25" s="112"/>
      <c r="X25" s="112"/>
      <c r="Y25" s="112"/>
    </row>
    <row r="26" spans="1:25" ht="15.75" customHeight="1">
      <c r="A26" s="132">
        <f ca="1">IF(B26 = "", "", INDIRECT(ADDRESS(MATCH(B26,キャラデータ表!$C$1:$C1331, 0),1,2,TRUE,"キャラデータ表"),TRUE))</f>
        <v>9</v>
      </c>
      <c r="B26" s="1" t="s">
        <v>154</v>
      </c>
      <c r="C26" s="129" t="s">
        <v>2440</v>
      </c>
      <c r="D26" s="132" t="str">
        <f ca="1">IF(C26 = "", "", INDIRECT(ADDRESS(MATCH(C26,汎用スキル表!$G$1:$G1331, 0),5,2,TRUE,"汎用スキル表"),TRUE))</f>
        <v>TROOP</v>
      </c>
      <c r="E26" s="1">
        <f ca="1">COUNTIFS(固有スキル表!$B:$B, $A26, 固有スキル表!$D:$D, $D26) + COUNTIFS($A:$A, $A26, $D:$D, $D26) - COUNTIFS(固有スキル表!$C:$C, $B26, 固有スキル表!$I:$I, "不可", 固有スキル表!$D:$D, $D26)</f>
        <v>2</v>
      </c>
      <c r="F26" s="129"/>
      <c r="G26" s="129"/>
      <c r="H26" s="129"/>
      <c r="I26" s="112"/>
      <c r="J26" s="112"/>
      <c r="K26" s="112"/>
      <c r="L26" s="112"/>
      <c r="M26" s="112"/>
      <c r="N26" s="112"/>
      <c r="O26" s="112"/>
      <c r="P26" s="112"/>
      <c r="Q26" s="112"/>
      <c r="R26" s="112"/>
      <c r="S26" s="112"/>
      <c r="T26" s="112"/>
      <c r="U26" s="112"/>
      <c r="V26" s="112"/>
      <c r="W26" s="112"/>
      <c r="X26" s="112"/>
      <c r="Y26" s="112"/>
    </row>
    <row r="27" spans="1:25" ht="16.149999999999999">
      <c r="A27" s="132">
        <f ca="1">IF(B27 = "", "", INDIRECT(ADDRESS(MATCH(B27,キャラデータ表!$C$1:$C1331, 0),1,2,TRUE,"キャラデータ表"),TRUE))</f>
        <v>10</v>
      </c>
      <c r="B27" s="1" t="s">
        <v>160</v>
      </c>
      <c r="C27" s="103" t="s">
        <v>2423</v>
      </c>
      <c r="D27" s="132" t="str">
        <f ca="1">IF(C27 = "", "", INDIRECT(ADDRESS(MATCH(C27,汎用スキル表!$G$1:$G1331, 0),5,2,TRUE,"汎用スキル表"),TRUE))</f>
        <v>TROOP</v>
      </c>
      <c r="E27" s="1">
        <f ca="1">COUNTIFS(固有スキル表!$B:$B, $A27, 固有スキル表!$D:$D, $D27) + COUNTIFS($A:$A, $A27, $D:$D, $D27) - COUNTIFS(固有スキル表!$C:$C, $B27, 固有スキル表!$I:$I, "不可", 固有スキル表!$D:$D, $D27)</f>
        <v>3</v>
      </c>
      <c r="F27" s="1"/>
      <c r="G27" s="1"/>
      <c r="H27" s="1"/>
      <c r="I27" s="112"/>
      <c r="J27" s="112"/>
      <c r="K27" s="112"/>
      <c r="L27" s="112"/>
      <c r="M27" s="112"/>
      <c r="N27" s="112"/>
      <c r="O27" s="112"/>
      <c r="P27" s="112"/>
      <c r="Q27" s="112"/>
      <c r="R27" s="112"/>
      <c r="S27" s="112"/>
      <c r="T27" s="112"/>
      <c r="U27" s="112"/>
      <c r="V27" s="112"/>
      <c r="W27" s="112"/>
      <c r="X27" s="112"/>
      <c r="Y27" s="112"/>
    </row>
    <row r="28" spans="1:25" ht="16.149999999999999">
      <c r="A28" s="132">
        <f ca="1">IF(B28 = "", "", INDIRECT(ADDRESS(MATCH(B28,キャラデータ表!$C$1:$C1331, 0),1,2,TRUE,"キャラデータ表"),TRUE))</f>
        <v>10</v>
      </c>
      <c r="B28" s="1" t="s">
        <v>160</v>
      </c>
      <c r="C28" s="1" t="s">
        <v>2428</v>
      </c>
      <c r="D28" s="132" t="str">
        <f ca="1">IF(C28 = "", "", INDIRECT(ADDRESS(MATCH(C28,汎用スキル表!$G$1:$G1331, 0),5,2,TRUE,"汎用スキル表"),TRUE))</f>
        <v>TROOP</v>
      </c>
      <c r="E28" s="1">
        <f ca="1">COUNTIFS(固有スキル表!$B:$B, $A28, 固有スキル表!$D:$D, $D28) + COUNTIFS($A:$A, $A28, $D:$D, $D28) - COUNTIFS(固有スキル表!$C:$C, $B28, 固有スキル表!$I:$I, "不可", 固有スキル表!$D:$D, $D28)</f>
        <v>3</v>
      </c>
      <c r="F28" s="103"/>
      <c r="G28" s="103"/>
      <c r="H28" s="103"/>
      <c r="I28" s="112"/>
      <c r="J28" s="112"/>
      <c r="K28" s="112"/>
      <c r="L28" s="112"/>
      <c r="M28" s="112"/>
      <c r="N28" s="112"/>
      <c r="O28" s="112"/>
      <c r="P28" s="112"/>
      <c r="Q28" s="112"/>
      <c r="R28" s="112"/>
      <c r="S28" s="112"/>
      <c r="T28" s="112"/>
      <c r="U28" s="112"/>
      <c r="V28" s="112"/>
      <c r="W28" s="112"/>
      <c r="X28" s="112"/>
      <c r="Y28" s="112"/>
    </row>
    <row r="29" spans="1:25" ht="16.149999999999999">
      <c r="A29" s="132">
        <f ca="1">IF(B29 = "", "", INDIRECT(ADDRESS(MATCH(B29,キャラデータ表!$C$1:$C1331, 0),1,2,TRUE,"キャラデータ表"),TRUE))</f>
        <v>10</v>
      </c>
      <c r="B29" s="1" t="s">
        <v>160</v>
      </c>
      <c r="C29" s="103" t="s">
        <v>2389</v>
      </c>
      <c r="D29" s="132" t="str">
        <f ca="1">IF(C29 = "", "", INDIRECT(ADDRESS(MATCH(C29,汎用スキル表!$G$1:$G1331, 0),5,2,TRUE,"汎用スキル表"),TRUE))</f>
        <v>PERSONAL</v>
      </c>
      <c r="E29" s="1">
        <f ca="1">COUNTIFS(固有スキル表!$B:$B, $A29, 固有スキル表!$D:$D, $D29) + COUNTIFS($A:$A, $A29, $D:$D, $D29) - COUNTIFS(固有スキル表!$C:$C, $B29, 固有スキル表!$I:$I, "不可", 固有スキル表!$D:$D, $D29)</f>
        <v>3</v>
      </c>
      <c r="F29" s="103"/>
      <c r="G29" s="103"/>
      <c r="H29" s="103"/>
      <c r="I29" s="112"/>
      <c r="J29" s="112"/>
      <c r="K29" s="112"/>
      <c r="L29" s="112"/>
      <c r="M29" s="112"/>
      <c r="N29" s="112"/>
      <c r="O29" s="112"/>
      <c r="P29" s="112"/>
      <c r="Q29" s="112"/>
      <c r="R29" s="112"/>
      <c r="S29" s="112"/>
      <c r="T29" s="112"/>
      <c r="U29" s="112"/>
      <c r="V29" s="112"/>
      <c r="W29" s="112"/>
      <c r="X29" s="112"/>
      <c r="Y29" s="112"/>
    </row>
    <row r="30" spans="1:25" ht="16.149999999999999">
      <c r="A30" s="132">
        <f ca="1">IF(B30 = "", "", INDIRECT(ADDRESS(MATCH(B30,キャラデータ表!$C$1:$C1331, 0),1,2,TRUE,"キャラデータ表"),TRUE))</f>
        <v>11</v>
      </c>
      <c r="B30" s="1" t="s">
        <v>168</v>
      </c>
      <c r="C30" s="1" t="s">
        <v>2429</v>
      </c>
      <c r="D30" s="132" t="str">
        <f ca="1">IF(C30 = "", "", INDIRECT(ADDRESS(MATCH(C30,汎用スキル表!$G$1:$G1331, 0),5,2,TRUE,"汎用スキル表"),TRUE))</f>
        <v>TROOP</v>
      </c>
      <c r="E30" s="1">
        <f ca="1">COUNTIFS(固有スキル表!$B:$B, $A30, 固有スキル表!$D:$D, $D30) + COUNTIFS($A:$A, $A30, $D:$D, $D30) - COUNTIFS(固有スキル表!$C:$C, $B30, 固有スキル表!$I:$I, "不可", 固有スキル表!$D:$D, $D30)</f>
        <v>2</v>
      </c>
      <c r="F30" s="132"/>
      <c r="G30" s="1"/>
      <c r="H30" s="1"/>
      <c r="I30" s="112"/>
      <c r="J30" s="112"/>
      <c r="K30" s="112"/>
      <c r="L30" s="112"/>
      <c r="M30" s="112"/>
      <c r="N30" s="112"/>
      <c r="O30" s="112"/>
      <c r="P30" s="112"/>
      <c r="Q30" s="112"/>
      <c r="R30" s="112"/>
      <c r="S30" s="112"/>
      <c r="T30" s="112"/>
      <c r="U30" s="112"/>
      <c r="V30" s="112"/>
      <c r="W30" s="112"/>
      <c r="X30" s="112"/>
      <c r="Y30" s="112"/>
    </row>
    <row r="31" spans="1:25" ht="16.149999999999999">
      <c r="A31" s="132">
        <f ca="1">IF(B31 = "", "", INDIRECT(ADDRESS(MATCH(B31,キャラデータ表!$C$1:$C1331, 0),1,2,TRUE,"キャラデータ表"),TRUE))</f>
        <v>11</v>
      </c>
      <c r="B31" s="1" t="s">
        <v>168</v>
      </c>
      <c r="C31" s="1" t="s">
        <v>2453</v>
      </c>
      <c r="D31" s="132" t="str">
        <f ca="1">IF(C31 = "", "", INDIRECT(ADDRESS(MATCH(C31,汎用スキル表!$G$1:$G1331, 0),5,2,TRUE,"汎用スキル表"),TRUE))</f>
        <v>CAPTURE</v>
      </c>
      <c r="E31" s="1">
        <f ca="1">COUNTIFS(固有スキル表!$B:$B, $A31, 固有スキル表!$D:$D, $D31) + COUNTIFS($A:$A, $A31, $D:$D, $D31) - COUNTIFS(固有スキル表!$C:$C, $B31, 固有スキル表!$I:$I, "不可", 固有スキル表!$D:$D, $D31)</f>
        <v>2</v>
      </c>
      <c r="F31" s="132"/>
      <c r="G31" s="1"/>
      <c r="H31" s="1"/>
      <c r="I31" s="112"/>
      <c r="J31" s="112"/>
      <c r="K31" s="112"/>
      <c r="L31" s="112"/>
      <c r="M31" s="112"/>
      <c r="N31" s="112"/>
      <c r="O31" s="112"/>
      <c r="P31" s="112"/>
      <c r="Q31" s="112"/>
      <c r="R31" s="112"/>
      <c r="S31" s="112"/>
      <c r="T31" s="112"/>
      <c r="U31" s="112"/>
      <c r="V31" s="112"/>
      <c r="W31" s="112"/>
      <c r="X31" s="112"/>
      <c r="Y31" s="112"/>
    </row>
    <row r="32" spans="1:25" ht="16.149999999999999">
      <c r="A32" s="132">
        <f ca="1">IF(B32 = "", "", INDIRECT(ADDRESS(MATCH(B32,キャラデータ表!$C$1:$C1331, 0),1,2,TRUE,"キャラデータ表"),TRUE))</f>
        <v>11</v>
      </c>
      <c r="B32" s="1" t="s">
        <v>168</v>
      </c>
      <c r="C32" s="1" t="s">
        <v>2353</v>
      </c>
      <c r="D32" s="132" t="str">
        <f ca="1">IF(C32 = "", "", INDIRECT(ADDRESS(MATCH(C32,汎用スキル表!$G$1:$G1331, 0),5,2,TRUE,"汎用スキル表"),TRUE))</f>
        <v>PERSONAL</v>
      </c>
      <c r="E32" s="1">
        <f ca="1">COUNTIFS(固有スキル表!$B:$B, $A32, 固有スキル表!$D:$D, $D32) + COUNTIFS($A:$A, $A32, $D:$D, $D32) - COUNTIFS(固有スキル表!$C:$C, $B32, 固有スキル表!$I:$I, "不可", 固有スキル表!$D:$D, $D32)</f>
        <v>2</v>
      </c>
      <c r="F32" s="1"/>
      <c r="G32" s="1"/>
      <c r="H32" s="1"/>
      <c r="I32" s="112"/>
      <c r="J32" s="112"/>
      <c r="K32" s="112"/>
      <c r="L32" s="112"/>
      <c r="M32" s="112"/>
      <c r="N32" s="112"/>
      <c r="O32" s="112"/>
      <c r="P32" s="112"/>
      <c r="Q32" s="112"/>
      <c r="R32" s="112"/>
      <c r="S32" s="112"/>
      <c r="T32" s="112"/>
      <c r="U32" s="112"/>
      <c r="V32" s="112"/>
      <c r="W32" s="112"/>
      <c r="X32" s="112"/>
      <c r="Y32" s="112"/>
    </row>
    <row r="33" spans="1:171" ht="16.149999999999999">
      <c r="A33" s="132">
        <f ca="1">IF(B33 = "", "", INDIRECT(ADDRESS(MATCH(B33,キャラデータ表!$C$1:$C1331, 0),1,2,TRUE,"キャラデータ表"),TRUE))</f>
        <v>12</v>
      </c>
      <c r="B33" s="1" t="s">
        <v>173</v>
      </c>
      <c r="C33" s="1" t="s">
        <v>2432</v>
      </c>
      <c r="D33" s="132" t="str">
        <f ca="1">IF(C33 = "", "", INDIRECT(ADDRESS(MATCH(C33,汎用スキル表!$G$1:$G1331, 0),5,2,TRUE,"汎用スキル表"),TRUE))</f>
        <v>TROOP</v>
      </c>
      <c r="E33" s="1">
        <f ca="1">COUNTIFS(固有スキル表!$B:$B, $A33, 固有スキル表!$D:$D, $D33) + COUNTIFS($A:$A, $A33, $D:$D, $D33) - COUNTIFS(固有スキル表!$C:$C, $B33, 固有スキル表!$I:$I, "不可", 固有スキル表!$D:$D, $D33)</f>
        <v>2</v>
      </c>
      <c r="F33" s="1"/>
      <c r="G33" s="1"/>
      <c r="H33" s="1"/>
      <c r="I33" s="112"/>
      <c r="J33" s="112"/>
      <c r="K33" s="112"/>
      <c r="L33" s="112"/>
      <c r="M33" s="112"/>
      <c r="N33" s="112"/>
      <c r="O33" s="112"/>
      <c r="P33" s="112"/>
      <c r="Q33" s="112"/>
      <c r="R33" s="112"/>
      <c r="S33" s="112"/>
      <c r="T33" s="112"/>
      <c r="U33" s="112"/>
      <c r="V33" s="112"/>
      <c r="W33" s="112"/>
      <c r="X33" s="112"/>
      <c r="Y33" s="112"/>
    </row>
    <row r="34" spans="1:171" ht="16.149999999999999">
      <c r="A34" s="132">
        <f ca="1">IF(B34 = "", "", INDIRECT(ADDRESS(MATCH(B34,キャラデータ表!$C$1:$C1331, 0),1,2,TRUE,"キャラデータ表"),TRUE))</f>
        <v>13</v>
      </c>
      <c r="B34" s="1" t="s">
        <v>177</v>
      </c>
      <c r="C34" s="1" t="s">
        <v>2456</v>
      </c>
      <c r="D34" s="132" t="str">
        <f ca="1">IF(C34 = "", "", INDIRECT(ADDRESS(MATCH(C34,汎用スキル表!$G$1:$G1331, 0),5,2,TRUE,"汎用スキル表"),TRUE))</f>
        <v>ESCAPE</v>
      </c>
      <c r="E34" s="1">
        <f ca="1">COUNTIFS(固有スキル表!$B:$B, $A34, 固有スキル表!$D:$D, $D34) + COUNTIFS($A:$A, $A34, $D:$D, $D34) - COUNTIFS(固有スキル表!$C:$C, $B34, 固有スキル表!$I:$I, "不可", 固有スキル表!$D:$D, $D34)</f>
        <v>2</v>
      </c>
      <c r="F34" s="1"/>
      <c r="G34" s="1"/>
      <c r="H34" s="1"/>
      <c r="I34" s="112"/>
      <c r="J34" s="112"/>
      <c r="K34" s="112"/>
      <c r="L34" s="112"/>
      <c r="M34" s="112"/>
      <c r="N34" s="112"/>
      <c r="O34" s="112"/>
      <c r="P34" s="112"/>
      <c r="Q34" s="112"/>
      <c r="R34" s="112"/>
      <c r="S34" s="112"/>
      <c r="T34" s="112"/>
      <c r="U34" s="112"/>
      <c r="V34" s="112"/>
      <c r="W34" s="112"/>
      <c r="X34" s="112"/>
      <c r="Y34" s="112"/>
    </row>
    <row r="35" spans="1:171" ht="16.149999999999999">
      <c r="A35" s="132">
        <f ca="1">IF(B35 = "", "", INDIRECT(ADDRESS(MATCH(B35,キャラデータ表!$C$1:$C1331, 0),1,2,TRUE,"キャラデータ表"),TRUE))</f>
        <v>14</v>
      </c>
      <c r="B35" s="1" t="s">
        <v>184</v>
      </c>
      <c r="C35" s="1" t="s">
        <v>2423</v>
      </c>
      <c r="D35" s="132" t="str">
        <f ca="1">IF(C35 = "", "", INDIRECT(ADDRESS(MATCH(C35,汎用スキル表!$G$1:$G1331, 0),5,2,TRUE,"汎用スキル表"),TRUE))</f>
        <v>TROOP</v>
      </c>
      <c r="E35" s="1">
        <f ca="1">COUNTIFS(固有スキル表!$B:$B, $A35, 固有スキル表!$D:$D, $D35) + COUNTIFS($A:$A, $A35, $D:$D, $D35) - COUNTIFS(固有スキル表!$C:$C, $B35, 固有スキル表!$I:$I, "不可", 固有スキル表!$D:$D, $D35)</f>
        <v>4</v>
      </c>
      <c r="F35" s="1"/>
      <c r="G35" s="1"/>
      <c r="H35" s="1"/>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c r="AS35" s="114"/>
      <c r="AT35" s="114"/>
      <c r="AU35" s="114"/>
      <c r="AV35" s="114"/>
      <c r="AW35" s="114"/>
      <c r="AX35" s="114"/>
      <c r="AY35" s="114"/>
      <c r="AZ35" s="114"/>
      <c r="BA35" s="114"/>
      <c r="BB35" s="114"/>
      <c r="BC35" s="114"/>
      <c r="BD35" s="114"/>
      <c r="BE35" s="114"/>
      <c r="BF35" s="114"/>
      <c r="BG35" s="114"/>
      <c r="BH35" s="114"/>
      <c r="BI35" s="114"/>
      <c r="BJ35" s="114"/>
      <c r="BK35" s="114"/>
      <c r="BL35" s="114"/>
      <c r="BM35" s="114"/>
      <c r="BN35" s="114"/>
      <c r="BO35" s="114"/>
      <c r="BP35" s="114"/>
      <c r="BQ35" s="114"/>
      <c r="BR35" s="114"/>
      <c r="BS35" s="114"/>
      <c r="BT35" s="114"/>
      <c r="BU35" s="114"/>
      <c r="BV35" s="114"/>
      <c r="BW35" s="114"/>
      <c r="BX35" s="114"/>
      <c r="BY35" s="114"/>
      <c r="BZ35" s="114"/>
      <c r="CA35" s="114"/>
      <c r="CB35" s="114"/>
      <c r="CC35" s="114"/>
      <c r="CD35" s="114"/>
      <c r="CE35" s="114"/>
      <c r="CF35" s="114"/>
      <c r="CG35" s="114"/>
      <c r="CH35" s="114"/>
      <c r="CI35" s="114"/>
      <c r="CJ35" s="114"/>
      <c r="CK35" s="114"/>
      <c r="CL35" s="114"/>
      <c r="CM35" s="114"/>
      <c r="CN35" s="114"/>
      <c r="CO35" s="114"/>
      <c r="CP35" s="114"/>
      <c r="CQ35" s="114"/>
      <c r="CR35" s="114"/>
      <c r="CS35" s="114"/>
      <c r="CT35" s="114"/>
      <c r="CU35" s="114"/>
      <c r="CV35" s="114"/>
      <c r="CW35" s="114"/>
      <c r="CX35" s="114"/>
      <c r="CY35" s="114"/>
      <c r="CZ35" s="114"/>
      <c r="DA35" s="114"/>
      <c r="DB35" s="114"/>
      <c r="DC35" s="114"/>
      <c r="DD35" s="114"/>
      <c r="DE35" s="114"/>
      <c r="DF35" s="114"/>
      <c r="DG35" s="114"/>
      <c r="DH35" s="114"/>
      <c r="DI35" s="114"/>
      <c r="DJ35" s="114"/>
      <c r="DK35" s="114"/>
      <c r="DL35" s="114"/>
      <c r="DM35" s="114"/>
      <c r="DN35" s="114"/>
      <c r="DO35" s="114"/>
      <c r="DP35" s="114"/>
      <c r="DQ35" s="114"/>
      <c r="DR35" s="114"/>
      <c r="DS35" s="114"/>
      <c r="DT35" s="114"/>
      <c r="DU35" s="114"/>
      <c r="DV35" s="114"/>
      <c r="DW35" s="114"/>
      <c r="DX35" s="114"/>
      <c r="DY35" s="114"/>
      <c r="DZ35" s="114"/>
      <c r="EA35" s="114"/>
      <c r="EB35" s="114"/>
      <c r="EC35" s="114"/>
      <c r="ED35" s="114"/>
      <c r="EE35" s="114"/>
      <c r="EF35" s="114"/>
      <c r="EG35" s="114"/>
      <c r="EH35" s="114"/>
      <c r="EI35" s="114"/>
      <c r="EJ35" s="114"/>
      <c r="EK35" s="114"/>
      <c r="EL35" s="114"/>
      <c r="EM35" s="114"/>
      <c r="EN35" s="114"/>
      <c r="EO35" s="114"/>
      <c r="EP35" s="114"/>
      <c r="EQ35" s="114"/>
      <c r="ER35" s="114"/>
      <c r="ES35" s="114"/>
      <c r="ET35" s="114"/>
      <c r="EU35" s="114"/>
      <c r="EV35" s="114"/>
      <c r="EW35" s="114"/>
      <c r="EX35" s="114"/>
      <c r="EY35" s="114"/>
      <c r="EZ35" s="114"/>
      <c r="FA35" s="114"/>
      <c r="FB35" s="114"/>
      <c r="FC35" s="114"/>
      <c r="FD35" s="114"/>
      <c r="FE35" s="114"/>
      <c r="FF35" s="114"/>
      <c r="FG35" s="114"/>
      <c r="FH35" s="114"/>
      <c r="FI35" s="114"/>
      <c r="FJ35" s="114"/>
      <c r="FK35" s="114"/>
      <c r="FL35" s="114"/>
      <c r="FM35" s="114"/>
      <c r="FN35" s="114"/>
      <c r="FO35" s="114"/>
    </row>
    <row r="36" spans="1:171" ht="16.149999999999999">
      <c r="A36" s="132">
        <f ca="1">IF(B36 = "", "", INDIRECT(ADDRESS(MATCH(B36,キャラデータ表!$C$1:$C1331, 0),1,2,TRUE,"キャラデータ表"),TRUE))</f>
        <v>14</v>
      </c>
      <c r="B36" s="1" t="s">
        <v>184</v>
      </c>
      <c r="C36" s="1" t="s">
        <v>2449</v>
      </c>
      <c r="D36" s="132" t="str">
        <f ca="1">IF(C36 = "", "", INDIRECT(ADDRESS(MATCH(C36,汎用スキル表!$G$1:$G1331, 0),5,2,TRUE,"汎用スキル表"),TRUE))</f>
        <v>CAPTURE</v>
      </c>
      <c r="E36" s="1">
        <f ca="1">COUNTIFS(固有スキル表!$B:$B, $A36, 固有スキル表!$D:$D, $D36) + COUNTIFS($A:$A, $A36, $D:$D, $D36) - COUNTIFS(固有スキル表!$C:$C, $B36, 固有スキル表!$I:$I, "不可", 固有スキル表!$D:$D, $D36)</f>
        <v>1</v>
      </c>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c r="AS36" s="114"/>
      <c r="AT36" s="114"/>
      <c r="AU36" s="114"/>
      <c r="AV36" s="114"/>
      <c r="AW36" s="114"/>
      <c r="AX36" s="114"/>
      <c r="AY36" s="114"/>
      <c r="AZ36" s="114"/>
      <c r="BA36" s="114"/>
      <c r="BB36" s="114"/>
      <c r="BC36" s="114"/>
      <c r="BD36" s="114"/>
      <c r="BE36" s="114"/>
      <c r="BF36" s="114"/>
      <c r="BG36" s="114"/>
      <c r="BH36" s="114"/>
      <c r="BI36" s="114"/>
      <c r="BJ36" s="114"/>
      <c r="BK36" s="114"/>
      <c r="BL36" s="114"/>
      <c r="BM36" s="114"/>
      <c r="BN36" s="114"/>
      <c r="BO36" s="114"/>
      <c r="BP36" s="114"/>
      <c r="BQ36" s="114"/>
      <c r="BR36" s="114"/>
      <c r="BS36" s="114"/>
      <c r="BT36" s="114"/>
      <c r="BU36" s="114"/>
      <c r="BV36" s="114"/>
      <c r="BW36" s="114"/>
      <c r="BX36" s="114"/>
      <c r="BY36" s="114"/>
      <c r="BZ36" s="114"/>
      <c r="CA36" s="114"/>
      <c r="CB36" s="114"/>
      <c r="CC36" s="114"/>
      <c r="CD36" s="114"/>
      <c r="CE36" s="114"/>
      <c r="CF36" s="114"/>
      <c r="CG36" s="114"/>
      <c r="CH36" s="114"/>
      <c r="CI36" s="114"/>
      <c r="CJ36" s="114"/>
      <c r="CK36" s="114"/>
      <c r="CL36" s="114"/>
      <c r="CM36" s="114"/>
      <c r="CN36" s="114"/>
      <c r="CO36" s="114"/>
      <c r="CP36" s="114"/>
      <c r="CQ36" s="114"/>
      <c r="CR36" s="114"/>
      <c r="CS36" s="114"/>
      <c r="CT36" s="114"/>
      <c r="CU36" s="114"/>
      <c r="CV36" s="114"/>
      <c r="CW36" s="114"/>
      <c r="CX36" s="114"/>
      <c r="CY36" s="114"/>
      <c r="CZ36" s="114"/>
      <c r="DA36" s="114"/>
      <c r="DB36" s="114"/>
      <c r="DC36" s="114"/>
      <c r="DD36" s="114"/>
      <c r="DE36" s="114"/>
      <c r="DF36" s="114"/>
      <c r="DG36" s="114"/>
      <c r="DH36" s="114"/>
      <c r="DI36" s="114"/>
      <c r="DJ36" s="114"/>
      <c r="DK36" s="114"/>
      <c r="DL36" s="114"/>
      <c r="DM36" s="114"/>
      <c r="DN36" s="114"/>
      <c r="DO36" s="114"/>
      <c r="DP36" s="114"/>
      <c r="DQ36" s="114"/>
      <c r="DR36" s="114"/>
      <c r="DS36" s="114"/>
      <c r="DT36" s="114"/>
      <c r="DU36" s="114"/>
      <c r="DV36" s="114"/>
      <c r="DW36" s="114"/>
      <c r="DX36" s="114"/>
      <c r="DY36" s="114"/>
      <c r="DZ36" s="114"/>
      <c r="EA36" s="114"/>
      <c r="EB36" s="114"/>
      <c r="EC36" s="114"/>
      <c r="ED36" s="114"/>
      <c r="EE36" s="114"/>
      <c r="EF36" s="114"/>
      <c r="EG36" s="114"/>
      <c r="EH36" s="114"/>
      <c r="EI36" s="114"/>
      <c r="EJ36" s="114"/>
      <c r="EK36" s="114"/>
      <c r="EL36" s="114"/>
      <c r="EM36" s="114"/>
      <c r="EN36" s="114"/>
      <c r="EO36" s="114"/>
      <c r="EP36" s="114"/>
      <c r="EQ36" s="114"/>
      <c r="ER36" s="114"/>
      <c r="ES36" s="114"/>
      <c r="ET36" s="114"/>
      <c r="EU36" s="114"/>
      <c r="EV36" s="114"/>
      <c r="EW36" s="114"/>
      <c r="EX36" s="114"/>
      <c r="EY36" s="114"/>
      <c r="EZ36" s="114"/>
      <c r="FA36" s="114"/>
      <c r="FB36" s="114"/>
      <c r="FC36" s="114"/>
      <c r="FD36" s="114"/>
      <c r="FE36" s="114"/>
      <c r="FF36" s="114"/>
      <c r="FG36" s="114"/>
      <c r="FH36" s="114"/>
      <c r="FI36" s="114"/>
      <c r="FJ36" s="114"/>
      <c r="FK36" s="114"/>
      <c r="FL36" s="114"/>
      <c r="FM36" s="114"/>
      <c r="FN36" s="114"/>
      <c r="FO36" s="114"/>
    </row>
    <row r="37" spans="1:171" ht="16.149999999999999">
      <c r="A37" s="175">
        <f ca="1">IF(B37 = "", "", INDIRECT(ADDRESS(MATCH(B37,キャラデータ表!$C$1:$C1331, 0),1,2,TRUE,"キャラデータ表"),TRUE))</f>
        <v>14</v>
      </c>
      <c r="B37" s="1" t="s">
        <v>184</v>
      </c>
      <c r="C37" s="1" t="s">
        <v>2398</v>
      </c>
      <c r="D37" s="132" t="str">
        <f ca="1">IF(C37 = "", "", INDIRECT(ADDRESS(MATCH(C37,汎用スキル表!$G$1:$G1331, 0),5,2,TRUE,"汎用スキル表"),TRUE))</f>
        <v>PERSONAL</v>
      </c>
      <c r="E37" s="94">
        <f ca="1">COUNTIFS(固有スキル表!$B:$B, $A37, 固有スキル表!$D:$D, $D37) + COUNTIFS($A:$A, $A37, $D:$D, $D37) - COUNTIFS(固有スキル表!$C:$C, $B37, 固有スキル表!$I:$I, "不可", 固有スキル表!$D:$D, $D37)</f>
        <v>4</v>
      </c>
      <c r="F37" s="1"/>
      <c r="G37" s="1"/>
      <c r="H37" s="1"/>
      <c r="I37" s="112"/>
      <c r="J37" s="112"/>
      <c r="K37" s="112"/>
      <c r="L37" s="112"/>
      <c r="M37" s="112"/>
      <c r="N37" s="112"/>
      <c r="O37" s="112"/>
      <c r="P37" s="112"/>
      <c r="Q37" s="112"/>
      <c r="R37" s="112"/>
      <c r="S37" s="112"/>
      <c r="T37" s="112"/>
      <c r="U37" s="112"/>
      <c r="V37" s="112"/>
      <c r="W37" s="112"/>
      <c r="X37" s="112"/>
      <c r="Y37" s="112"/>
    </row>
    <row r="38" spans="1:171" ht="16.149999999999999">
      <c r="A38" s="132">
        <f ca="1">IF(B38 = "", "", INDIRECT(ADDRESS(MATCH(B38,キャラデータ表!$C$1:$C1331, 0),1,2,TRUE,"キャラデータ表"),TRUE))</f>
        <v>15</v>
      </c>
      <c r="B38" s="1" t="s">
        <v>188</v>
      </c>
      <c r="C38" s="1" t="s">
        <v>2424</v>
      </c>
      <c r="D38" s="132" t="str">
        <f ca="1">IF(C38 = "", "", INDIRECT(ADDRESS(MATCH(C38,汎用スキル表!$G$1:$G1331, 0),5,2,TRUE,"汎用スキル表"),TRUE))</f>
        <v>TROOP</v>
      </c>
      <c r="E38" s="1">
        <f ca="1">COUNTIFS(固有スキル表!$B:$B, $A38, 固有スキル表!$D:$D, $D38) + COUNTIFS($A:$A, $A38, $D:$D, $D38) - COUNTIFS(固有スキル表!$C:$C, $B38, 固有スキル表!$I:$I, "不可", 固有スキル表!$D:$D, $D38)</f>
        <v>1</v>
      </c>
      <c r="F38" s="1"/>
      <c r="G38" s="1"/>
      <c r="H38" s="1"/>
      <c r="I38" s="112"/>
      <c r="J38" s="112"/>
      <c r="K38" s="112"/>
      <c r="L38" s="112"/>
      <c r="M38" s="112"/>
      <c r="N38" s="112"/>
      <c r="O38" s="112"/>
      <c r="P38" s="112"/>
      <c r="Q38" s="112"/>
      <c r="R38" s="112"/>
      <c r="S38" s="112"/>
      <c r="T38" s="112"/>
      <c r="U38" s="112"/>
      <c r="V38" s="112"/>
      <c r="W38" s="112"/>
      <c r="X38" s="112"/>
      <c r="Y38" s="112"/>
    </row>
    <row r="39" spans="1:171" ht="16.149999999999999">
      <c r="A39" s="132">
        <f ca="1">IF(B39 = "", "", INDIRECT(ADDRESS(MATCH(B39,キャラデータ表!$C$1:$C1331, 0),1,2,TRUE,"キャラデータ表"),TRUE))</f>
        <v>15</v>
      </c>
      <c r="B39" s="1" t="s">
        <v>188</v>
      </c>
      <c r="C39" s="1" t="s">
        <v>1200</v>
      </c>
      <c r="D39" s="132" t="str">
        <f ca="1">IF(C39 = "", "", INDIRECT(ADDRESS(MATCH(C39,汎用スキル表!$G$1:$G1331, 0),5,2,TRUE,"汎用スキル表"),TRUE))</f>
        <v>PASSIVE</v>
      </c>
      <c r="E39" s="1">
        <f ca="1">COUNTIFS(固有スキル表!$B:$B, $A39, 固有スキル表!$D:$D, $D39) + COUNTIFS($A:$A, $A39, $D:$D, $D39) - COUNTIFS(固有スキル表!$C:$C, $B39, 固有スキル表!$I:$I, "不可", 固有スキル表!$D:$D, $D39)</f>
        <v>1</v>
      </c>
      <c r="F39" s="1"/>
      <c r="G39" s="1"/>
      <c r="H39" s="1"/>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c r="AS39" s="114"/>
      <c r="AT39" s="114"/>
      <c r="AU39" s="114"/>
      <c r="AV39" s="114"/>
      <c r="AW39" s="114"/>
      <c r="AX39" s="114"/>
      <c r="AY39" s="114"/>
      <c r="AZ39" s="114"/>
      <c r="BA39" s="114"/>
      <c r="BB39" s="114"/>
      <c r="BC39" s="114"/>
      <c r="BD39" s="114"/>
      <c r="BE39" s="114"/>
      <c r="BF39" s="114"/>
      <c r="BG39" s="114"/>
      <c r="BH39" s="114"/>
      <c r="BI39" s="114"/>
      <c r="BJ39" s="114"/>
      <c r="BK39" s="114"/>
      <c r="BL39" s="114"/>
      <c r="BM39" s="114"/>
      <c r="BN39" s="114"/>
      <c r="BO39" s="114"/>
      <c r="BP39" s="114"/>
      <c r="BQ39" s="114"/>
      <c r="BR39" s="114"/>
      <c r="BS39" s="114"/>
      <c r="BT39" s="114"/>
      <c r="BU39" s="114"/>
      <c r="BV39" s="114"/>
      <c r="BW39" s="114"/>
      <c r="BX39" s="114"/>
      <c r="BY39" s="114"/>
      <c r="BZ39" s="114"/>
      <c r="CA39" s="114"/>
      <c r="CB39" s="114"/>
      <c r="CC39" s="114"/>
      <c r="CD39" s="114"/>
      <c r="CE39" s="114"/>
      <c r="CF39" s="114"/>
      <c r="CG39" s="114"/>
      <c r="CH39" s="114"/>
      <c r="CI39" s="114"/>
      <c r="CJ39" s="114"/>
      <c r="CK39" s="114"/>
      <c r="CL39" s="114"/>
      <c r="CM39" s="114"/>
      <c r="CN39" s="114"/>
      <c r="CO39" s="114"/>
      <c r="CP39" s="114"/>
      <c r="CQ39" s="114"/>
      <c r="CR39" s="114"/>
      <c r="CS39" s="114"/>
      <c r="CT39" s="114"/>
      <c r="CU39" s="114"/>
      <c r="CV39" s="114"/>
      <c r="CW39" s="114"/>
      <c r="CX39" s="114"/>
      <c r="CY39" s="114"/>
      <c r="CZ39" s="114"/>
      <c r="DA39" s="114"/>
      <c r="DB39" s="114"/>
      <c r="DC39" s="114"/>
      <c r="DD39" s="114"/>
      <c r="DE39" s="114"/>
      <c r="DF39" s="114"/>
      <c r="DG39" s="114"/>
      <c r="DH39" s="114"/>
      <c r="DI39" s="114"/>
      <c r="DJ39" s="114"/>
      <c r="DK39" s="114"/>
      <c r="DL39" s="114"/>
      <c r="DM39" s="114"/>
      <c r="DN39" s="114"/>
      <c r="DO39" s="114"/>
      <c r="DP39" s="114"/>
      <c r="DQ39" s="114"/>
      <c r="DR39" s="114"/>
      <c r="DS39" s="114"/>
      <c r="DT39" s="114"/>
      <c r="DU39" s="114"/>
      <c r="DV39" s="114"/>
      <c r="DW39" s="114"/>
      <c r="DX39" s="114"/>
      <c r="DY39" s="114"/>
      <c r="DZ39" s="114"/>
      <c r="EA39" s="114"/>
      <c r="EB39" s="114"/>
      <c r="EC39" s="114"/>
      <c r="ED39" s="114"/>
      <c r="EE39" s="114"/>
      <c r="EF39" s="114"/>
      <c r="EG39" s="114"/>
      <c r="EH39" s="114"/>
      <c r="EI39" s="114"/>
      <c r="EJ39" s="114"/>
      <c r="EK39" s="114"/>
      <c r="EL39" s="114"/>
      <c r="EM39" s="114"/>
      <c r="EN39" s="114"/>
      <c r="EO39" s="114"/>
      <c r="EP39" s="114"/>
      <c r="EQ39" s="114"/>
      <c r="ER39" s="114"/>
      <c r="ES39" s="114"/>
      <c r="ET39" s="114"/>
      <c r="EU39" s="114"/>
      <c r="EV39" s="114"/>
      <c r="EW39" s="114"/>
      <c r="EX39" s="114"/>
      <c r="EY39" s="114"/>
      <c r="EZ39" s="114"/>
      <c r="FA39" s="114"/>
      <c r="FB39" s="114"/>
      <c r="FC39" s="114"/>
      <c r="FD39" s="114"/>
      <c r="FE39" s="114"/>
      <c r="FF39" s="114"/>
      <c r="FG39" s="114"/>
      <c r="FH39" s="114"/>
      <c r="FI39" s="114"/>
      <c r="FJ39" s="114"/>
      <c r="FK39" s="114"/>
      <c r="FL39" s="114"/>
      <c r="FM39" s="114"/>
      <c r="FN39" s="114"/>
      <c r="FO39" s="114"/>
    </row>
    <row r="40" spans="1:171" ht="16.149999999999999">
      <c r="A40" s="175">
        <f ca="1">IF(B40 = "", "", INDIRECT(ADDRESS(MATCH(B40,キャラデータ表!$C$1:$C1331, 0),1,2,TRUE,"キャラデータ表"),TRUE))</f>
        <v>15</v>
      </c>
      <c r="B40" s="1" t="s">
        <v>188</v>
      </c>
      <c r="C40" s="1" t="s">
        <v>2373</v>
      </c>
      <c r="D40" s="132" t="str">
        <f ca="1">IF(C40 = "", "", INDIRECT(ADDRESS(MATCH(C40,汎用スキル表!$G$1:$G1331, 0),5,2,TRUE,"汎用スキル表"),TRUE))</f>
        <v>PERSONAL</v>
      </c>
      <c r="E40" s="94">
        <f ca="1">COUNTIFS(固有スキル表!$B:$B, $A40, 固有スキル表!$D:$D, $D40) + COUNTIFS($A:$A, $A40, $D:$D, $D40) - COUNTIFS(固有スキル表!$C:$C, $B40, 固有スキル表!$I:$I, "不可", 固有スキル表!$D:$D, $D40)</f>
        <v>3</v>
      </c>
      <c r="F40" s="1"/>
      <c r="G40" s="1"/>
      <c r="H40" s="1"/>
      <c r="I40" s="112"/>
      <c r="J40" s="112"/>
      <c r="K40" s="112"/>
      <c r="L40" s="112"/>
      <c r="M40" s="112"/>
      <c r="N40" s="112"/>
      <c r="O40" s="112"/>
      <c r="P40" s="112"/>
      <c r="Q40" s="112"/>
      <c r="R40" s="112"/>
      <c r="S40" s="112"/>
      <c r="T40" s="112"/>
      <c r="U40" s="112"/>
      <c r="V40" s="112"/>
      <c r="W40" s="112"/>
      <c r="X40" s="112"/>
      <c r="Y40" s="112"/>
    </row>
    <row r="41" spans="1:171" ht="16.149999999999999">
      <c r="A41" s="132">
        <f ca="1">IF(B41 = "", "", INDIRECT(ADDRESS(MATCH(B41,キャラデータ表!$C$1:$C1331, 0),1,2,TRUE,"キャラデータ表"),TRUE))</f>
        <v>16</v>
      </c>
      <c r="B41" s="1" t="s">
        <v>194</v>
      </c>
      <c r="C41" s="1" t="s">
        <v>2456</v>
      </c>
      <c r="D41" s="132" t="str">
        <f ca="1">IF(C41 = "", "", INDIRECT(ADDRESS(MATCH(C41,汎用スキル表!$G$1:$G1331, 0),5,2,TRUE,"汎用スキル表"),TRUE))</f>
        <v>ESCAPE</v>
      </c>
      <c r="E41" s="1">
        <f ca="1">COUNTIFS(固有スキル表!$B:$B, $A41, 固有スキル表!$D:$D, $D41) + COUNTIFS($A:$A, $A41, $D:$D, $D41) - COUNTIFS(固有スキル表!$C:$C, $B41, 固有スキル表!$I:$I, "不可", 固有スキル表!$D:$D, $D41)</f>
        <v>1</v>
      </c>
      <c r="F41" s="1"/>
      <c r="G41" s="1"/>
      <c r="H41" s="1"/>
      <c r="I41" s="112"/>
      <c r="J41" s="112"/>
      <c r="K41" s="112"/>
      <c r="L41" s="112"/>
      <c r="M41" s="112"/>
      <c r="N41" s="112"/>
      <c r="O41" s="112"/>
      <c r="P41" s="112"/>
      <c r="Q41" s="112"/>
      <c r="R41" s="112"/>
      <c r="S41" s="112"/>
      <c r="T41" s="112"/>
      <c r="U41" s="112"/>
      <c r="V41" s="112"/>
      <c r="W41" s="112"/>
      <c r="X41" s="112"/>
    </row>
    <row r="42" spans="1:171" ht="16.149999999999999">
      <c r="A42" s="132">
        <f ca="1">IF(B42 = "", "", INDIRECT(ADDRESS(MATCH(B42,キャラデータ表!$C$1:$C1331, 0),1,2,TRUE,"キャラデータ表"),TRUE))</f>
        <v>16</v>
      </c>
      <c r="B42" s="1" t="s">
        <v>194</v>
      </c>
      <c r="C42" s="1" t="s">
        <v>2365</v>
      </c>
      <c r="D42" s="132" t="str">
        <f ca="1">IF(C42 = "", "", INDIRECT(ADDRESS(MATCH(C42,汎用スキル表!$G$1:$G1331, 0),5,2,TRUE,"汎用スキル表"),TRUE))</f>
        <v>PERSONAL</v>
      </c>
      <c r="E42" s="1">
        <f ca="1">COUNTIFS(固有スキル表!$B:$B, $A42, 固有スキル表!$D:$D, $D42) + COUNTIFS($A:$A, $A42, $D:$D, $D42) - COUNTIFS(固有スキル表!$C:$C, $B42, 固有スキル表!$I:$I, "不可", 固有スキル表!$D:$D, $D42)</f>
        <v>3</v>
      </c>
      <c r="F42" s="1"/>
      <c r="G42" s="1"/>
      <c r="H42" s="1"/>
    </row>
    <row r="43" spans="1:171" ht="16.149999999999999">
      <c r="A43" s="175">
        <f ca="1">IF(B43 = "", "", INDIRECT(ADDRESS(MATCH(B43,キャラデータ表!$C$1:$C1331, 0),1,2,TRUE,"キャラデータ表"),TRUE))</f>
        <v>16</v>
      </c>
      <c r="B43" s="1" t="s">
        <v>194</v>
      </c>
      <c r="C43" s="1" t="s">
        <v>2390</v>
      </c>
      <c r="D43" s="132" t="str">
        <f ca="1">IF(C43 = "", "", INDIRECT(ADDRESS(MATCH(C43,汎用スキル表!$G$1:$G1331, 0),5,2,TRUE,"汎用スキル表"),TRUE))</f>
        <v>PERSONAL</v>
      </c>
      <c r="E43" s="94">
        <f ca="1">COUNTIFS(固有スキル表!$B:$B, $A43, 固有スキル表!$D:$D, $D43) + COUNTIFS($A:$A, $A43, $D:$D, $D43) - COUNTIFS(固有スキル表!$C:$C, $B43, 固有スキル表!$I:$I, "不可", 固有スキル表!$D:$D, $D43)</f>
        <v>3</v>
      </c>
      <c r="F43" s="1"/>
      <c r="G43" s="1"/>
      <c r="H43" s="1"/>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c r="AS43" s="114"/>
      <c r="AT43" s="114"/>
      <c r="AU43" s="114"/>
      <c r="AV43" s="114"/>
      <c r="AW43" s="114"/>
      <c r="AX43" s="114"/>
      <c r="AY43" s="114"/>
      <c r="AZ43" s="114"/>
      <c r="BA43" s="114"/>
      <c r="BB43" s="114"/>
      <c r="BC43" s="114"/>
      <c r="BD43" s="114"/>
      <c r="BE43" s="114"/>
      <c r="BF43" s="114"/>
      <c r="BG43" s="114"/>
      <c r="BH43" s="114"/>
      <c r="BI43" s="114"/>
      <c r="BJ43" s="114"/>
      <c r="BK43" s="114"/>
      <c r="BL43" s="114"/>
      <c r="BM43" s="114"/>
      <c r="BN43" s="114"/>
      <c r="BO43" s="114"/>
      <c r="BP43" s="114"/>
      <c r="BQ43" s="114"/>
      <c r="BR43" s="114"/>
      <c r="BS43" s="114"/>
      <c r="BT43" s="114"/>
      <c r="BU43" s="114"/>
      <c r="BV43" s="114"/>
      <c r="BW43" s="114"/>
      <c r="BX43" s="114"/>
      <c r="BY43" s="114"/>
      <c r="BZ43" s="114"/>
      <c r="CA43" s="114"/>
      <c r="CB43" s="114"/>
      <c r="CC43" s="114"/>
      <c r="CD43" s="114"/>
      <c r="CE43" s="114"/>
      <c r="CF43" s="114"/>
      <c r="CG43" s="114"/>
      <c r="CH43" s="114"/>
      <c r="CI43" s="114"/>
      <c r="CJ43" s="114"/>
      <c r="CK43" s="114"/>
      <c r="CL43" s="114"/>
      <c r="CM43" s="114"/>
      <c r="CN43" s="114"/>
      <c r="CO43" s="114"/>
      <c r="CP43" s="114"/>
      <c r="CQ43" s="114"/>
      <c r="CR43" s="114"/>
      <c r="CS43" s="114"/>
      <c r="CT43" s="114"/>
      <c r="CU43" s="114"/>
      <c r="CV43" s="114"/>
      <c r="CW43" s="114"/>
      <c r="CX43" s="114"/>
      <c r="CY43" s="114"/>
      <c r="CZ43" s="114"/>
      <c r="DA43" s="114"/>
      <c r="DB43" s="114"/>
      <c r="DC43" s="114"/>
      <c r="DD43" s="114"/>
      <c r="DE43" s="114"/>
      <c r="DF43" s="114"/>
      <c r="DG43" s="114"/>
      <c r="DH43" s="114"/>
      <c r="DI43" s="114"/>
      <c r="DJ43" s="114"/>
      <c r="DK43" s="114"/>
      <c r="DL43" s="114"/>
      <c r="DM43" s="114"/>
      <c r="DN43" s="114"/>
      <c r="DO43" s="114"/>
      <c r="DP43" s="114"/>
      <c r="DQ43" s="114"/>
      <c r="DR43" s="114"/>
      <c r="DS43" s="114"/>
      <c r="DT43" s="114"/>
      <c r="DU43" s="114"/>
      <c r="DV43" s="114"/>
      <c r="DW43" s="114"/>
      <c r="DX43" s="114"/>
      <c r="DY43" s="114"/>
      <c r="DZ43" s="114"/>
      <c r="EA43" s="114"/>
      <c r="EB43" s="114"/>
      <c r="EC43" s="114"/>
      <c r="ED43" s="114"/>
      <c r="EE43" s="114"/>
      <c r="EF43" s="114"/>
      <c r="EG43" s="114"/>
      <c r="EH43" s="114"/>
      <c r="EI43" s="114"/>
      <c r="EJ43" s="114"/>
      <c r="EK43" s="114"/>
      <c r="EL43" s="114"/>
      <c r="EM43" s="114"/>
      <c r="EN43" s="114"/>
      <c r="EO43" s="114"/>
      <c r="EP43" s="114"/>
      <c r="EQ43" s="114"/>
      <c r="ER43" s="114"/>
      <c r="ES43" s="114"/>
      <c r="ET43" s="114"/>
      <c r="EU43" s="114"/>
      <c r="EV43" s="114"/>
      <c r="EW43" s="114"/>
      <c r="EX43" s="114"/>
      <c r="EY43" s="114"/>
      <c r="EZ43" s="114"/>
      <c r="FA43" s="114"/>
      <c r="FB43" s="114"/>
      <c r="FC43" s="114"/>
      <c r="FD43" s="114"/>
      <c r="FE43" s="114"/>
      <c r="FF43" s="114"/>
      <c r="FG43" s="114"/>
      <c r="FH43" s="114"/>
      <c r="FI43" s="114"/>
      <c r="FJ43" s="114"/>
      <c r="FK43" s="114"/>
      <c r="FL43" s="114"/>
      <c r="FM43" s="114"/>
      <c r="FN43" s="114"/>
      <c r="FO43" s="114"/>
    </row>
    <row r="44" spans="1:171" ht="16.149999999999999">
      <c r="A44" s="132">
        <f ca="1">IF(B44 = "", "", INDIRECT(ADDRESS(MATCH(B44,キャラデータ表!$C$1:$C1331, 0),1,2,TRUE,"キャラデータ表"),TRUE))</f>
        <v>17</v>
      </c>
      <c r="B44" s="1" t="s">
        <v>200</v>
      </c>
      <c r="C44" s="1" t="s">
        <v>2410</v>
      </c>
      <c r="D44" s="132" t="str">
        <f ca="1">IF(C44 = "", "", INDIRECT(ADDRESS(MATCH(C44,汎用スキル表!$G$1:$G1331, 0),5,2,TRUE,"汎用スキル表"),TRUE))</f>
        <v>TROOP</v>
      </c>
      <c r="E44" s="1">
        <f ca="1">COUNTIFS(固有スキル表!$B:$B, $A44, 固有スキル表!$D:$D, $D44) + COUNTIFS($A:$A, $A44, $D:$D, $D44) - COUNTIFS(固有スキル表!$C:$C, $B44, 固有スキル表!$I:$I, "不可", 固有スキル表!$D:$D, $D44)</f>
        <v>2</v>
      </c>
      <c r="F44" s="1"/>
      <c r="G44" s="1"/>
      <c r="H44" s="1"/>
    </row>
    <row r="45" spans="1:171" ht="16.149999999999999">
      <c r="A45" s="132">
        <f ca="1">IF(B45 = "", "", INDIRECT(ADDRESS(MATCH(B45,キャラデータ表!$C$1:$C1331, 0),1,2,TRUE,"キャラデータ表"),TRUE))</f>
        <v>17</v>
      </c>
      <c r="B45" s="1" t="s">
        <v>200</v>
      </c>
      <c r="C45" s="1" t="s">
        <v>2365</v>
      </c>
      <c r="D45" s="132" t="str">
        <f ca="1">IF(C45 = "", "", INDIRECT(ADDRESS(MATCH(C45,汎用スキル表!$G$1:$G1331, 0),5,2,TRUE,"汎用スキル表"),TRUE))</f>
        <v>PERSONAL</v>
      </c>
      <c r="E45" s="1">
        <f ca="1">COUNTIFS(固有スキル表!$B:$B, $A45, 固有スキル表!$D:$D, $D45) + COUNTIFS($A:$A, $A45, $D:$D, $D45) - COUNTIFS(固有スキル表!$C:$C, $B45, 固有スキル表!$I:$I, "不可", 固有スキル表!$D:$D, $D45)</f>
        <v>2</v>
      </c>
      <c r="F45" s="1"/>
      <c r="G45" s="1"/>
      <c r="H45" s="1"/>
    </row>
    <row r="46" spans="1:171" ht="16.149999999999999">
      <c r="A46" s="132">
        <f ca="1">IF(B46 = "", "", INDIRECT(ADDRESS(MATCH(B46,キャラデータ表!$C$1:$C1331, 0),1,2,TRUE,"キャラデータ表"),TRUE))</f>
        <v>17</v>
      </c>
      <c r="B46" s="1" t="s">
        <v>200</v>
      </c>
      <c r="C46" s="1" t="s">
        <v>2428</v>
      </c>
      <c r="D46" s="132" t="str">
        <f ca="1">IF(C46 = "", "", INDIRECT(ADDRESS(MATCH(C46,汎用スキル表!$G$1:$G1331, 0),5,2,TRUE,"汎用スキル表"),TRUE))</f>
        <v>TROOP</v>
      </c>
      <c r="E46" s="1">
        <f ca="1">COUNTIFS(固有スキル表!$B:$B, $A46, 固有スキル表!$D:$D, $D46) + COUNTIFS($A:$A, $A46, $D:$D, $D46) - COUNTIFS(固有スキル表!$C:$C, $B46, 固有スキル表!$I:$I, "不可", 固有スキル表!$D:$D, $D46)</f>
        <v>2</v>
      </c>
      <c r="F46" s="1"/>
      <c r="G46" s="1"/>
      <c r="H46" s="1"/>
    </row>
    <row r="47" spans="1:171" ht="16.149999999999999">
      <c r="A47" s="132">
        <f ca="1">IF(B47 = "", "", INDIRECT(ADDRESS(MATCH(B47,キャラデータ表!$C$1:$C1331, 0),1,2,TRUE,"キャラデータ表"),TRUE))</f>
        <v>18</v>
      </c>
      <c r="B47" s="1" t="s">
        <v>203</v>
      </c>
      <c r="C47" s="1" t="s">
        <v>2424</v>
      </c>
      <c r="D47" s="132" t="str">
        <f ca="1">IF(C47 = "", "", INDIRECT(ADDRESS(MATCH(C47,汎用スキル表!$G$1:$G1331, 0),5,2,TRUE,"汎用スキル表"),TRUE))</f>
        <v>TROOP</v>
      </c>
      <c r="E47" s="1">
        <f ca="1">COUNTIFS(固有スキル表!$B:$B, $A47, 固有スキル表!$D:$D, $D47) + COUNTIFS($A:$A, $A47, $D:$D, $D47) - COUNTIFS(固有スキル表!$C:$C, $B47, 固有スキル表!$I:$I, "不可", 固有スキル表!$D:$D, $D47)</f>
        <v>2</v>
      </c>
      <c r="F47" s="1"/>
      <c r="G47" s="1"/>
      <c r="H47" s="1"/>
      <c r="I47" s="112"/>
      <c r="J47" s="112"/>
      <c r="K47" s="112"/>
      <c r="L47" s="112"/>
      <c r="M47" s="112"/>
      <c r="N47" s="112"/>
      <c r="O47" s="112"/>
      <c r="P47" s="112"/>
      <c r="Q47" s="112"/>
      <c r="R47" s="112"/>
      <c r="S47" s="112"/>
      <c r="T47" s="112"/>
      <c r="U47" s="112"/>
      <c r="V47" s="112"/>
      <c r="W47" s="112"/>
      <c r="X47" s="112"/>
      <c r="Y47" s="112"/>
    </row>
    <row r="48" spans="1:171" ht="16.149999999999999">
      <c r="A48" s="132">
        <f ca="1">IF(B48 = "", "", INDIRECT(ADDRESS(MATCH(B48,キャラデータ表!$C$1:$C1331, 0),1,2,TRUE,"キャラデータ表"),TRUE))</f>
        <v>18</v>
      </c>
      <c r="B48" s="1" t="s">
        <v>203</v>
      </c>
      <c r="C48" s="1" t="s">
        <v>2435</v>
      </c>
      <c r="D48" s="132" t="str">
        <f ca="1">IF(C48 = "", "", INDIRECT(ADDRESS(MATCH(C48,汎用スキル表!$G$1:$G1331, 0),5,2,TRUE,"汎用スキル表"),TRUE))</f>
        <v>TROOP</v>
      </c>
      <c r="E48" s="1">
        <f ca="1">COUNTIFS(固有スキル表!$B:$B, $A48, 固有スキル表!$D:$D, $D48) + COUNTIFS($A:$A, $A48, $D:$D, $D48) - COUNTIFS(固有スキル表!$C:$C, $B48, 固有スキル表!$I:$I, "不可", 固有スキル表!$D:$D, $D48)</f>
        <v>2</v>
      </c>
      <c r="F48" s="1"/>
      <c r="G48" s="1"/>
      <c r="H48" s="1"/>
      <c r="I48" s="112"/>
      <c r="J48" s="112"/>
      <c r="K48" s="112"/>
      <c r="L48" s="112"/>
      <c r="M48" s="112"/>
      <c r="N48" s="112"/>
      <c r="O48" s="112"/>
      <c r="P48" s="112"/>
      <c r="Q48" s="112"/>
      <c r="R48" s="112"/>
      <c r="S48" s="112"/>
      <c r="T48" s="112"/>
      <c r="U48" s="112"/>
      <c r="V48" s="112"/>
      <c r="W48" s="112"/>
      <c r="X48" s="112"/>
      <c r="Y48" s="112"/>
    </row>
    <row r="49" spans="1:171" ht="16.149999999999999">
      <c r="A49" s="132">
        <f ca="1">IF(B49 = "", "", INDIRECT(ADDRESS(MATCH(B49,キャラデータ表!$C$1:$C1331, 0),1,2,TRUE,"キャラデータ表"),TRUE))</f>
        <v>18</v>
      </c>
      <c r="B49" s="1" t="s">
        <v>203</v>
      </c>
      <c r="C49" s="1" t="s">
        <v>2365</v>
      </c>
      <c r="D49" s="132" t="str">
        <f ca="1">IF(C49 = "", "", INDIRECT(ADDRESS(MATCH(C49,汎用スキル表!$G$1:$G1331, 0),5,2,TRUE,"汎用スキル表"),TRUE))</f>
        <v>PERSONAL</v>
      </c>
      <c r="E49" s="1">
        <f ca="1">COUNTIFS(固有スキル表!$B:$B, $A49, 固有スキル表!$D:$D, $D49) + COUNTIFS($A:$A, $A49, $D:$D, $D49) - COUNTIFS(固有スキル表!$C:$C, $B49, 固有スキル表!$I:$I, "不可", 固有スキル表!$D:$D, $D49)</f>
        <v>3</v>
      </c>
      <c r="F49" s="1"/>
      <c r="G49" s="1"/>
      <c r="H49" s="1"/>
      <c r="I49" s="112"/>
      <c r="J49" s="112"/>
      <c r="K49" s="112"/>
      <c r="L49" s="112"/>
      <c r="M49" s="112"/>
      <c r="N49" s="112"/>
      <c r="O49" s="112"/>
      <c r="P49" s="112"/>
      <c r="Q49" s="112"/>
      <c r="R49" s="112"/>
      <c r="S49" s="112"/>
      <c r="T49" s="112"/>
      <c r="U49" s="112"/>
      <c r="V49" s="112"/>
      <c r="W49" s="112"/>
      <c r="X49" s="112"/>
      <c r="Y49" s="112"/>
    </row>
    <row r="50" spans="1:171" ht="16.149999999999999">
      <c r="A50" s="175">
        <f ca="1">IF(B50 = "", "", INDIRECT(ADDRESS(MATCH(B50,キャラデータ表!$C$1:$C1331, 0),1,2,TRUE,"キャラデータ表"),TRUE))</f>
        <v>19</v>
      </c>
      <c r="B50" s="1" t="s">
        <v>207</v>
      </c>
      <c r="C50" s="1" t="s">
        <v>2439</v>
      </c>
      <c r="D50" s="132" t="str">
        <f ca="1">IF(C50 = "", "", INDIRECT(ADDRESS(MATCH(C50,汎用スキル表!$G$1:$G1331, 0),5,2,TRUE,"汎用スキル表"),TRUE))</f>
        <v>TROOP</v>
      </c>
      <c r="E50" s="94">
        <f ca="1">COUNTIFS(固有スキル表!$B:$B, $A50, 固有スキル表!$D:$D, $D50) + COUNTIFS($A:$A, $A50, $D:$D, $D50) - COUNTIFS(固有スキル表!$C:$C, $B50, 固有スキル表!$I:$I, "不可", 固有スキル表!$D:$D, $D50)</f>
        <v>1</v>
      </c>
      <c r="F50" s="1"/>
      <c r="G50" s="1"/>
      <c r="H50" s="1"/>
    </row>
    <row r="51" spans="1:171" ht="16.149999999999999">
      <c r="A51" s="132">
        <f ca="1">IF(B51 = "", "", INDIRECT(ADDRESS(MATCH(B51,キャラデータ表!$C$1:$C1331, 0),1,2,TRUE,"キャラデータ表"),TRUE))</f>
        <v>19</v>
      </c>
      <c r="B51" s="1" t="s">
        <v>207</v>
      </c>
      <c r="C51" s="1" t="s">
        <v>2464</v>
      </c>
      <c r="D51" s="132" t="str">
        <f ca="1">IF(C51 = "", "", INDIRECT(ADDRESS(MATCH(C51,汎用スキル表!$G$1:$G1331, 0),5,2,TRUE,"汎用スキル表"),TRUE))</f>
        <v>PASSIVE</v>
      </c>
      <c r="E51" s="1">
        <f ca="1">COUNTIFS(固有スキル表!$B:$B, $A51, 固有スキル表!$D:$D, $D51) + COUNTIFS($A:$A, $A51, $D:$D, $D51) - COUNTIFS(固有スキル表!$C:$C, $B51, 固有スキル表!$I:$I, "不可", 固有スキル表!$D:$D, $D51)</f>
        <v>1</v>
      </c>
      <c r="F51" s="1"/>
      <c r="G51" s="1"/>
      <c r="H51" s="1"/>
      <c r="I51" s="112"/>
      <c r="J51" s="112"/>
      <c r="K51" s="112"/>
      <c r="L51" s="112"/>
      <c r="M51" s="112"/>
      <c r="N51" s="112"/>
      <c r="O51" s="112"/>
      <c r="P51" s="112"/>
      <c r="Q51" s="112"/>
      <c r="R51" s="112"/>
      <c r="S51" s="112"/>
      <c r="T51" s="112"/>
      <c r="U51" s="112"/>
      <c r="V51" s="112"/>
      <c r="W51" s="112"/>
      <c r="X51" s="112"/>
      <c r="Y51" s="112"/>
    </row>
    <row r="52" spans="1:171" ht="16.149999999999999">
      <c r="A52" s="132">
        <f ca="1">IF(B52 = "", "", INDIRECT(ADDRESS(MATCH(B52,キャラデータ表!$C$1:$C1331, 0),1,2,TRUE,"キャラデータ表"),TRUE))</f>
        <v>19</v>
      </c>
      <c r="B52" s="1" t="s">
        <v>207</v>
      </c>
      <c r="C52" s="1" t="s">
        <v>2355</v>
      </c>
      <c r="D52" s="132" t="str">
        <f ca="1">IF(C52 = "", "", INDIRECT(ADDRESS(MATCH(C52,汎用スキル表!$G$1:$G1331, 0),5,2,TRUE,"汎用スキル表"),TRUE))</f>
        <v>PERSONAL</v>
      </c>
      <c r="E52" s="1">
        <f ca="1">COUNTIFS(固有スキル表!$B:$B, $A52, 固有スキル表!$D:$D, $D52) + COUNTIFS($A:$A, $A52, $D:$D, $D52) - COUNTIFS(固有スキル表!$C:$C, $B52, 固有スキル表!$I:$I, "不可", 固有スキル表!$D:$D, $D52)</f>
        <v>3</v>
      </c>
      <c r="F52" s="1"/>
      <c r="G52" s="1"/>
      <c r="H52" s="1"/>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c r="AS52" s="114"/>
      <c r="AT52" s="114"/>
      <c r="AU52" s="114"/>
      <c r="AV52" s="114"/>
      <c r="AW52" s="114"/>
      <c r="AX52" s="114"/>
      <c r="AY52" s="114"/>
      <c r="AZ52" s="114"/>
      <c r="BA52" s="114"/>
      <c r="BB52" s="114"/>
      <c r="BC52" s="114"/>
      <c r="BD52" s="114"/>
      <c r="BE52" s="114"/>
      <c r="BF52" s="114"/>
      <c r="BG52" s="114"/>
      <c r="BH52" s="114"/>
      <c r="BI52" s="114"/>
      <c r="BJ52" s="114"/>
      <c r="BK52" s="114"/>
      <c r="BL52" s="114"/>
      <c r="BM52" s="114"/>
      <c r="BN52" s="114"/>
      <c r="BO52" s="114"/>
      <c r="BP52" s="114"/>
      <c r="BQ52" s="114"/>
      <c r="BR52" s="114"/>
      <c r="BS52" s="114"/>
      <c r="BT52" s="114"/>
      <c r="BU52" s="114"/>
      <c r="BV52" s="114"/>
      <c r="BW52" s="114"/>
      <c r="BX52" s="114"/>
      <c r="BY52" s="114"/>
      <c r="BZ52" s="114"/>
      <c r="CA52" s="114"/>
      <c r="CB52" s="114"/>
      <c r="CC52" s="114"/>
      <c r="CD52" s="114"/>
      <c r="CE52" s="114"/>
      <c r="CF52" s="114"/>
      <c r="CG52" s="114"/>
      <c r="CH52" s="114"/>
      <c r="CI52" s="114"/>
      <c r="CJ52" s="114"/>
      <c r="CK52" s="114"/>
      <c r="CL52" s="114"/>
      <c r="CM52" s="114"/>
      <c r="CN52" s="114"/>
      <c r="CO52" s="114"/>
      <c r="CP52" s="114"/>
      <c r="CQ52" s="114"/>
      <c r="CR52" s="114"/>
      <c r="CS52" s="114"/>
      <c r="CT52" s="114"/>
      <c r="CU52" s="114"/>
      <c r="CV52" s="114"/>
      <c r="CW52" s="114"/>
      <c r="CX52" s="114"/>
      <c r="CY52" s="114"/>
      <c r="CZ52" s="114"/>
      <c r="DA52" s="114"/>
      <c r="DB52" s="114"/>
      <c r="DC52" s="114"/>
      <c r="DD52" s="114"/>
      <c r="DE52" s="114"/>
      <c r="DF52" s="114"/>
      <c r="DG52" s="114"/>
      <c r="DH52" s="114"/>
      <c r="DI52" s="114"/>
      <c r="DJ52" s="114"/>
      <c r="DK52" s="114"/>
      <c r="DL52" s="114"/>
      <c r="DM52" s="114"/>
      <c r="DN52" s="114"/>
      <c r="DO52" s="114"/>
      <c r="DP52" s="114"/>
      <c r="DQ52" s="114"/>
      <c r="DR52" s="114"/>
      <c r="DS52" s="114"/>
      <c r="DT52" s="114"/>
      <c r="DU52" s="114"/>
      <c r="DV52" s="114"/>
      <c r="DW52" s="114"/>
      <c r="DX52" s="114"/>
      <c r="DY52" s="114"/>
      <c r="DZ52" s="114"/>
      <c r="EA52" s="114"/>
      <c r="EB52" s="114"/>
      <c r="EC52" s="114"/>
      <c r="ED52" s="114"/>
      <c r="EE52" s="114"/>
      <c r="EF52" s="114"/>
      <c r="EG52" s="114"/>
      <c r="EH52" s="114"/>
      <c r="EI52" s="114"/>
      <c r="EJ52" s="114"/>
      <c r="EK52" s="114"/>
      <c r="EL52" s="114"/>
      <c r="EM52" s="114"/>
      <c r="EN52" s="114"/>
      <c r="EO52" s="114"/>
      <c r="EP52" s="114"/>
      <c r="EQ52" s="114"/>
      <c r="ER52" s="114"/>
      <c r="ES52" s="114"/>
      <c r="ET52" s="114"/>
      <c r="EU52" s="114"/>
      <c r="EV52" s="114"/>
      <c r="EW52" s="114"/>
      <c r="EX52" s="114"/>
      <c r="EY52" s="114"/>
      <c r="EZ52" s="114"/>
      <c r="FA52" s="114"/>
      <c r="FB52" s="114"/>
      <c r="FC52" s="114"/>
      <c r="FD52" s="114"/>
      <c r="FE52" s="114"/>
      <c r="FF52" s="114"/>
      <c r="FG52" s="114"/>
      <c r="FH52" s="114"/>
      <c r="FI52" s="114"/>
      <c r="FJ52" s="114"/>
      <c r="FK52" s="114"/>
      <c r="FL52" s="114"/>
      <c r="FM52" s="114"/>
      <c r="FN52" s="114"/>
      <c r="FO52" s="114"/>
    </row>
    <row r="53" spans="1:171" ht="16.149999999999999">
      <c r="A53" s="132">
        <f ca="1">IF(B53 = "", "", INDIRECT(ADDRESS(MATCH(B53,キャラデータ表!$C$1:$C1331, 0),1,2,TRUE,"キャラデータ表"),TRUE))</f>
        <v>19</v>
      </c>
      <c r="B53" s="1" t="s">
        <v>207</v>
      </c>
      <c r="C53" s="1" t="s">
        <v>2377</v>
      </c>
      <c r="D53" s="132" t="str">
        <f ca="1">IF(C53 = "", "", INDIRECT(ADDRESS(MATCH(C53,汎用スキル表!$G$1:$G1331, 0),5,2,TRUE,"汎用スキル表"),TRUE))</f>
        <v>PERSONAL</v>
      </c>
      <c r="E53" s="1">
        <f ca="1">COUNTIFS(固有スキル表!$B:$B, $A53, 固有スキル表!$D:$D, $D53) + COUNTIFS($A:$A, $A53, $D:$D, $D53) - COUNTIFS(固有スキル表!$C:$C, $B53, 固有スキル表!$I:$I, "不可", 固有スキル表!$D:$D, $D53)</f>
        <v>3</v>
      </c>
      <c r="F53" s="1"/>
      <c r="G53" s="1"/>
      <c r="H53" s="1"/>
      <c r="I53" s="112"/>
      <c r="J53" s="112"/>
      <c r="K53" s="112"/>
      <c r="L53" s="112"/>
      <c r="M53" s="112"/>
      <c r="N53" s="112"/>
      <c r="O53" s="112"/>
      <c r="P53" s="112"/>
      <c r="Q53" s="112"/>
      <c r="R53" s="112"/>
      <c r="S53" s="112"/>
      <c r="T53" s="112"/>
      <c r="U53" s="112"/>
      <c r="V53" s="112"/>
      <c r="W53" s="112"/>
      <c r="X53" s="112"/>
      <c r="Y53" s="112"/>
    </row>
    <row r="54" spans="1:171" ht="16.149999999999999">
      <c r="A54" s="132">
        <f ca="1">IF(B54 = "", "", INDIRECT(ADDRESS(MATCH(B54,キャラデータ表!$C$1:$C1331, 0),1,2,TRUE,"キャラデータ表"),TRUE))</f>
        <v>20</v>
      </c>
      <c r="B54" s="1" t="s">
        <v>214</v>
      </c>
      <c r="C54" s="1" t="s">
        <v>2446</v>
      </c>
      <c r="D54" s="132" t="str">
        <f ca="1">IF(C54 = "", "", INDIRECT(ADDRESS(MATCH(C54,汎用スキル表!$G$1:$G1331, 0),5,2,TRUE,"汎用スキル表"),TRUE))</f>
        <v>TROOP</v>
      </c>
      <c r="E54" s="1">
        <f ca="1">COUNTIFS(固有スキル表!$B:$B, $A54, 固有スキル表!$D:$D, $D54) + COUNTIFS($A:$A, $A54, $D:$D, $D54) - COUNTIFS(固有スキル表!$C:$C, $B54, 固有スキル表!$I:$I, "不可", 固有スキル表!$D:$D, $D54)</f>
        <v>2</v>
      </c>
      <c r="F54" s="1"/>
      <c r="G54" s="1"/>
      <c r="H54" s="1"/>
      <c r="I54" s="112"/>
      <c r="J54" s="112"/>
      <c r="K54" s="112"/>
      <c r="L54" s="112"/>
      <c r="M54" s="112"/>
      <c r="N54" s="112"/>
      <c r="O54" s="112"/>
      <c r="P54" s="112"/>
      <c r="Q54" s="112"/>
      <c r="R54" s="112"/>
      <c r="S54" s="112"/>
      <c r="T54" s="112"/>
      <c r="U54" s="112"/>
      <c r="V54" s="112"/>
      <c r="W54" s="112"/>
      <c r="X54" s="112"/>
      <c r="Y54" s="112"/>
    </row>
    <row r="55" spans="1:171" ht="16.149999999999999">
      <c r="A55" s="132">
        <f ca="1">IF(B55 = "", "", INDIRECT(ADDRESS(MATCH(B55,キャラデータ表!$C$1:$C1331, 0),1,2,TRUE,"キャラデータ表"),TRUE))</f>
        <v>20</v>
      </c>
      <c r="B55" s="1" t="s">
        <v>214</v>
      </c>
      <c r="C55" s="1" t="s">
        <v>2385</v>
      </c>
      <c r="D55" s="132" t="str">
        <f ca="1">IF(C55 = "", "", INDIRECT(ADDRESS(MATCH(C55,汎用スキル表!$G$1:$G1331, 0),5,2,TRUE,"汎用スキル表"),TRUE))</f>
        <v>PERSONAL</v>
      </c>
      <c r="E55" s="1">
        <f ca="1">COUNTIFS(固有スキル表!$B:$B, $A55, 固有スキル表!$D:$D, $D55) + COUNTIFS($A:$A, $A55, $D:$D, $D55) - COUNTIFS(固有スキル表!$C:$C, $B55, 固有スキル表!$I:$I, "不可", 固有スキル表!$D:$D, $D55)</f>
        <v>3</v>
      </c>
      <c r="F55" s="1"/>
      <c r="G55" s="1"/>
      <c r="H55" s="1"/>
      <c r="I55" s="112"/>
      <c r="J55" s="112"/>
      <c r="K55" s="112"/>
      <c r="L55" s="112"/>
      <c r="M55" s="112"/>
      <c r="N55" s="112"/>
      <c r="O55" s="112"/>
      <c r="P55" s="112"/>
      <c r="Q55" s="112"/>
      <c r="R55" s="112"/>
      <c r="S55" s="112"/>
      <c r="T55" s="112"/>
      <c r="U55" s="112"/>
      <c r="V55" s="112"/>
      <c r="W55" s="112"/>
      <c r="X55" s="112"/>
      <c r="Y55" s="112"/>
    </row>
    <row r="56" spans="1:171" ht="16.149999999999999">
      <c r="A56" s="175">
        <f ca="1">IF(B56 = "", "", INDIRECT(ADDRESS(MATCH(B56,キャラデータ表!$C$1:$C1331, 0),1,2,TRUE,"キャラデータ表"),TRUE))</f>
        <v>21</v>
      </c>
      <c r="B56" s="1" t="s">
        <v>222</v>
      </c>
      <c r="C56" s="1" t="s">
        <v>2419</v>
      </c>
      <c r="D56" s="132" t="str">
        <f ca="1">IF(C56 = "", "", INDIRECT(ADDRESS(MATCH(C56,汎用スキル表!$G$1:$G1331, 0),5,2,TRUE,"汎用スキル表"),TRUE))</f>
        <v>TROOP</v>
      </c>
      <c r="E56" s="94">
        <f ca="1">COUNTIFS(固有スキル表!$B:$B, $A56, 固有スキル表!$D:$D, $D56) + COUNTIFS($A:$A, $A56, $D:$D, $D56) - COUNTIFS(固有スキル表!$C:$C, $B56, 固有スキル表!$I:$I, "不可", 固有スキル表!$D:$D, $D56)</f>
        <v>4</v>
      </c>
      <c r="F56" s="1"/>
      <c r="G56" s="1"/>
      <c r="H56" s="1"/>
      <c r="I56" s="112"/>
      <c r="J56" s="112"/>
      <c r="K56" s="112"/>
      <c r="L56" s="112"/>
      <c r="M56" s="112"/>
      <c r="N56" s="112"/>
      <c r="O56" s="112"/>
      <c r="P56" s="112"/>
      <c r="Q56" s="112"/>
      <c r="R56" s="112"/>
      <c r="S56" s="112"/>
      <c r="T56" s="112"/>
      <c r="U56" s="112"/>
      <c r="V56" s="112"/>
      <c r="W56" s="112"/>
      <c r="X56" s="112"/>
      <c r="Y56" s="112"/>
    </row>
    <row r="57" spans="1:171" ht="16.149999999999999">
      <c r="A57" s="175">
        <f ca="1">IF(B57 = "", "", INDIRECT(ADDRESS(MATCH(B57,キャラデータ表!$C$1:$C1331, 0),1,2,TRUE,"キャラデータ表"),TRUE))</f>
        <v>21</v>
      </c>
      <c r="B57" s="1" t="s">
        <v>222</v>
      </c>
      <c r="C57" s="1" t="s">
        <v>2426</v>
      </c>
      <c r="D57" s="132" t="str">
        <f ca="1">IF(C57 = "", "", INDIRECT(ADDRESS(MATCH(C57,汎用スキル表!$G$1:$G1331, 0),5,2,TRUE,"汎用スキル表"),TRUE))</f>
        <v>TROOP</v>
      </c>
      <c r="E57" s="94">
        <f ca="1">COUNTIFS(固有スキル表!$B:$B, $A57, 固有スキル表!$D:$D, $D57) + COUNTIFS($A:$A, $A57, $D:$D, $D57) - COUNTIFS(固有スキル表!$C:$C, $B57, 固有スキル表!$I:$I, "不可", 固有スキル表!$D:$D, $D57)</f>
        <v>4</v>
      </c>
      <c r="F57" s="1"/>
      <c r="G57" s="1"/>
      <c r="H57" s="1"/>
      <c r="I57" s="112"/>
      <c r="J57" s="112"/>
      <c r="K57" s="112"/>
      <c r="L57" s="112"/>
      <c r="M57" s="112"/>
      <c r="N57" s="112"/>
      <c r="O57" s="112"/>
      <c r="P57" s="112"/>
      <c r="Q57" s="112"/>
      <c r="R57" s="112"/>
      <c r="S57" s="112"/>
      <c r="T57" s="112"/>
      <c r="U57" s="112"/>
      <c r="V57" s="112"/>
      <c r="W57" s="112"/>
      <c r="X57" s="112"/>
      <c r="Y57" s="112"/>
    </row>
    <row r="58" spans="1:171" ht="16.149999999999999">
      <c r="A58" s="132">
        <f ca="1">IF(B58 = "", "", INDIRECT(ADDRESS(MATCH(B58,キャラデータ表!$C$1:$C1331, 0),1,2,TRUE,"キャラデータ表"),TRUE))</f>
        <v>21</v>
      </c>
      <c r="B58" s="1" t="s">
        <v>222</v>
      </c>
      <c r="C58" s="1" t="s">
        <v>2359</v>
      </c>
      <c r="D58" s="132" t="str">
        <f ca="1">IF(C58 = "", "", INDIRECT(ADDRESS(MATCH(C58,汎用スキル表!$G$1:$G1331, 0),5,2,TRUE,"汎用スキル表"),TRUE))</f>
        <v>PERSONAL</v>
      </c>
      <c r="E58" s="1">
        <f ca="1">COUNTIFS(固有スキル表!$B:$B, $A58, 固有スキル表!$D:$D, $D58) + COUNTIFS($A:$A, $A58, $D:$D, $D58) - COUNTIFS(固有スキル表!$C:$C, $B58, 固有スキル表!$I:$I, "不可", 固有スキル表!$D:$D, $D58)</f>
        <v>3</v>
      </c>
      <c r="F58" s="1"/>
      <c r="G58" s="1"/>
      <c r="H58" s="1"/>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c r="AS58" s="114"/>
      <c r="AT58" s="114"/>
      <c r="AU58" s="114"/>
      <c r="AV58" s="114"/>
      <c r="AW58" s="114"/>
      <c r="AX58" s="114"/>
      <c r="AY58" s="114"/>
      <c r="AZ58" s="114"/>
      <c r="BA58" s="114"/>
      <c r="BB58" s="114"/>
      <c r="BC58" s="114"/>
      <c r="BD58" s="114"/>
      <c r="BE58" s="114"/>
      <c r="BF58" s="114"/>
      <c r="BG58" s="114"/>
      <c r="BH58" s="114"/>
      <c r="BI58" s="114"/>
      <c r="BJ58" s="114"/>
      <c r="BK58" s="114"/>
      <c r="BL58" s="114"/>
      <c r="BM58" s="114"/>
      <c r="BN58" s="114"/>
      <c r="BO58" s="114"/>
      <c r="BP58" s="114"/>
      <c r="BQ58" s="114"/>
      <c r="BR58" s="114"/>
      <c r="BS58" s="114"/>
      <c r="BT58" s="114"/>
      <c r="BU58" s="114"/>
      <c r="BV58" s="114"/>
      <c r="BW58" s="114"/>
      <c r="BX58" s="114"/>
      <c r="BY58" s="114"/>
      <c r="BZ58" s="114"/>
      <c r="CA58" s="114"/>
      <c r="CB58" s="114"/>
      <c r="CC58" s="114"/>
      <c r="CD58" s="114"/>
      <c r="CE58" s="114"/>
      <c r="CF58" s="114"/>
      <c r="CG58" s="114"/>
      <c r="CH58" s="114"/>
      <c r="CI58" s="114"/>
      <c r="CJ58" s="114"/>
      <c r="CK58" s="114"/>
      <c r="CL58" s="114"/>
      <c r="CM58" s="114"/>
      <c r="CN58" s="114"/>
      <c r="CO58" s="114"/>
      <c r="CP58" s="114"/>
      <c r="CQ58" s="114"/>
      <c r="CR58" s="114"/>
      <c r="CS58" s="114"/>
      <c r="CT58" s="114"/>
      <c r="CU58" s="114"/>
      <c r="CV58" s="114"/>
      <c r="CW58" s="114"/>
      <c r="CX58" s="114"/>
      <c r="CY58" s="114"/>
      <c r="CZ58" s="114"/>
      <c r="DA58" s="114"/>
      <c r="DB58" s="114"/>
      <c r="DC58" s="114"/>
      <c r="DD58" s="114"/>
      <c r="DE58" s="114"/>
      <c r="DF58" s="114"/>
      <c r="DG58" s="114"/>
      <c r="DH58" s="114"/>
      <c r="DI58" s="114"/>
      <c r="DJ58" s="114"/>
      <c r="DK58" s="114"/>
      <c r="DL58" s="114"/>
      <c r="DM58" s="114"/>
      <c r="DN58" s="114"/>
      <c r="DO58" s="114"/>
      <c r="DP58" s="114"/>
      <c r="DQ58" s="114"/>
      <c r="DR58" s="114"/>
      <c r="DS58" s="114"/>
      <c r="DT58" s="114"/>
      <c r="DU58" s="114"/>
      <c r="DV58" s="114"/>
      <c r="DW58" s="114"/>
      <c r="DX58" s="114"/>
      <c r="DY58" s="114"/>
      <c r="DZ58" s="114"/>
      <c r="EA58" s="114"/>
      <c r="EB58" s="114"/>
      <c r="EC58" s="114"/>
      <c r="ED58" s="114"/>
      <c r="EE58" s="114"/>
      <c r="EF58" s="114"/>
      <c r="EG58" s="114"/>
      <c r="EH58" s="114"/>
      <c r="EI58" s="114"/>
      <c r="EJ58" s="114"/>
      <c r="EK58" s="114"/>
      <c r="EL58" s="114"/>
      <c r="EM58" s="114"/>
      <c r="EN58" s="114"/>
      <c r="EO58" s="114"/>
      <c r="EP58" s="114"/>
      <c r="EQ58" s="114"/>
      <c r="ER58" s="114"/>
      <c r="ES58" s="114"/>
      <c r="ET58" s="114"/>
      <c r="EU58" s="114"/>
      <c r="EV58" s="114"/>
      <c r="EW58" s="114"/>
      <c r="EX58" s="114"/>
      <c r="EY58" s="114"/>
      <c r="EZ58" s="114"/>
      <c r="FA58" s="114"/>
      <c r="FB58" s="114"/>
      <c r="FC58" s="114"/>
      <c r="FD58" s="114"/>
      <c r="FE58" s="114"/>
      <c r="FF58" s="114"/>
      <c r="FG58" s="114"/>
      <c r="FH58" s="114"/>
      <c r="FI58" s="114"/>
      <c r="FJ58" s="114"/>
      <c r="FK58" s="114"/>
      <c r="FL58" s="114"/>
      <c r="FM58" s="114"/>
      <c r="FN58" s="114"/>
      <c r="FO58" s="114"/>
    </row>
    <row r="59" spans="1:171" ht="16.149999999999999">
      <c r="A59" s="132">
        <f ca="1">IF(B59 = "", "", INDIRECT(ADDRESS(MATCH(B59,キャラデータ表!$C$1:$C1331, 0),1,2,TRUE,"キャラデータ表"),TRUE))</f>
        <v>21</v>
      </c>
      <c r="B59" s="1" t="s">
        <v>222</v>
      </c>
      <c r="C59" s="1" t="s">
        <v>2392</v>
      </c>
      <c r="D59" s="132" t="str">
        <f ca="1">IF(C59 = "", "", INDIRECT(ADDRESS(MATCH(C59,汎用スキル表!$G$1:$G1331, 0),5,2,TRUE,"汎用スキル表"),TRUE))</f>
        <v>PERSONAL</v>
      </c>
      <c r="E59" s="1">
        <f ca="1">COUNTIFS(固有スキル表!$B:$B, $A59, 固有スキル表!$D:$D, $D59) + COUNTIFS($A:$A, $A59, $D:$D, $D59) - COUNTIFS(固有スキル表!$C:$C, $B59, 固有スキル表!$I:$I, "不可", 固有スキル表!$D:$D, $D59)</f>
        <v>3</v>
      </c>
      <c r="F59" s="1"/>
      <c r="G59" s="1"/>
      <c r="H59" s="1"/>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c r="AS59" s="114"/>
      <c r="AT59" s="114"/>
      <c r="AU59" s="114"/>
      <c r="AV59" s="114"/>
      <c r="AW59" s="114"/>
      <c r="AX59" s="114"/>
      <c r="AY59" s="114"/>
      <c r="AZ59" s="114"/>
      <c r="BA59" s="114"/>
      <c r="BB59" s="114"/>
      <c r="BC59" s="114"/>
      <c r="BD59" s="114"/>
      <c r="BE59" s="114"/>
      <c r="BF59" s="114"/>
      <c r="BG59" s="114"/>
      <c r="BH59" s="114"/>
      <c r="BI59" s="114"/>
      <c r="BJ59" s="114"/>
      <c r="BK59" s="114"/>
      <c r="BL59" s="114"/>
      <c r="BM59" s="114"/>
      <c r="BN59" s="114"/>
      <c r="BO59" s="114"/>
      <c r="BP59" s="114"/>
      <c r="BQ59" s="114"/>
      <c r="BR59" s="114"/>
      <c r="BS59" s="114"/>
      <c r="BT59" s="114"/>
      <c r="BU59" s="114"/>
      <c r="BV59" s="114"/>
      <c r="BW59" s="114"/>
      <c r="BX59" s="114"/>
      <c r="BY59" s="114"/>
      <c r="BZ59" s="114"/>
      <c r="CA59" s="114"/>
      <c r="CB59" s="114"/>
      <c r="CC59" s="114"/>
      <c r="CD59" s="114"/>
      <c r="CE59" s="114"/>
      <c r="CF59" s="114"/>
      <c r="CG59" s="114"/>
      <c r="CH59" s="114"/>
      <c r="CI59" s="114"/>
      <c r="CJ59" s="114"/>
      <c r="CK59" s="114"/>
      <c r="CL59" s="114"/>
      <c r="CM59" s="114"/>
      <c r="CN59" s="114"/>
      <c r="CO59" s="114"/>
      <c r="CP59" s="114"/>
      <c r="CQ59" s="114"/>
      <c r="CR59" s="114"/>
      <c r="CS59" s="114"/>
      <c r="CT59" s="114"/>
      <c r="CU59" s="114"/>
      <c r="CV59" s="114"/>
      <c r="CW59" s="114"/>
      <c r="CX59" s="114"/>
      <c r="CY59" s="114"/>
      <c r="CZ59" s="114"/>
      <c r="DA59" s="114"/>
      <c r="DB59" s="114"/>
      <c r="DC59" s="114"/>
      <c r="DD59" s="114"/>
      <c r="DE59" s="114"/>
      <c r="DF59" s="114"/>
      <c r="DG59" s="114"/>
      <c r="DH59" s="114"/>
      <c r="DI59" s="114"/>
      <c r="DJ59" s="114"/>
      <c r="DK59" s="114"/>
      <c r="DL59" s="114"/>
      <c r="DM59" s="114"/>
      <c r="DN59" s="114"/>
      <c r="DO59" s="114"/>
      <c r="DP59" s="114"/>
      <c r="DQ59" s="114"/>
      <c r="DR59" s="114"/>
      <c r="DS59" s="114"/>
      <c r="DT59" s="114"/>
      <c r="DU59" s="114"/>
      <c r="DV59" s="114"/>
      <c r="DW59" s="114"/>
      <c r="DX59" s="114"/>
      <c r="DY59" s="114"/>
      <c r="DZ59" s="114"/>
      <c r="EA59" s="114"/>
      <c r="EB59" s="114"/>
      <c r="EC59" s="114"/>
      <c r="ED59" s="114"/>
      <c r="EE59" s="114"/>
      <c r="EF59" s="114"/>
      <c r="EG59" s="114"/>
      <c r="EH59" s="114"/>
      <c r="EI59" s="114"/>
      <c r="EJ59" s="114"/>
      <c r="EK59" s="114"/>
      <c r="EL59" s="114"/>
      <c r="EM59" s="114"/>
      <c r="EN59" s="114"/>
      <c r="EO59" s="114"/>
      <c r="EP59" s="114"/>
      <c r="EQ59" s="114"/>
      <c r="ER59" s="114"/>
      <c r="ES59" s="114"/>
      <c r="ET59" s="114"/>
      <c r="EU59" s="114"/>
      <c r="EV59" s="114"/>
      <c r="EW59" s="114"/>
      <c r="EX59" s="114"/>
      <c r="EY59" s="114"/>
      <c r="EZ59" s="114"/>
      <c r="FA59" s="114"/>
      <c r="FB59" s="114"/>
      <c r="FC59" s="114"/>
      <c r="FD59" s="114"/>
      <c r="FE59" s="114"/>
      <c r="FF59" s="114"/>
      <c r="FG59" s="114"/>
      <c r="FH59" s="114"/>
      <c r="FI59" s="114"/>
      <c r="FJ59" s="114"/>
      <c r="FK59" s="114"/>
      <c r="FL59" s="114"/>
      <c r="FM59" s="114"/>
      <c r="FN59" s="114"/>
      <c r="FO59" s="114"/>
    </row>
    <row r="60" spans="1:171" ht="16.149999999999999">
      <c r="A60" s="132">
        <f ca="1">IF(B60 = "", "", INDIRECT(ADDRESS(MATCH(B60,キャラデータ表!$C$1:$C1331, 0),1,2,TRUE,"キャラデータ表"),TRUE))</f>
        <v>22</v>
      </c>
      <c r="B60" s="1" t="s">
        <v>227</v>
      </c>
      <c r="C60" s="1" t="s">
        <v>2443</v>
      </c>
      <c r="D60" s="132" t="str">
        <f ca="1">IF(C60 = "", "", INDIRECT(ADDRESS(MATCH(C60,汎用スキル表!$G$1:$G1331, 0),5,2,TRUE,"汎用スキル表"),TRUE))</f>
        <v>TROOP</v>
      </c>
      <c r="E60" s="1">
        <f ca="1">COUNTIFS(固有スキル表!$B:$B, $A60, 固有スキル表!$D:$D, $D60) + COUNTIFS($A:$A, $A60, $D:$D, $D60) - COUNTIFS(固有スキル表!$C:$C, $B60, 固有スキル表!$I:$I, "不可", 固有スキル表!$D:$D, $D60)</f>
        <v>3</v>
      </c>
      <c r="F60" s="1"/>
      <c r="G60" s="1"/>
      <c r="H60" s="1"/>
      <c r="I60" s="112"/>
      <c r="J60" s="112"/>
      <c r="K60" s="112"/>
      <c r="L60" s="112"/>
      <c r="M60" s="112"/>
      <c r="N60" s="112"/>
      <c r="O60" s="112"/>
      <c r="P60" s="112"/>
      <c r="Q60" s="112"/>
      <c r="R60" s="112"/>
      <c r="S60" s="112"/>
      <c r="T60" s="112"/>
      <c r="U60" s="112"/>
      <c r="V60" s="112"/>
      <c r="W60" s="112"/>
      <c r="X60" s="112"/>
      <c r="Y60" s="112"/>
    </row>
    <row r="61" spans="1:171" ht="16.149999999999999">
      <c r="A61" s="132">
        <f ca="1">IF(B61 = "", "", INDIRECT(ADDRESS(MATCH(B61,キャラデータ表!$C$1:$C1331, 0),1,2,TRUE,"キャラデータ表"),TRUE))</f>
        <v>22</v>
      </c>
      <c r="B61" s="1" t="s">
        <v>227</v>
      </c>
      <c r="C61" s="1" t="s">
        <v>2419</v>
      </c>
      <c r="D61" s="132" t="str">
        <f ca="1">IF(C61 = "", "", INDIRECT(ADDRESS(MATCH(C61,汎用スキル表!$G$1:$G1331, 0),5,2,TRUE,"汎用スキル表"),TRUE))</f>
        <v>TROOP</v>
      </c>
      <c r="E61" s="1">
        <f ca="1">COUNTIFS(固有スキル表!$B:$B, $A61, 固有スキル表!$D:$D, $D61) + COUNTIFS($A:$A, $A61, $D:$D, $D61) - COUNTIFS(固有スキル表!$C:$C, $B61, 固有スキル表!$I:$I, "不可", 固有スキル表!$D:$D, $D61)</f>
        <v>3</v>
      </c>
      <c r="F61" s="1"/>
      <c r="G61" s="1"/>
      <c r="H61" s="1"/>
      <c r="I61" s="112"/>
      <c r="J61" s="112"/>
      <c r="K61" s="112"/>
      <c r="L61" s="112"/>
      <c r="M61" s="112"/>
      <c r="N61" s="112"/>
      <c r="O61" s="112"/>
      <c r="P61" s="112"/>
      <c r="Q61" s="112"/>
      <c r="R61" s="112"/>
      <c r="S61" s="112"/>
      <c r="T61" s="112"/>
      <c r="U61" s="112"/>
      <c r="V61" s="112"/>
      <c r="W61" s="112"/>
      <c r="X61" s="112"/>
      <c r="Y61" s="112"/>
    </row>
    <row r="62" spans="1:171" ht="16.149999999999999">
      <c r="A62" s="132">
        <f ca="1">IF(B62 = "", "", INDIRECT(ADDRESS(MATCH(B62,キャラデータ表!$C$1:$C1331, 0),1,2,TRUE,"キャラデータ表"),TRUE))</f>
        <v>22</v>
      </c>
      <c r="B62" s="1" t="s">
        <v>227</v>
      </c>
      <c r="C62" s="1" t="s">
        <v>2468</v>
      </c>
      <c r="D62" s="132" t="str">
        <f ca="1">IF(C62 = "", "", INDIRECT(ADDRESS(MATCH(C62,汎用スキル表!$G$1:$G1331, 0),5,2,TRUE,"汎用スキル表"),TRUE))</f>
        <v>PASSIVE</v>
      </c>
      <c r="E62" s="1">
        <f ca="1">COUNTIFS(固有スキル表!$B:$B, $A62, 固有スキル表!$D:$D, $D62) + COUNTIFS($A:$A, $A62, $D:$D, $D62) - COUNTIFS(固有スキル表!$C:$C, $B62, 固有スキル表!$I:$I, "不可", 固有スキル表!$D:$D, $D62)</f>
        <v>1</v>
      </c>
      <c r="F62" s="1"/>
      <c r="G62" s="1"/>
      <c r="H62" s="1"/>
      <c r="I62" s="112"/>
      <c r="J62" s="112"/>
      <c r="K62" s="112"/>
      <c r="L62" s="112"/>
      <c r="M62" s="112"/>
      <c r="N62" s="112"/>
      <c r="O62" s="112"/>
      <c r="P62" s="112"/>
      <c r="Q62" s="112"/>
      <c r="R62" s="112"/>
      <c r="S62" s="112"/>
      <c r="T62" s="112"/>
      <c r="U62" s="112"/>
      <c r="V62" s="112"/>
      <c r="W62" s="112"/>
      <c r="X62" s="112"/>
      <c r="Y62" s="112"/>
    </row>
    <row r="63" spans="1:171" ht="16.149999999999999">
      <c r="A63" s="132">
        <f ca="1">IF(B63 = "", "", INDIRECT(ADDRESS(MATCH(B63,キャラデータ表!$C$1:$C1331, 0),1,2,TRUE,"キャラデータ表"),TRUE))</f>
        <v>23</v>
      </c>
      <c r="B63" s="1" t="s">
        <v>233</v>
      </c>
      <c r="C63" s="1" t="s">
        <v>2410</v>
      </c>
      <c r="D63" s="132" t="str">
        <f ca="1">IF(C63 = "", "", INDIRECT(ADDRESS(MATCH(C63,汎用スキル表!$G$1:$G1331, 0),5,2,TRUE,"汎用スキル表"),TRUE))</f>
        <v>TROOP</v>
      </c>
      <c r="E63" s="1">
        <f ca="1">COUNTIFS(固有スキル表!$B:$B, $A63, 固有スキル表!$D:$D, $D63) + COUNTIFS($A:$A, $A63, $D:$D, $D63) - COUNTIFS(固有スキル表!$C:$C, $B63, 固有スキル表!$I:$I, "不可", 固有スキル表!$D:$D, $D63)</f>
        <v>3</v>
      </c>
      <c r="F63" s="1"/>
      <c r="G63" s="1"/>
      <c r="H63" s="1"/>
    </row>
    <row r="64" spans="1:171" ht="16.149999999999999">
      <c r="A64" s="175">
        <f ca="1">IF(B64 = "", "", INDIRECT(ADDRESS(MATCH(B64,キャラデータ表!$C$1:$C1331, 0),1,2,TRUE,"キャラデータ表"),TRUE))</f>
        <v>23</v>
      </c>
      <c r="B64" s="1" t="s">
        <v>233</v>
      </c>
      <c r="C64" s="1" t="s">
        <v>2444</v>
      </c>
      <c r="D64" s="132" t="str">
        <f ca="1">IF(C64 = "", "", INDIRECT(ADDRESS(MATCH(C64,汎用スキル表!$G$1:$G1331, 0),5,2,TRUE,"汎用スキル表"),TRUE))</f>
        <v>TROOP</v>
      </c>
      <c r="E64" s="94">
        <f ca="1">COUNTIFS(固有スキル表!$B:$B, $A64, 固有スキル表!$D:$D, $D64) + COUNTIFS($A:$A, $A64, $D:$D, $D64) - COUNTIFS(固有スキル表!$C:$C, $B64, 固有スキル表!$I:$I, "不可", 固有スキル表!$D:$D, $D64)</f>
        <v>3</v>
      </c>
      <c r="F64" s="1"/>
      <c r="G64" s="1"/>
      <c r="H64" s="1"/>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c r="AS64" s="114"/>
      <c r="AT64" s="114"/>
      <c r="AU64" s="114"/>
      <c r="AV64" s="114"/>
      <c r="AW64" s="114"/>
      <c r="AX64" s="114"/>
      <c r="AY64" s="114"/>
      <c r="AZ64" s="114"/>
      <c r="BA64" s="114"/>
      <c r="BB64" s="114"/>
      <c r="BC64" s="114"/>
      <c r="BD64" s="114"/>
      <c r="BE64" s="114"/>
      <c r="BF64" s="114"/>
      <c r="BG64" s="114"/>
      <c r="BH64" s="114"/>
      <c r="BI64" s="114"/>
      <c r="BJ64" s="114"/>
      <c r="BK64" s="114"/>
      <c r="BL64" s="114"/>
      <c r="BM64" s="114"/>
      <c r="BN64" s="114"/>
      <c r="BO64" s="114"/>
      <c r="BP64" s="114"/>
      <c r="BQ64" s="114"/>
      <c r="BR64" s="114"/>
      <c r="BS64" s="114"/>
      <c r="BT64" s="114"/>
      <c r="BU64" s="114"/>
      <c r="BV64" s="114"/>
      <c r="BW64" s="114"/>
      <c r="BX64" s="114"/>
      <c r="BY64" s="114"/>
      <c r="BZ64" s="114"/>
      <c r="CA64" s="114"/>
      <c r="CB64" s="114"/>
      <c r="CC64" s="114"/>
      <c r="CD64" s="114"/>
      <c r="CE64" s="114"/>
      <c r="CF64" s="114"/>
      <c r="CG64" s="114"/>
      <c r="CH64" s="114"/>
      <c r="CI64" s="114"/>
      <c r="CJ64" s="114"/>
      <c r="CK64" s="114"/>
      <c r="CL64" s="114"/>
      <c r="CM64" s="114"/>
      <c r="CN64" s="114"/>
      <c r="CO64" s="114"/>
      <c r="CP64" s="114"/>
      <c r="CQ64" s="114"/>
      <c r="CR64" s="114"/>
      <c r="CS64" s="114"/>
      <c r="CT64" s="114"/>
      <c r="CU64" s="114"/>
      <c r="CV64" s="114"/>
      <c r="CW64" s="114"/>
      <c r="CX64" s="114"/>
      <c r="CY64" s="114"/>
      <c r="CZ64" s="114"/>
      <c r="DA64" s="114"/>
      <c r="DB64" s="114"/>
      <c r="DC64" s="114"/>
      <c r="DD64" s="114"/>
      <c r="DE64" s="114"/>
      <c r="DF64" s="114"/>
      <c r="DG64" s="114"/>
      <c r="DH64" s="114"/>
      <c r="DI64" s="114"/>
      <c r="DJ64" s="114"/>
      <c r="DK64" s="114"/>
      <c r="DL64" s="114"/>
      <c r="DM64" s="114"/>
      <c r="DN64" s="114"/>
      <c r="DO64" s="114"/>
      <c r="DP64" s="114"/>
      <c r="DQ64" s="114"/>
      <c r="DR64" s="114"/>
      <c r="DS64" s="114"/>
      <c r="DT64" s="114"/>
      <c r="DU64" s="114"/>
      <c r="DV64" s="114"/>
      <c r="DW64" s="114"/>
      <c r="DX64" s="114"/>
      <c r="DY64" s="114"/>
      <c r="DZ64" s="114"/>
      <c r="EA64" s="114"/>
      <c r="EB64" s="114"/>
      <c r="EC64" s="114"/>
      <c r="ED64" s="114"/>
      <c r="EE64" s="114"/>
      <c r="EF64" s="114"/>
      <c r="EG64" s="114"/>
      <c r="EH64" s="114"/>
      <c r="EI64" s="114"/>
      <c r="EJ64" s="114"/>
      <c r="EK64" s="114"/>
      <c r="EL64" s="114"/>
      <c r="EM64" s="114"/>
      <c r="EN64" s="114"/>
      <c r="EO64" s="114"/>
      <c r="EP64" s="114"/>
      <c r="EQ64" s="114"/>
      <c r="ER64" s="114"/>
      <c r="ES64" s="114"/>
      <c r="ET64" s="114"/>
      <c r="EU64" s="114"/>
      <c r="EV64" s="114"/>
      <c r="EW64" s="114"/>
      <c r="EX64" s="114"/>
      <c r="EY64" s="114"/>
      <c r="EZ64" s="114"/>
      <c r="FA64" s="114"/>
      <c r="FB64" s="114"/>
      <c r="FC64" s="114"/>
      <c r="FD64" s="114"/>
      <c r="FE64" s="114"/>
      <c r="FF64" s="114"/>
      <c r="FG64" s="114"/>
      <c r="FH64" s="114"/>
      <c r="FI64" s="114"/>
      <c r="FJ64" s="114"/>
      <c r="FK64" s="114"/>
      <c r="FL64" s="114"/>
      <c r="FM64" s="114"/>
      <c r="FN64" s="114"/>
      <c r="FO64" s="114"/>
    </row>
    <row r="65" spans="1:171" ht="16.149999999999999">
      <c r="A65" s="132">
        <f ca="1">IF(B65 = "", "", INDIRECT(ADDRESS(MATCH(B65,キャラデータ表!$C$1:$C1331, 0),1,2,TRUE,"キャラデータ表"),TRUE))</f>
        <v>24</v>
      </c>
      <c r="B65" s="1" t="s">
        <v>242</v>
      </c>
      <c r="C65" s="1" t="s">
        <v>2422</v>
      </c>
      <c r="D65" s="132" t="str">
        <f ca="1">IF(C65 = "", "", INDIRECT(ADDRESS(MATCH(C65,汎用スキル表!$G$1:$G1331, 0),5,2,TRUE,"汎用スキル表"),TRUE))</f>
        <v>TROOP</v>
      </c>
      <c r="E65" s="1">
        <f ca="1">COUNTIFS(固有スキル表!$B:$B, $A65, 固有スキル表!$D:$D, $D65) + COUNTIFS($A:$A, $A65, $D:$D, $D65) - COUNTIFS(固有スキル表!$C:$C, $B65, 固有スキル表!$I:$I, "不可", 固有スキル表!$D:$D, $D65)</f>
        <v>4</v>
      </c>
      <c r="F65" s="1"/>
      <c r="G65" s="1"/>
      <c r="H65" s="1"/>
    </row>
    <row r="66" spans="1:171" ht="16.149999999999999">
      <c r="A66" s="132">
        <f ca="1">IF(B66 = "", "", INDIRECT(ADDRESS(MATCH(B66,キャラデータ表!$C$1:$C1331, 0),1,2,TRUE,"キャラデータ表"),TRUE))</f>
        <v>24</v>
      </c>
      <c r="B66" s="1" t="s">
        <v>242</v>
      </c>
      <c r="C66" s="1" t="s">
        <v>2453</v>
      </c>
      <c r="D66" s="132" t="str">
        <f ca="1">IF(C66 = "", "", INDIRECT(ADDRESS(MATCH(C66,汎用スキル表!$G$1:$G1331, 0),5,2,TRUE,"汎用スキル表"),TRUE))</f>
        <v>CAPTURE</v>
      </c>
      <c r="E66" s="1">
        <f ca="1">COUNTIFS(固有スキル表!$B:$B, $A66, 固有スキル表!$D:$D, $D66) + COUNTIFS($A:$A, $A66, $D:$D, $D66) - COUNTIFS(固有スキル表!$C:$C, $B66, 固有スキル表!$I:$I, "不可", 固有スキル表!$D:$D, $D66)</f>
        <v>1</v>
      </c>
      <c r="F66" s="1"/>
      <c r="G66" s="1"/>
      <c r="H66" s="1"/>
    </row>
    <row r="67" spans="1:171" ht="16.149999999999999">
      <c r="A67" s="132">
        <f ca="1">IF(B67 = "", "", INDIRECT(ADDRESS(MATCH(B67,キャラデータ表!$C$1:$C1331, 0),1,2,TRUE,"キャラデータ表"),TRUE))</f>
        <v>25</v>
      </c>
      <c r="B67" s="1" t="s">
        <v>248</v>
      </c>
      <c r="C67" s="1" t="s">
        <v>2371</v>
      </c>
      <c r="D67" s="132" t="str">
        <f ca="1">IF(C67 = "", "", INDIRECT(ADDRESS(MATCH(C67,汎用スキル表!$G$1:$G1331, 0),5,2,TRUE,"汎用スキル表"),TRUE))</f>
        <v>PERSONAL</v>
      </c>
      <c r="E67" s="1">
        <f ca="1">COUNTIFS(固有スキル表!$B:$B, $A67, 固有スキル表!$D:$D, $D67) + COUNTIFS($A:$A, $A67, $D:$D, $D67) - COUNTIFS(固有スキル表!$C:$C, $B67, 固有スキル表!$I:$I, "不可", 固有スキル表!$D:$D, $D67)</f>
        <v>5</v>
      </c>
      <c r="F67" s="1"/>
      <c r="G67" s="1"/>
      <c r="H67" s="1"/>
    </row>
    <row r="68" spans="1:171" ht="16.149999999999999">
      <c r="A68" s="175">
        <f ca="1">IF(B68 = "", "", INDIRECT(ADDRESS(MATCH(B68,キャラデータ表!$C$1:$C1331, 0),1,2,TRUE,"キャラデータ表"),TRUE))</f>
        <v>25</v>
      </c>
      <c r="B68" s="1" t="s">
        <v>248</v>
      </c>
      <c r="C68" s="1" t="s">
        <v>2445</v>
      </c>
      <c r="D68" s="132" t="str">
        <f ca="1">IF(C68 = "", "", INDIRECT(ADDRESS(MATCH(C68,汎用スキル表!$G$1:$G1331, 0),5,2,TRUE,"汎用スキル表"),TRUE))</f>
        <v>TROOP</v>
      </c>
      <c r="E68" s="94">
        <f ca="1">COUNTIFS(固有スキル表!$B:$B, $A68, 固有スキル表!$D:$D, $D68) + COUNTIFS($A:$A, $A68, $D:$D, $D68) - COUNTIFS(固有スキル表!$C:$C, $B68, 固有スキル表!$I:$I, "不可", 固有スキル表!$D:$D, $D68)</f>
        <v>1</v>
      </c>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c r="AS68" s="114"/>
      <c r="AT68" s="114"/>
      <c r="AU68" s="114"/>
      <c r="AV68" s="114"/>
      <c r="AW68" s="114"/>
      <c r="AX68" s="114"/>
      <c r="AY68" s="114"/>
      <c r="AZ68" s="114"/>
      <c r="BA68" s="114"/>
      <c r="BB68" s="114"/>
      <c r="BC68" s="114"/>
      <c r="BD68" s="114"/>
      <c r="BE68" s="114"/>
      <c r="BF68" s="114"/>
      <c r="BG68" s="114"/>
      <c r="BH68" s="114"/>
      <c r="BI68" s="114"/>
      <c r="BJ68" s="114"/>
      <c r="BK68" s="114"/>
      <c r="BL68" s="114"/>
      <c r="BM68" s="114"/>
      <c r="BN68" s="114"/>
      <c r="BO68" s="114"/>
      <c r="BP68" s="114"/>
      <c r="BQ68" s="114"/>
      <c r="BR68" s="114"/>
      <c r="BS68" s="114"/>
      <c r="BT68" s="114"/>
      <c r="BU68" s="114"/>
      <c r="BV68" s="114"/>
      <c r="BW68" s="114"/>
      <c r="BX68" s="114"/>
      <c r="BY68" s="114"/>
      <c r="BZ68" s="114"/>
      <c r="CA68" s="114"/>
      <c r="CB68" s="114"/>
      <c r="CC68" s="114"/>
      <c r="CD68" s="114"/>
      <c r="CE68" s="114"/>
      <c r="CF68" s="114"/>
      <c r="CG68" s="114"/>
      <c r="CH68" s="114"/>
      <c r="CI68" s="114"/>
      <c r="CJ68" s="114"/>
      <c r="CK68" s="114"/>
      <c r="CL68" s="114"/>
      <c r="CM68" s="114"/>
      <c r="CN68" s="114"/>
      <c r="CO68" s="114"/>
      <c r="CP68" s="114"/>
      <c r="CQ68" s="114"/>
      <c r="CR68" s="114"/>
      <c r="CS68" s="114"/>
      <c r="CT68" s="114"/>
      <c r="CU68" s="114"/>
      <c r="CV68" s="114"/>
      <c r="CW68" s="114"/>
      <c r="CX68" s="114"/>
      <c r="CY68" s="114"/>
      <c r="CZ68" s="114"/>
      <c r="DA68" s="114"/>
      <c r="DB68" s="114"/>
      <c r="DC68" s="114"/>
      <c r="DD68" s="114"/>
      <c r="DE68" s="114"/>
      <c r="DF68" s="114"/>
      <c r="DG68" s="114"/>
      <c r="DH68" s="114"/>
      <c r="DI68" s="114"/>
      <c r="DJ68" s="114"/>
      <c r="DK68" s="114"/>
      <c r="DL68" s="114"/>
      <c r="DM68" s="114"/>
      <c r="DN68" s="114"/>
      <c r="DO68" s="114"/>
      <c r="DP68" s="114"/>
      <c r="DQ68" s="114"/>
      <c r="DR68" s="114"/>
      <c r="DS68" s="114"/>
      <c r="DT68" s="114"/>
      <c r="DU68" s="114"/>
      <c r="DV68" s="114"/>
      <c r="DW68" s="114"/>
      <c r="DX68" s="114"/>
      <c r="DY68" s="114"/>
      <c r="DZ68" s="114"/>
      <c r="EA68" s="114"/>
      <c r="EB68" s="114"/>
      <c r="EC68" s="114"/>
      <c r="ED68" s="114"/>
      <c r="EE68" s="114"/>
      <c r="EF68" s="114"/>
      <c r="EG68" s="114"/>
      <c r="EH68" s="114"/>
      <c r="EI68" s="114"/>
      <c r="EJ68" s="114"/>
      <c r="EK68" s="114"/>
      <c r="EL68" s="114"/>
      <c r="EM68" s="114"/>
      <c r="EN68" s="114"/>
      <c r="EO68" s="114"/>
      <c r="EP68" s="114"/>
      <c r="EQ68" s="114"/>
      <c r="ER68" s="114"/>
      <c r="ES68" s="114"/>
      <c r="ET68" s="114"/>
      <c r="EU68" s="114"/>
      <c r="EV68" s="114"/>
      <c r="EW68" s="114"/>
      <c r="EX68" s="114"/>
      <c r="EY68" s="114"/>
      <c r="EZ68" s="114"/>
      <c r="FA68" s="114"/>
      <c r="FB68" s="114"/>
      <c r="FC68" s="114"/>
      <c r="FD68" s="114"/>
      <c r="FE68" s="114"/>
      <c r="FF68" s="114"/>
      <c r="FG68" s="114"/>
      <c r="FH68" s="114"/>
      <c r="FI68" s="114"/>
      <c r="FJ68" s="114"/>
      <c r="FK68" s="114"/>
      <c r="FL68" s="114"/>
      <c r="FM68" s="114"/>
      <c r="FN68" s="114"/>
      <c r="FO68" s="114"/>
    </row>
    <row r="69" spans="1:171" ht="16.149999999999999">
      <c r="A69" s="175">
        <f ca="1">IF(B69 = "", "", INDIRECT(ADDRESS(MATCH(B69,キャラデータ表!$C$1:$C1331, 0),1,2,TRUE,"キャラデータ表"),TRUE))</f>
        <v>25</v>
      </c>
      <c r="B69" s="1" t="s">
        <v>248</v>
      </c>
      <c r="C69" s="1" t="s">
        <v>2363</v>
      </c>
      <c r="D69" s="132" t="str">
        <f ca="1">IF(C69 = "", "", INDIRECT(ADDRESS(MATCH(C69,汎用スキル表!$G$1:$G1331, 0),5,2,TRUE,"汎用スキル表"),TRUE))</f>
        <v>PERSONAL</v>
      </c>
      <c r="E69" s="94">
        <f ca="1">COUNTIFS(固有スキル表!$B:$B, $A69, 固有スキル表!$D:$D, $D69) + COUNTIFS($A:$A, $A69, $D:$D, $D69) - COUNTIFS(固有スキル表!$C:$C, $B69, 固有スキル表!$I:$I, "不可", 固有スキル表!$D:$D, $D69)</f>
        <v>5</v>
      </c>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c r="AS69" s="114"/>
      <c r="AT69" s="114"/>
      <c r="AU69" s="114"/>
      <c r="AV69" s="114"/>
      <c r="AW69" s="114"/>
      <c r="AX69" s="114"/>
      <c r="AY69" s="114"/>
      <c r="AZ69" s="114"/>
      <c r="BA69" s="114"/>
      <c r="BB69" s="114"/>
      <c r="BC69" s="114"/>
      <c r="BD69" s="114"/>
      <c r="BE69" s="114"/>
      <c r="BF69" s="114"/>
      <c r="BG69" s="114"/>
      <c r="BH69" s="114"/>
      <c r="BI69" s="114"/>
      <c r="BJ69" s="114"/>
      <c r="BK69" s="114"/>
      <c r="BL69" s="114"/>
      <c r="BM69" s="114"/>
      <c r="BN69" s="114"/>
      <c r="BO69" s="114"/>
      <c r="BP69" s="114"/>
      <c r="BQ69" s="114"/>
      <c r="BR69" s="114"/>
      <c r="BS69" s="114"/>
      <c r="BT69" s="114"/>
      <c r="BU69" s="114"/>
      <c r="BV69" s="114"/>
      <c r="BW69" s="114"/>
      <c r="BX69" s="114"/>
      <c r="BY69" s="114"/>
      <c r="BZ69" s="114"/>
      <c r="CA69" s="114"/>
      <c r="CB69" s="114"/>
      <c r="CC69" s="114"/>
      <c r="CD69" s="114"/>
      <c r="CE69" s="114"/>
      <c r="CF69" s="114"/>
      <c r="CG69" s="114"/>
      <c r="CH69" s="114"/>
      <c r="CI69" s="114"/>
      <c r="CJ69" s="114"/>
      <c r="CK69" s="114"/>
      <c r="CL69" s="114"/>
      <c r="CM69" s="114"/>
      <c r="CN69" s="114"/>
      <c r="CO69" s="114"/>
      <c r="CP69" s="114"/>
      <c r="CQ69" s="114"/>
      <c r="CR69" s="114"/>
      <c r="CS69" s="114"/>
      <c r="CT69" s="114"/>
      <c r="CU69" s="114"/>
      <c r="CV69" s="114"/>
      <c r="CW69" s="114"/>
      <c r="CX69" s="114"/>
      <c r="CY69" s="114"/>
      <c r="CZ69" s="114"/>
      <c r="DA69" s="114"/>
      <c r="DB69" s="114"/>
      <c r="DC69" s="114"/>
      <c r="DD69" s="114"/>
      <c r="DE69" s="114"/>
      <c r="DF69" s="114"/>
      <c r="DG69" s="114"/>
      <c r="DH69" s="114"/>
      <c r="DI69" s="114"/>
      <c r="DJ69" s="114"/>
      <c r="DK69" s="114"/>
      <c r="DL69" s="114"/>
      <c r="DM69" s="114"/>
      <c r="DN69" s="114"/>
      <c r="DO69" s="114"/>
      <c r="DP69" s="114"/>
      <c r="DQ69" s="114"/>
      <c r="DR69" s="114"/>
      <c r="DS69" s="114"/>
      <c r="DT69" s="114"/>
      <c r="DU69" s="114"/>
      <c r="DV69" s="114"/>
      <c r="DW69" s="114"/>
      <c r="DX69" s="114"/>
      <c r="DY69" s="114"/>
      <c r="DZ69" s="114"/>
      <c r="EA69" s="114"/>
      <c r="EB69" s="114"/>
      <c r="EC69" s="114"/>
      <c r="ED69" s="114"/>
      <c r="EE69" s="114"/>
      <c r="EF69" s="114"/>
      <c r="EG69" s="114"/>
      <c r="EH69" s="114"/>
      <c r="EI69" s="114"/>
      <c r="EJ69" s="114"/>
      <c r="EK69" s="114"/>
      <c r="EL69" s="114"/>
      <c r="EM69" s="114"/>
      <c r="EN69" s="114"/>
      <c r="EO69" s="114"/>
      <c r="EP69" s="114"/>
      <c r="EQ69" s="114"/>
      <c r="ER69" s="114"/>
      <c r="ES69" s="114"/>
      <c r="ET69" s="114"/>
      <c r="EU69" s="114"/>
      <c r="EV69" s="114"/>
      <c r="EW69" s="114"/>
      <c r="EX69" s="114"/>
      <c r="EY69" s="114"/>
      <c r="EZ69" s="114"/>
      <c r="FA69" s="114"/>
      <c r="FB69" s="114"/>
      <c r="FC69" s="114"/>
      <c r="FD69" s="114"/>
      <c r="FE69" s="114"/>
      <c r="FF69" s="114"/>
      <c r="FG69" s="114"/>
      <c r="FH69" s="114"/>
      <c r="FI69" s="114"/>
      <c r="FJ69" s="114"/>
      <c r="FK69" s="114"/>
      <c r="FL69" s="114"/>
      <c r="FM69" s="114"/>
      <c r="FN69" s="114"/>
      <c r="FO69" s="114"/>
    </row>
    <row r="70" spans="1:171" ht="16.5">
      <c r="A70" s="132">
        <f ca="1">IF(B70 = "", "", INDIRECT(ADDRESS(MATCH(B70,キャラデータ表!$C$1:$C1331, 0),1,2,TRUE,"キャラデータ表"),TRUE))</f>
        <v>26</v>
      </c>
      <c r="B70" s="1" t="s">
        <v>254</v>
      </c>
      <c r="C70" s="176" t="s">
        <v>2439</v>
      </c>
      <c r="D70" s="132" t="str">
        <f ca="1">IF(C70 = "", "", INDIRECT(ADDRESS(MATCH(C70,汎用スキル表!$G$1:$G1331, 0),5,2,TRUE,"汎用スキル表"),TRUE))</f>
        <v>TROOP</v>
      </c>
      <c r="E70" s="1">
        <f ca="1">COUNTIFS(固有スキル表!$B:$B, $A70, 固有スキル表!$D:$D, $D70) + COUNTIFS($A:$A, $A70, $D:$D, $D70) - COUNTIFS(固有スキル表!$C:$C, $B70, 固有スキル表!$I:$I, "不可", 固有スキル表!$D:$D, $D70)</f>
        <v>4</v>
      </c>
      <c r="G70" s="176"/>
      <c r="H70" s="176"/>
    </row>
    <row r="71" spans="1:171" ht="16.5">
      <c r="A71" s="132">
        <f ca="1">IF(B71 = "", "", INDIRECT(ADDRESS(MATCH(B71,キャラデータ表!$C$1:$C1331, 0),1,2,TRUE,"キャラデータ表"),TRUE))</f>
        <v>26</v>
      </c>
      <c r="B71" s="1" t="s">
        <v>254</v>
      </c>
      <c r="C71" s="176" t="s">
        <v>2432</v>
      </c>
      <c r="D71" s="132" t="str">
        <f ca="1">IF(C71 = "", "", INDIRECT(ADDRESS(MATCH(C71,汎用スキル表!$G$1:$G1331, 0),5,2,TRUE,"汎用スキル表"),TRUE))</f>
        <v>TROOP</v>
      </c>
      <c r="E71" s="1">
        <f ca="1">COUNTIFS(固有スキル表!$B:$B, $A71, 固有スキル表!$D:$D, $D71) + COUNTIFS($A:$A, $A71, $D:$D, $D71) - COUNTIFS(固有スキル表!$C:$C, $B71, 固有スキル表!$I:$I, "不可", 固有スキル表!$D:$D, $D71)</f>
        <v>4</v>
      </c>
      <c r="F71" s="176"/>
      <c r="G71" s="176"/>
      <c r="H71" s="176"/>
    </row>
    <row r="72" spans="1:171" ht="16.5">
      <c r="A72" s="132">
        <f ca="1">IF(B72 = "", "", INDIRECT(ADDRESS(MATCH(B72,キャラデータ表!$C$1:$C1331, 0),1,2,TRUE,"キャラデータ表"),TRUE))</f>
        <v>26</v>
      </c>
      <c r="B72" s="1" t="s">
        <v>254</v>
      </c>
      <c r="C72" s="176" t="s">
        <v>2464</v>
      </c>
      <c r="D72" s="132" t="str">
        <f ca="1">IF(C72 = "", "", INDIRECT(ADDRESS(MATCH(C72,汎用スキル表!$G$1:$G1331, 0),5,2,TRUE,"汎用スキル表"),TRUE))</f>
        <v>PASSIVE</v>
      </c>
      <c r="E72" s="1">
        <f ca="1">COUNTIFS(固有スキル表!$B:$B, $A72, 固有スキル表!$D:$D, $D72) + COUNTIFS($A:$A, $A72, $D:$D, $D72) - COUNTIFS(固有スキル表!$C:$C, $B72, 固有スキル表!$I:$I, "不可", 固有スキル表!$D:$D, $D72)</f>
        <v>1</v>
      </c>
      <c r="F72" s="176"/>
      <c r="G72" s="176"/>
      <c r="H72" s="176"/>
    </row>
    <row r="73" spans="1:171" ht="16.5">
      <c r="A73" s="132">
        <f ca="1">IF(B73 = "", "", INDIRECT(ADDRESS(MATCH(B73,キャラデータ表!$C$1:$C1331, 0),1,2,TRUE,"キャラデータ表"),TRUE))</f>
        <v>26</v>
      </c>
      <c r="B73" s="1" t="s">
        <v>254</v>
      </c>
      <c r="C73" s="176" t="s">
        <v>2401</v>
      </c>
      <c r="D73" s="132" t="str">
        <f ca="1">IF(C73 = "", "", INDIRECT(ADDRESS(MATCH(C73,汎用スキル表!$G$1:$G1331, 0),5,2,TRUE,"汎用スキル表"),TRUE))</f>
        <v>PERSONAL</v>
      </c>
      <c r="E73" s="1">
        <f ca="1">COUNTIFS(固有スキル表!$B:$B, $A73, 固有スキル表!$D:$D, $D73) + COUNTIFS($A:$A, $A73, $D:$D, $D73) - COUNTIFS(固有スキル表!$C:$C, $B73, 固有スキル表!$I:$I, "不可", 固有スキル表!$D:$D, $D73)</f>
        <v>1</v>
      </c>
      <c r="F73" s="176"/>
      <c r="G73" s="176"/>
      <c r="H73" s="176"/>
    </row>
    <row r="74" spans="1:171" ht="16.149999999999999">
      <c r="A74" s="132">
        <f ca="1">IF(B74 = "", "", INDIRECT(ADDRESS(MATCH(B74,キャラデータ表!$C$1:$C1331, 0),1,2,TRUE,"キャラデータ表"),TRUE))</f>
        <v>27</v>
      </c>
      <c r="B74" s="1" t="s">
        <v>261</v>
      </c>
      <c r="C74" s="1" t="s">
        <v>2426</v>
      </c>
      <c r="D74" s="132" t="str">
        <f ca="1">IF(C74 = "", "", INDIRECT(ADDRESS(MATCH(C74,汎用スキル表!$G$1:$G1331, 0),5,2,TRUE,"汎用スキル表"),TRUE))</f>
        <v>TROOP</v>
      </c>
      <c r="E74" s="1">
        <f ca="1">COUNTIFS(固有スキル表!$B:$B, $A74, 固有スキル表!$D:$D, $D74) + COUNTIFS($A:$A, $A74, $D:$D, $D74) - COUNTIFS(固有スキル表!$C:$C, $B74, 固有スキル表!$I:$I, "不可", 固有スキル表!$D:$D, $D74)</f>
        <v>2</v>
      </c>
    </row>
    <row r="75" spans="1:171" ht="16.149999999999999">
      <c r="A75" s="132">
        <f ca="1">IF(B75 = "", "", INDIRECT(ADDRESS(MATCH(B75,キャラデータ表!$C$1:$C1331, 0),1,2,TRUE,"キャラデータ表"),TRUE))</f>
        <v>27</v>
      </c>
      <c r="B75" s="1" t="s">
        <v>261</v>
      </c>
      <c r="C75" s="1" t="s">
        <v>2459</v>
      </c>
      <c r="D75" s="132" t="str">
        <f ca="1">IF(C75 = "", "", INDIRECT(ADDRESS(MATCH(C75,汎用スキル表!$G$1:$G1331, 0),5,2,TRUE,"汎用スキル表"),TRUE))</f>
        <v>ESCAPE</v>
      </c>
      <c r="E75" s="1">
        <f ca="1">COUNTIFS(固有スキル表!$B:$B, $A75, 固有スキル表!$D:$D, $D75) + COUNTIFS($A:$A, $A75, $D:$D, $D75) - COUNTIFS(固有スキル表!$C:$C, $B75, 固有スキル表!$I:$I, "不可", 固有スキル表!$D:$D, $D75)</f>
        <v>3</v>
      </c>
      <c r="F75" s="1"/>
      <c r="G75" s="1"/>
      <c r="H75" s="1"/>
    </row>
    <row r="76" spans="1:171" ht="16.149999999999999">
      <c r="A76" s="175">
        <f ca="1">IF(B76 = "", "", INDIRECT(ADDRESS(MATCH(B76,キャラデータ表!$C$1:$C1331, 0),1,2,TRUE,"キャラデータ表"),TRUE))</f>
        <v>27</v>
      </c>
      <c r="B76" s="1" t="s">
        <v>261</v>
      </c>
      <c r="C76" s="1" t="s">
        <v>2443</v>
      </c>
      <c r="D76" s="132" t="str">
        <f ca="1">IF(C76 = "", "", INDIRECT(ADDRESS(MATCH(C76,汎用スキル表!$G$1:$G1331, 0),5,2,TRUE,"汎用スキル表"),TRUE))</f>
        <v>TROOP</v>
      </c>
      <c r="E76" s="94">
        <f ca="1">COUNTIFS(固有スキル表!$B:$B, $A76, 固有スキル表!$D:$D, $D76) + COUNTIFS($A:$A, $A76, $D:$D, $D76) - COUNTIFS(固有スキル表!$C:$C, $B76, 固有スキル表!$I:$I, "不可", 固有スキル表!$D:$D, $D76)</f>
        <v>2</v>
      </c>
      <c r="F76" s="1"/>
      <c r="G76" s="1"/>
      <c r="H76" s="1"/>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114"/>
      <c r="BP76" s="114"/>
      <c r="BQ76" s="114"/>
      <c r="BR76" s="114"/>
      <c r="BS76" s="114"/>
      <c r="BT76" s="114"/>
      <c r="BU76" s="114"/>
      <c r="BV76" s="114"/>
      <c r="BW76" s="114"/>
      <c r="BX76" s="114"/>
      <c r="BY76" s="114"/>
      <c r="BZ76" s="114"/>
      <c r="CA76" s="114"/>
      <c r="CB76" s="114"/>
      <c r="CC76" s="114"/>
      <c r="CD76" s="114"/>
      <c r="CE76" s="114"/>
      <c r="CF76" s="114"/>
      <c r="CG76" s="114"/>
      <c r="CH76" s="114"/>
      <c r="CI76" s="114"/>
      <c r="CJ76" s="114"/>
      <c r="CK76" s="114"/>
      <c r="CL76" s="114"/>
      <c r="CM76" s="114"/>
      <c r="CN76" s="114"/>
      <c r="CO76" s="114"/>
      <c r="CP76" s="114"/>
      <c r="CQ76" s="114"/>
      <c r="CR76" s="114"/>
      <c r="CS76" s="114"/>
      <c r="CT76" s="114"/>
      <c r="CU76" s="114"/>
      <c r="CV76" s="114"/>
      <c r="CW76" s="114"/>
      <c r="CX76" s="114"/>
      <c r="CY76" s="114"/>
      <c r="CZ76" s="114"/>
      <c r="DA76" s="114"/>
      <c r="DB76" s="114"/>
      <c r="DC76" s="114"/>
      <c r="DD76" s="114"/>
      <c r="DE76" s="114"/>
      <c r="DF76" s="114"/>
      <c r="DG76" s="114"/>
      <c r="DH76" s="114"/>
      <c r="DI76" s="114"/>
      <c r="DJ76" s="114"/>
      <c r="DK76" s="114"/>
      <c r="DL76" s="114"/>
      <c r="DM76" s="114"/>
      <c r="DN76" s="114"/>
      <c r="DO76" s="114"/>
      <c r="DP76" s="114"/>
      <c r="DQ76" s="114"/>
      <c r="DR76" s="114"/>
      <c r="DS76" s="114"/>
      <c r="DT76" s="114"/>
      <c r="DU76" s="114"/>
      <c r="DV76" s="114"/>
      <c r="DW76" s="114"/>
      <c r="DX76" s="114"/>
      <c r="DY76" s="114"/>
      <c r="DZ76" s="114"/>
      <c r="EA76" s="114"/>
      <c r="EB76" s="114"/>
      <c r="EC76" s="114"/>
      <c r="ED76" s="114"/>
      <c r="EE76" s="114"/>
      <c r="EF76" s="114"/>
      <c r="EG76" s="114"/>
      <c r="EH76" s="114"/>
      <c r="EI76" s="114"/>
      <c r="EJ76" s="114"/>
      <c r="EK76" s="114"/>
      <c r="EL76" s="114"/>
      <c r="EM76" s="114"/>
      <c r="EN76" s="114"/>
      <c r="EO76" s="114"/>
      <c r="EP76" s="114"/>
      <c r="EQ76" s="114"/>
      <c r="ER76" s="114"/>
      <c r="ES76" s="114"/>
      <c r="ET76" s="114"/>
      <c r="EU76" s="114"/>
      <c r="EV76" s="114"/>
      <c r="EW76" s="114"/>
      <c r="EX76" s="114"/>
      <c r="EY76" s="114"/>
      <c r="EZ76" s="114"/>
      <c r="FA76" s="114"/>
      <c r="FB76" s="114"/>
      <c r="FC76" s="114"/>
      <c r="FD76" s="114"/>
      <c r="FE76" s="114"/>
      <c r="FF76" s="114"/>
      <c r="FG76" s="114"/>
      <c r="FH76" s="114"/>
      <c r="FI76" s="114"/>
      <c r="FJ76" s="114"/>
      <c r="FK76" s="114"/>
      <c r="FL76" s="114"/>
      <c r="FM76" s="114"/>
      <c r="FN76" s="114"/>
      <c r="FO76" s="114"/>
    </row>
    <row r="77" spans="1:171" ht="16.149999999999999">
      <c r="A77" s="132">
        <f ca="1">IF(B77 = "", "", INDIRECT(ADDRESS(MATCH(B77,キャラデータ表!$C$1:$C1331, 0),1,2,TRUE,"キャラデータ表"),TRUE))</f>
        <v>27</v>
      </c>
      <c r="B77" s="1" t="s">
        <v>261</v>
      </c>
      <c r="C77" s="1" t="s">
        <v>2457</v>
      </c>
      <c r="D77" s="132" t="str">
        <f ca="1">IF(C77 = "", "", INDIRECT(ADDRESS(MATCH(C77,汎用スキル表!$G$1:$G1331, 0),5,2,TRUE,"汎用スキル表"),TRUE))</f>
        <v>ESCAPE</v>
      </c>
      <c r="E77" s="1">
        <f ca="1">COUNTIFS(固有スキル表!$B:$B, $A77, 固有スキル表!$D:$D, $D77) + COUNTIFS($A:$A, $A77, $D:$D, $D77) - COUNTIFS(固有スキル表!$C:$C, $B77, 固有スキル表!$I:$I, "不可", 固有スキル表!$D:$D, $D77)</f>
        <v>3</v>
      </c>
      <c r="F77" s="1"/>
      <c r="G77" s="1"/>
      <c r="H77" s="1"/>
    </row>
    <row r="78" spans="1:171" ht="16.149999999999999">
      <c r="A78" s="132">
        <f ca="1">IF(B78 = "", "", INDIRECT(ADDRESS(MATCH(B78,キャラデータ表!$C$1:$C1331, 0),1,2,TRUE,"キャラデータ表"),TRUE))</f>
        <v>27</v>
      </c>
      <c r="B78" s="1" t="s">
        <v>261</v>
      </c>
      <c r="C78" s="1" t="s">
        <v>1200</v>
      </c>
      <c r="D78" s="132" t="str">
        <f ca="1">IF(C78 = "", "", INDIRECT(ADDRESS(MATCH(C78,汎用スキル表!$G$1:$G1331, 0),5,2,TRUE,"汎用スキル表"),TRUE))</f>
        <v>PASSIVE</v>
      </c>
      <c r="E78" s="1">
        <f ca="1">COUNTIFS(固有スキル表!$B:$B, $A78, 固有スキル表!$D:$D, $D78) + COUNTIFS($A:$A, $A78, $D:$D, $D78) - COUNTIFS(固有スキル表!$C:$C, $B78, 固有スキル表!$I:$I, "不可", 固有スキル表!$D:$D, $D78)</f>
        <v>2</v>
      </c>
      <c r="F78" s="1"/>
      <c r="G78" s="1"/>
      <c r="H78" s="1"/>
    </row>
    <row r="79" spans="1:171" ht="16.149999999999999">
      <c r="A79" s="132">
        <f ca="1">IF(B79 = "", "", INDIRECT(ADDRESS(MATCH(B79,キャラデータ表!$C$1:$C1331, 0),1,2,TRUE,"キャラデータ表"),TRUE))</f>
        <v>27</v>
      </c>
      <c r="B79" s="1" t="s">
        <v>261</v>
      </c>
      <c r="C79" s="1" t="s">
        <v>2358</v>
      </c>
      <c r="D79" s="132" t="str">
        <f ca="1">IF(C79 = "", "", INDIRECT(ADDRESS(MATCH(C79,汎用スキル表!$G$1:$G1331, 0),5,2,TRUE,"汎用スキル表"),TRUE))</f>
        <v>PERSONAL</v>
      </c>
      <c r="E79" s="1">
        <f ca="1">COUNTIFS(固有スキル表!$B:$B, $A79, 固有スキル表!$D:$D, $D79) + COUNTIFS($A:$A, $A79, $D:$D, $D79) - COUNTIFS(固有スキル表!$C:$C, $B79, 固有スキル表!$I:$I, "不可", 固有スキル表!$D:$D, $D79)</f>
        <v>3</v>
      </c>
      <c r="F79" s="1"/>
      <c r="G79" s="1"/>
      <c r="H79" s="1"/>
    </row>
    <row r="80" spans="1:171" ht="16.149999999999999">
      <c r="A80" s="132">
        <f ca="1">IF(B80 = "", "", INDIRECT(ADDRESS(MATCH(B80,キャラデータ表!$C$1:$C1331, 0),1,2,TRUE,"キャラデータ表"),TRUE))</f>
        <v>27</v>
      </c>
      <c r="B80" s="1" t="s">
        <v>261</v>
      </c>
      <c r="C80" s="1" t="s">
        <v>2394</v>
      </c>
      <c r="D80" s="132" t="str">
        <f ca="1">IF(C80 = "", "", INDIRECT(ADDRESS(MATCH(C80,汎用スキル表!$G$1:$G1331, 0),5,2,TRUE,"汎用スキル表"),TRUE))</f>
        <v>PERSONAL</v>
      </c>
      <c r="E80" s="1">
        <f ca="1">COUNTIFS(固有スキル表!$B:$B, $A80, 固有スキル表!$D:$D, $D80) + COUNTIFS($A:$A, $A80, $D:$D, $D80) - COUNTIFS(固有スキル表!$C:$C, $B80, 固有スキル表!$I:$I, "不可", 固有スキル表!$D:$D, $D80)</f>
        <v>3</v>
      </c>
      <c r="F80" s="1"/>
      <c r="G80" s="1"/>
      <c r="H80" s="1"/>
    </row>
    <row r="81" spans="1:8" ht="16.149999999999999">
      <c r="A81" s="132">
        <f ca="1">IF(B81 = "", "", INDIRECT(ADDRESS(MATCH(B81,キャラデータ表!$C$1:$C1331, 0),1,2,TRUE,"キャラデータ表"),TRUE))</f>
        <v>28</v>
      </c>
      <c r="B81" s="1" t="s">
        <v>268</v>
      </c>
      <c r="C81" s="1" t="s">
        <v>1200</v>
      </c>
      <c r="D81" s="132" t="str">
        <f ca="1">IF(C81 = "", "", INDIRECT(ADDRESS(MATCH(C81,汎用スキル表!$G$1:$G1331, 0),5,2,TRUE,"汎用スキル表"),TRUE))</f>
        <v>PASSIVE</v>
      </c>
      <c r="E81" s="1">
        <f ca="1">COUNTIFS(固有スキル表!$B:$B, $A81, 固有スキル表!$D:$D, $D81) + COUNTIFS($A:$A, $A81, $D:$D, $D81) - COUNTIFS(固有スキル表!$C:$C, $B81, 固有スキル表!$I:$I, "不可", 固有スキル表!$D:$D, $D81)</f>
        <v>2</v>
      </c>
      <c r="F81" s="1"/>
      <c r="G81" s="1"/>
      <c r="H81" s="1"/>
    </row>
    <row r="82" spans="1:8" ht="16.149999999999999">
      <c r="A82" s="132">
        <f ca="1">IF(B82 = "", "", INDIRECT(ADDRESS(MATCH(B82,キャラデータ表!$C$1:$C1331, 0),1,2,TRUE,"キャラデータ表"),TRUE))</f>
        <v>28</v>
      </c>
      <c r="B82" s="1" t="s">
        <v>268</v>
      </c>
      <c r="C82" s="1" t="s">
        <v>2459</v>
      </c>
      <c r="D82" s="132" t="str">
        <f ca="1">IF(C82 = "", "", INDIRECT(ADDRESS(MATCH(C82,汎用スキル表!$G$1:$G1331, 0),5,2,TRUE,"汎用スキル表"),TRUE))</f>
        <v>ESCAPE</v>
      </c>
      <c r="E82" s="1">
        <f ca="1">COUNTIFS(固有スキル表!$B:$B, $A82, 固有スキル表!$D:$D, $D82) + COUNTIFS($A:$A, $A82, $D:$D, $D82) - COUNTIFS(固有スキル表!$C:$C, $B82, 固有スキル表!$I:$I, "不可", 固有スキル表!$D:$D, $D82)</f>
        <v>2</v>
      </c>
      <c r="F82" s="1"/>
      <c r="G82" s="1"/>
      <c r="H82" s="1"/>
    </row>
    <row r="83" spans="1:8" ht="16.149999999999999">
      <c r="A83" s="132">
        <f ca="1">IF(B83 = "", "", INDIRECT(ADDRESS(MATCH(B83,キャラデータ表!$C$1:$C1331, 0),1,2,TRUE,"キャラデータ表"),TRUE))</f>
        <v>28</v>
      </c>
      <c r="B83" s="1" t="s">
        <v>268</v>
      </c>
      <c r="C83" s="1" t="s">
        <v>2441</v>
      </c>
      <c r="D83" s="132" t="str">
        <f ca="1">IF(C83 = "", "", INDIRECT(ADDRESS(MATCH(C83,汎用スキル表!$G$1:$G1331, 0),5,2,TRUE,"汎用スキル表"),TRUE))</f>
        <v>TROOP</v>
      </c>
      <c r="E83" s="1">
        <f ca="1">COUNTIFS(固有スキル表!$B:$B, $A83, 固有スキル表!$D:$D, $D83) + COUNTIFS($A:$A, $A83, $D:$D, $D83) - COUNTIFS(固有スキル表!$C:$C, $B83, 固有スキル表!$I:$I, "不可", 固有スキル表!$D:$D, $D83)</f>
        <v>4</v>
      </c>
      <c r="F83" s="1"/>
      <c r="G83" s="1"/>
      <c r="H83" s="1"/>
    </row>
    <row r="84" spans="1:8" ht="16.149999999999999">
      <c r="A84" s="132">
        <f ca="1">IF(B84 = "", "", INDIRECT(ADDRESS(MATCH(B84,キャラデータ表!$C$1:$C1331, 0),1,2,TRUE,"キャラデータ表"),TRUE))</f>
        <v>28</v>
      </c>
      <c r="B84" s="1" t="s">
        <v>268</v>
      </c>
      <c r="C84" s="1" t="s">
        <v>2433</v>
      </c>
      <c r="D84" s="132" t="str">
        <f ca="1">IF(C84 = "", "", INDIRECT(ADDRESS(MATCH(C84,汎用スキル表!$G$1:$G1331, 0),5,2,TRUE,"汎用スキル表"),TRUE))</f>
        <v>TROOP</v>
      </c>
      <c r="E84" s="1">
        <f ca="1">COUNTIFS(固有スキル表!$B:$B, $A84, 固有スキル表!$D:$D, $D84) + COUNTIFS($A:$A, $A84, $D:$D, $D84) - COUNTIFS(固有スキル表!$C:$C, $B84, 固有スキル表!$I:$I, "不可", 固有スキル表!$D:$D, $D84)</f>
        <v>4</v>
      </c>
      <c r="F84" s="1"/>
      <c r="G84" s="1"/>
      <c r="H84" s="1"/>
    </row>
    <row r="85" spans="1:8" ht="16.149999999999999">
      <c r="A85" s="132">
        <f ca="1">IF(B85 = "", "", INDIRECT(ADDRESS(MATCH(B85,キャラデータ表!$C$1:$C1331, 0),1,2,TRUE,"キャラデータ表"),TRUE))</f>
        <v>29</v>
      </c>
      <c r="B85" s="1" t="s">
        <v>274</v>
      </c>
      <c r="C85" s="1" t="s">
        <v>1200</v>
      </c>
      <c r="D85" s="132" t="str">
        <f ca="1">IF(C85 = "", "", INDIRECT(ADDRESS(MATCH(C85,汎用スキル表!$G$1:$G1331, 0),5,2,TRUE,"汎用スキル表"),TRUE))</f>
        <v>PASSIVE</v>
      </c>
      <c r="E85" s="1">
        <f ca="1">COUNTIFS(固有スキル表!$B:$B, $A85, 固有スキル表!$D:$D, $D85) + COUNTIFS($A:$A, $A85, $D:$D, $D85) - COUNTIFS(固有スキル表!$C:$C, $B85, 固有スキル表!$I:$I, "不可", 固有スキル表!$D:$D, $D85)</f>
        <v>2</v>
      </c>
      <c r="F85" s="1"/>
      <c r="G85" s="1"/>
      <c r="H85" s="1"/>
    </row>
    <row r="86" spans="1:8" ht="16.149999999999999">
      <c r="A86" s="132">
        <f ca="1">IF(B86 = "", "", INDIRECT(ADDRESS(MATCH(B86,キャラデータ表!$C$1:$C1331, 0),1,2,TRUE,"キャラデータ表"),TRUE))</f>
        <v>29</v>
      </c>
      <c r="B86" s="1" t="s">
        <v>274</v>
      </c>
      <c r="C86" s="1" t="s">
        <v>2468</v>
      </c>
      <c r="D86" s="132" t="str">
        <f ca="1">IF(C86 = "", "", INDIRECT(ADDRESS(MATCH(C86,汎用スキル表!$G$1:$G1331, 0),5,2,TRUE,"汎用スキル表"),TRUE))</f>
        <v>PASSIVE</v>
      </c>
      <c r="E86" s="1">
        <f ca="1">COUNTIFS(固有スキル表!$B:$B, $A86, 固有スキル表!$D:$D, $D86) + COUNTIFS($A:$A, $A86, $D:$D, $D86) - COUNTIFS(固有スキル表!$C:$C, $B86, 固有スキル表!$I:$I, "不可", 固有スキル表!$D:$D, $D86)</f>
        <v>2</v>
      </c>
      <c r="F86" s="1"/>
      <c r="G86" s="1"/>
      <c r="H86" s="1"/>
    </row>
    <row r="87" spans="1:8" ht="16.149999999999999">
      <c r="A87" s="132">
        <f ca="1">IF(B87 = "", "", INDIRECT(ADDRESS(MATCH(B87,キャラデータ表!$C$1:$C1331, 0),1,2,TRUE,"キャラデータ表"),TRUE))</f>
        <v>29</v>
      </c>
      <c r="B87" s="1" t="s">
        <v>274</v>
      </c>
      <c r="C87" s="1" t="s">
        <v>2420</v>
      </c>
      <c r="D87" s="132" t="str">
        <f ca="1">IF(C87 = "", "", INDIRECT(ADDRESS(MATCH(C87,汎用スキル表!$G$1:$G1331, 0),5,2,TRUE,"汎用スキル表"),TRUE))</f>
        <v>TROOP</v>
      </c>
      <c r="E87" s="1">
        <f ca="1">COUNTIFS(固有スキル表!$B:$B, $A87, 固有スキル表!$D:$D, $D87) + COUNTIFS($A:$A, $A87, $D:$D, $D87) - COUNTIFS(固有スキル表!$C:$C, $B87, 固有スキル表!$I:$I, "不可", 固有スキル表!$D:$D, $D87)</f>
        <v>1</v>
      </c>
      <c r="F87" s="1"/>
      <c r="G87" s="1"/>
      <c r="H87" s="1"/>
    </row>
    <row r="88" spans="1:8" ht="16.5">
      <c r="A88" s="132">
        <f ca="1">IF(B88 = "", "", INDIRECT(ADDRESS(MATCH(B88,キャラデータ表!$C$1:$C1331, 0),1,2,TRUE,"キャラデータ表"),TRUE))</f>
        <v>30</v>
      </c>
      <c r="B88" s="1" t="s">
        <v>281</v>
      </c>
      <c r="C88" s="1" t="s">
        <v>2423</v>
      </c>
      <c r="D88" s="132" t="str">
        <f ca="1">IF(C88 = "", "", INDIRECT(ADDRESS(MATCH(C88,汎用スキル表!$G$1:$G1331, 0),5,2,TRUE,"汎用スキル表"),TRUE))</f>
        <v>TROOP</v>
      </c>
      <c r="E88" s="1">
        <f ca="1">COUNTIFS(固有スキル表!$B:$B, $A88, 固有スキル表!$D:$D, $D88) + COUNTIFS($A:$A, $A88, $D:$D, $D88) - COUNTIFS(固有スキル表!$C:$C, $B88, 固有スキル表!$I:$I, "不可", 固有スキル表!$D:$D, $D88)</f>
        <v>5</v>
      </c>
      <c r="F88" s="176"/>
      <c r="G88" s="176"/>
      <c r="H88" s="176"/>
    </row>
    <row r="89" spans="1:8" ht="16.5">
      <c r="A89" s="132">
        <f ca="1">IF(B89 = "", "", INDIRECT(ADDRESS(MATCH(B89,キャラデータ表!$C$1:$C1331, 0),1,2,TRUE,"キャラデータ表"),TRUE))</f>
        <v>30</v>
      </c>
      <c r="B89" s="1" t="s">
        <v>281</v>
      </c>
      <c r="C89" s="1" t="s">
        <v>2433</v>
      </c>
      <c r="D89" s="132" t="str">
        <f ca="1">IF(C89 = "", "", INDIRECT(ADDRESS(MATCH(C89,汎用スキル表!$G$1:$G1331, 0),5,2,TRUE,"汎用スキル表"),TRUE))</f>
        <v>TROOP</v>
      </c>
      <c r="E89" s="1">
        <f ca="1">COUNTIFS(固有スキル表!$B:$B, $A89, 固有スキル表!$D:$D, $D89) + COUNTIFS($A:$A, $A89, $D:$D, $D89) - COUNTIFS(固有スキル表!$C:$C, $B89, 固有スキル表!$I:$I, "不可", 固有スキル表!$D:$D, $D89)</f>
        <v>5</v>
      </c>
      <c r="F89" s="176"/>
      <c r="G89" s="176"/>
      <c r="H89" s="176"/>
    </row>
    <row r="90" spans="1:8" ht="16.5">
      <c r="A90" s="132">
        <f ca="1">IF(B90 = "", "", INDIRECT(ADDRESS(MATCH(B90,キャラデータ表!$C$1:$C1331, 0),1,2,TRUE,"キャラデータ表"),TRUE))</f>
        <v>31</v>
      </c>
      <c r="B90" s="1" t="s">
        <v>288</v>
      </c>
      <c r="C90" s="176" t="s">
        <v>2412</v>
      </c>
      <c r="D90" s="132" t="str">
        <f ca="1">IF(C90 = "", "", INDIRECT(ADDRESS(MATCH(C90,汎用スキル表!$G$1:$G1331, 0),5,2,TRUE,"汎用スキル表"),TRUE))</f>
        <v>TROOP</v>
      </c>
      <c r="E90" s="1">
        <f ca="1">COUNTIFS(固有スキル表!$B:$B, $A90, 固有スキル表!$D:$D, $D90) + COUNTIFS($A:$A, $A90, $D:$D, $D90) - COUNTIFS(固有スキル表!$C:$C, $B90, 固有スキル表!$I:$I, "不可", 固有スキル表!$D:$D, $D90)</f>
        <v>3</v>
      </c>
      <c r="F90" s="176"/>
      <c r="G90" s="176"/>
      <c r="H90" s="176"/>
    </row>
    <row r="91" spans="1:8" ht="16.5">
      <c r="A91" s="132">
        <f ca="1">IF(B91 = "", "", INDIRECT(ADDRESS(MATCH(B91,キャラデータ表!$C$1:$C1331, 0),1,2,TRUE,"キャラデータ表"),TRUE))</f>
        <v>31</v>
      </c>
      <c r="B91" s="1" t="s">
        <v>288</v>
      </c>
      <c r="C91" s="176" t="s">
        <v>2429</v>
      </c>
      <c r="D91" s="132" t="str">
        <f ca="1">IF(C91 = "", "", INDIRECT(ADDRESS(MATCH(C91,汎用スキル表!$G$1:$G1331, 0),5,2,TRUE,"汎用スキル表"),TRUE))</f>
        <v>TROOP</v>
      </c>
      <c r="E91" s="1">
        <f ca="1">COUNTIFS(固有スキル表!$B:$B, $A91, 固有スキル表!$D:$D, $D91) + COUNTIFS($A:$A, $A91, $D:$D, $D91) - COUNTIFS(固有スキル表!$C:$C, $B91, 固有スキル表!$I:$I, "不可", 固有スキル表!$D:$D, $D91)</f>
        <v>3</v>
      </c>
      <c r="F91" s="1"/>
      <c r="G91" s="1"/>
      <c r="H91" s="1"/>
    </row>
    <row r="92" spans="1:8" ht="16.149999999999999">
      <c r="A92" s="132">
        <f ca="1">IF(B92 = "", "", INDIRECT(ADDRESS(MATCH(B92,キャラデータ表!$C$1:$C1331, 0),1,2,TRUE,"キャラデータ表"),TRUE))</f>
        <v>32</v>
      </c>
      <c r="B92" s="1" t="s">
        <v>294</v>
      </c>
      <c r="C92" s="1" t="s">
        <v>2426</v>
      </c>
      <c r="D92" s="132" t="str">
        <f ca="1">IF(C92 = "", "", INDIRECT(ADDRESS(MATCH(C92,汎用スキル表!$G$1:$G1331, 0),5,2,TRUE,"汎用スキル表"),TRUE))</f>
        <v>TROOP</v>
      </c>
      <c r="E92" s="1">
        <f ca="1">COUNTIFS(固有スキル表!$B:$B, $A92, 固有スキル表!$D:$D, $D92) + COUNTIFS($A:$A, $A92, $D:$D, $D92) - COUNTIFS(固有スキル表!$C:$C, $B92, 固有スキル表!$I:$I, "不可", 固有スキル表!$D:$D, $D92)</f>
        <v>1</v>
      </c>
      <c r="G92" s="1"/>
      <c r="H92" s="1"/>
    </row>
    <row r="93" spans="1:8" ht="16.149999999999999">
      <c r="A93" s="132">
        <f ca="1">IF(B93 = "", "", INDIRECT(ADDRESS(MATCH(B93,キャラデータ表!$C$1:$C1331, 0),1,2,TRUE,"キャラデータ表"),TRUE))</f>
        <v>32</v>
      </c>
      <c r="B93" s="1" t="s">
        <v>294</v>
      </c>
      <c r="C93" s="1" t="s">
        <v>2390</v>
      </c>
      <c r="D93" s="132" t="str">
        <f ca="1">IF(C93 = "", "", INDIRECT(ADDRESS(MATCH(C93,汎用スキル表!$G$1:$G1331, 0),5,2,TRUE,"汎用スキル表"),TRUE))</f>
        <v>PERSONAL</v>
      </c>
      <c r="E93" s="1">
        <f ca="1">COUNTIFS(固有スキル表!$B:$B, $A93, 固有スキル表!$D:$D, $D93) + COUNTIFS($A:$A, $A93, $D:$D, $D93) - COUNTIFS(固有スキル表!$C:$C, $B93, 固有スキル表!$I:$I, "不可", 固有スキル表!$D:$D, $D93)</f>
        <v>3</v>
      </c>
      <c r="F93" s="1"/>
      <c r="G93" s="1"/>
      <c r="H93" s="1"/>
    </row>
    <row r="94" spans="1:8" ht="16.149999999999999">
      <c r="A94" s="132">
        <f ca="1">IF(B94 = "", "", INDIRECT(ADDRESS(MATCH(B94,キャラデータ表!$C$1:$C1331, 0),1,2,TRUE,"キャラデータ表"),TRUE))</f>
        <v>32</v>
      </c>
      <c r="B94" s="1" t="s">
        <v>294</v>
      </c>
      <c r="C94" s="1" t="s">
        <v>2381</v>
      </c>
      <c r="D94" s="132" t="str">
        <f ca="1">IF(C94 = "", "", INDIRECT(ADDRESS(MATCH(C94,汎用スキル表!$G$1:$G1331, 0),5,2,TRUE,"汎用スキル表"),TRUE))</f>
        <v>PERSONAL</v>
      </c>
      <c r="E94" s="1">
        <f ca="1">COUNTIFS(固有スキル表!$B:$B, $A94, 固有スキル表!$D:$D, $D94) + COUNTIFS($A:$A, $A94, $D:$D, $D94) - COUNTIFS(固有スキル表!$C:$C, $B94, 固有スキル表!$I:$I, "不可", 固有スキル表!$D:$D, $D94)</f>
        <v>3</v>
      </c>
      <c r="F94" s="1"/>
      <c r="G94" s="1"/>
      <c r="H94" s="1"/>
    </row>
    <row r="95" spans="1:8" ht="16.149999999999999">
      <c r="A95" s="132">
        <f ca="1">IF(B95 = "", "", INDIRECT(ADDRESS(MATCH(B95,キャラデータ表!$C$1:$C1331, 0),1,2,TRUE,"キャラデータ表"),TRUE))</f>
        <v>33</v>
      </c>
      <c r="B95" s="1" t="s">
        <v>301</v>
      </c>
      <c r="C95" s="1" t="s">
        <v>2385</v>
      </c>
      <c r="D95" s="132" t="str">
        <f ca="1">IF(C95 = "", "", INDIRECT(ADDRESS(MATCH(C95,汎用スキル表!$G$1:$G1331, 0),5,2,TRUE,"汎用スキル表"),TRUE))</f>
        <v>PERSONAL</v>
      </c>
      <c r="E95" s="1">
        <f ca="1">COUNTIFS(固有スキル表!$B:$B, $A95, 固有スキル表!$D:$D, $D95) + COUNTIFS($A:$A, $A95, $D:$D, $D95) - COUNTIFS(固有スキル表!$C:$C, $B95, 固有スキル表!$I:$I, "不可", 固有スキル表!$D:$D, $D95)</f>
        <v>1</v>
      </c>
      <c r="F95" s="1"/>
      <c r="G95" s="1"/>
      <c r="H95" s="1"/>
    </row>
    <row r="96" spans="1:8" ht="16.149999999999999">
      <c r="A96" s="132">
        <f ca="1">IF(B96 = "", "", INDIRECT(ADDRESS(MATCH(B96,キャラデータ表!$C$1:$C1331, 0),1,2,TRUE,"キャラデータ表"),TRUE))</f>
        <v>34</v>
      </c>
      <c r="B96" s="1" t="s">
        <v>306</v>
      </c>
      <c r="C96" s="1" t="s">
        <v>2389</v>
      </c>
      <c r="D96" s="132" t="str">
        <f ca="1">IF(C96 = "", "", INDIRECT(ADDRESS(MATCH(C96,汎用スキル表!$G$1:$G1331, 0),5,2,TRUE,"汎用スキル表"),TRUE))</f>
        <v>PERSONAL</v>
      </c>
      <c r="E96" s="1">
        <f ca="1">COUNTIFS(固有スキル表!$B:$B, $A96, 固有スキル表!$D:$D, $D96) + COUNTIFS($A:$A, $A96, $D:$D, $D96) - COUNTIFS(固有スキル表!$C:$C, $B96, 固有スキル表!$I:$I, "不可", 固有スキル表!$D:$D, $D96)</f>
        <v>2</v>
      </c>
      <c r="F96" s="1"/>
      <c r="G96" s="1"/>
      <c r="H96" s="1"/>
    </row>
    <row r="97" spans="1:171" ht="16.149999999999999">
      <c r="A97" s="132">
        <f ca="1">IF(B97 = "", "", INDIRECT(ADDRESS(MATCH(B97,キャラデータ表!$C$1:$C1331, 0),1,2,TRUE,"キャラデータ表"),TRUE))</f>
        <v>34</v>
      </c>
      <c r="B97" s="1" t="s">
        <v>306</v>
      </c>
      <c r="C97" s="1" t="s">
        <v>2428</v>
      </c>
      <c r="D97" s="132" t="str">
        <f ca="1">IF(C97 = "", "", INDIRECT(ADDRESS(MATCH(C97,汎用スキル表!$G$1:$G1331, 0),5,2,TRUE,"汎用スキル表"),TRUE))</f>
        <v>TROOP</v>
      </c>
      <c r="E97" s="1">
        <f ca="1">COUNTIFS(固有スキル表!$B:$B, $A97, 固有スキル表!$D:$D, $D97) + COUNTIFS($A:$A, $A97, $D:$D, $D97) - COUNTIFS(固有スキル表!$C:$C, $B97, 固有スキル表!$I:$I, "不可", 固有スキル表!$D:$D, $D97)</f>
        <v>3</v>
      </c>
      <c r="F97" s="1"/>
      <c r="G97" s="1"/>
      <c r="H97" s="1"/>
    </row>
    <row r="98" spans="1:171" ht="16.149999999999999">
      <c r="A98" s="132">
        <f ca="1">IF(B98 = "", "", INDIRECT(ADDRESS(MATCH(B98,キャラデータ表!$C$1:$C1331, 0),1,2,TRUE,"キャラデータ表"),TRUE))</f>
        <v>34</v>
      </c>
      <c r="B98" s="1" t="s">
        <v>306</v>
      </c>
      <c r="C98" s="1" t="s">
        <v>2414</v>
      </c>
      <c r="D98" s="132" t="str">
        <f ca="1">IF(C98 = "", "", INDIRECT(ADDRESS(MATCH(C98,汎用スキル表!$G$1:$G1331, 0),5,2,TRUE,"汎用スキル表"),TRUE))</f>
        <v>TROOP</v>
      </c>
      <c r="E98" s="1">
        <f ca="1">COUNTIFS(固有スキル表!$B:$B, $A98, 固有スキル表!$D:$D, $D98) + COUNTIFS($A:$A, $A98, $D:$D, $D98) - COUNTIFS(固有スキル表!$C:$C, $B98, 固有スキル表!$I:$I, "不可", 固有スキル表!$D:$D, $D98)</f>
        <v>3</v>
      </c>
      <c r="F98" s="1"/>
      <c r="G98" s="1"/>
      <c r="H98" s="1"/>
    </row>
    <row r="99" spans="1:171" ht="16.149999999999999">
      <c r="A99" s="132">
        <f ca="1">IF(B99 = "", "", INDIRECT(ADDRESS(MATCH(B99,キャラデータ表!$C$1:$C1331, 0),1,2,TRUE,"キャラデータ表"),TRUE))</f>
        <v>35</v>
      </c>
      <c r="B99" s="1" t="s">
        <v>312</v>
      </c>
      <c r="C99" s="1" t="s">
        <v>2431</v>
      </c>
      <c r="D99" s="132" t="str">
        <f ca="1">IF(C99 = "", "", INDIRECT(ADDRESS(MATCH(C99,汎用スキル表!$G$1:$G1331, 0),5,2,TRUE,"汎用スキル表"),TRUE))</f>
        <v>TROOP</v>
      </c>
      <c r="E99" s="1">
        <f ca="1">COUNTIFS(固有スキル表!$B:$B, $A99, 固有スキル表!$D:$D, $D99) + COUNTIFS($A:$A, $A99, $D:$D, $D99) - COUNTIFS(固有スキル表!$C:$C, $B99, 固有スキル表!$I:$I, "不可", 固有スキル表!$D:$D, $D99)</f>
        <v>4</v>
      </c>
      <c r="F99" s="1"/>
      <c r="G99" s="1"/>
      <c r="H99" s="1"/>
    </row>
    <row r="100" spans="1:171" ht="16.149999999999999">
      <c r="A100" s="132">
        <f ca="1">IF(B100 = "", "", INDIRECT(ADDRESS(MATCH(B100,キャラデータ表!$C$1:$C1331, 0),1,2,TRUE,"キャラデータ表"),TRUE))</f>
        <v>35</v>
      </c>
      <c r="B100" s="1" t="s">
        <v>312</v>
      </c>
      <c r="C100" s="1" t="s">
        <v>2415</v>
      </c>
      <c r="D100" s="132" t="str">
        <f ca="1">IF(C100 = "", "", INDIRECT(ADDRESS(MATCH(C100,汎用スキル表!$G$1:$G1331, 0),5,2,TRUE,"汎用スキル表"),TRUE))</f>
        <v>TROOP</v>
      </c>
      <c r="E100" s="1">
        <f ca="1">COUNTIFS(固有スキル表!$B:$B, $A100, 固有スキル表!$D:$D, $D100) + COUNTIFS($A:$A, $A100, $D:$D, $D100) - COUNTIFS(固有スキル表!$C:$C, $B100, 固有スキル表!$I:$I, "不可", 固有スキル表!$D:$D, $D100)</f>
        <v>4</v>
      </c>
      <c r="F100" s="1"/>
      <c r="G100" s="1"/>
      <c r="H100" s="1"/>
    </row>
    <row r="101" spans="1:171" ht="16.149999999999999">
      <c r="A101" s="132">
        <f ca="1">IF(B101 = "", "", INDIRECT(ADDRESS(MATCH(B101,キャラデータ表!$C$1:$C1331, 0),1,2,TRUE,"キャラデータ表"),TRUE))</f>
        <v>36</v>
      </c>
      <c r="B101" s="1" t="s">
        <v>320</v>
      </c>
      <c r="C101" s="1" t="s">
        <v>2416</v>
      </c>
      <c r="D101" s="132" t="str">
        <f ca="1">IF(C101 = "", "", INDIRECT(ADDRESS(MATCH(C101,汎用スキル表!$G$1:$G1331, 0),5,2,TRUE,"汎用スキル表"),TRUE))</f>
        <v>TROOP</v>
      </c>
      <c r="E101" s="1">
        <f ca="1">COUNTIFS(固有スキル表!$B:$B, $A101, 固有スキル表!$D:$D, $D101) + COUNTIFS($A:$A, $A101, $D:$D, $D101) - COUNTIFS(固有スキル表!$C:$C, $B101, 固有スキル表!$I:$I, "不可", 固有スキル表!$D:$D, $D101)</f>
        <v>2</v>
      </c>
      <c r="F101" s="1"/>
      <c r="G101" s="1"/>
      <c r="H101" s="1"/>
    </row>
    <row r="102" spans="1:171" ht="16.149999999999999">
      <c r="A102" s="132">
        <f ca="1">IF(B102 = "", "", INDIRECT(ADDRESS(MATCH(B102,キャラデータ表!$C$1:$C1331, 0),1,2,TRUE,"キャラデータ表"),TRUE))</f>
        <v>36</v>
      </c>
      <c r="B102" s="1" t="s">
        <v>320</v>
      </c>
      <c r="C102" s="1" t="s">
        <v>2392</v>
      </c>
      <c r="D102" s="132" t="str">
        <f ca="1">IF(C102 = "", "", INDIRECT(ADDRESS(MATCH(C102,汎用スキル表!$G$1:$G1331, 0),5,2,TRUE,"汎用スキル表"),TRUE))</f>
        <v>PERSONAL</v>
      </c>
      <c r="E102" s="1">
        <f ca="1">COUNTIFS(固有スキル表!$B:$B, $A102, 固有スキル表!$D:$D, $D102) + COUNTIFS($A:$A, $A102, $D:$D, $D102) - COUNTIFS(固有スキル表!$C:$C, $B102, 固有スキル表!$I:$I, "不可", 固有スキル表!$D:$D, $D102)</f>
        <v>3</v>
      </c>
      <c r="F102" s="1"/>
      <c r="G102" s="1"/>
      <c r="H102" s="1"/>
    </row>
    <row r="103" spans="1:171" ht="16.149999999999999">
      <c r="A103" s="132">
        <f ca="1">IF(B103 = "", "", INDIRECT(ADDRESS(MATCH(B103,キャラデータ表!$C$1:$C1331, 0),1,2,TRUE,"キャラデータ表"),TRUE))</f>
        <v>37</v>
      </c>
      <c r="B103" s="1" t="s">
        <v>327</v>
      </c>
      <c r="C103" s="1" t="s">
        <v>2444</v>
      </c>
      <c r="D103" s="132" t="str">
        <f ca="1">IF(C103 = "", "", INDIRECT(ADDRESS(MATCH(C103,汎用スキル表!$G$1:$G1331, 0),5,2,TRUE,"汎用スキル表"),TRUE))</f>
        <v>TROOP</v>
      </c>
      <c r="E103" s="1">
        <f ca="1">COUNTIFS(固有スキル表!$B:$B, $A103, 固有スキル表!$D:$D, $D103) + COUNTIFS($A:$A, $A103, $D:$D, $D103) - COUNTIFS(固有スキル表!$C:$C, $B103, 固有スキル表!$I:$I, "不可", 固有スキル表!$D:$D, $D103)</f>
        <v>2</v>
      </c>
      <c r="F103" s="1"/>
      <c r="G103" s="1"/>
      <c r="H103" s="1"/>
    </row>
    <row r="104" spans="1:171" ht="16.149999999999999">
      <c r="A104" s="175">
        <f ca="1">IF(B104 = "", "", INDIRECT(ADDRESS(MATCH(B104,キャラデータ表!$C$1:$C1331, 0),1,2,TRUE,"キャラデータ表"),TRUE))</f>
        <v>37</v>
      </c>
      <c r="B104" s="1" t="s">
        <v>327</v>
      </c>
      <c r="C104" s="114" t="s">
        <v>2459</v>
      </c>
      <c r="D104" s="132" t="str">
        <f ca="1">IF(C104 = "", "", INDIRECT(ADDRESS(MATCH(C104,汎用スキル表!$G$1:$G1331, 0),5,2,TRUE,"汎用スキル表"),TRUE))</f>
        <v>ESCAPE</v>
      </c>
      <c r="E104" s="94">
        <f ca="1">COUNTIFS(固有スキル表!$B:$B, $A104, 固有スキル表!$D:$D, $D104) + COUNTIFS($A:$A, $A104, $D:$D, $D104) - COUNTIFS(固有スキル表!$C:$C, $B104, 固有スキル表!$I:$I, "不可", 固有スキル表!$D:$D, $D104)</f>
        <v>1</v>
      </c>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c r="AS104" s="114"/>
      <c r="AT104" s="114"/>
      <c r="AU104" s="114"/>
      <c r="AV104" s="114"/>
      <c r="AW104" s="114"/>
      <c r="AX104" s="114"/>
      <c r="AY104" s="114"/>
      <c r="AZ104" s="114"/>
      <c r="BA104" s="114"/>
      <c r="BB104" s="114"/>
      <c r="BC104" s="114"/>
      <c r="BD104" s="114"/>
      <c r="BE104" s="114"/>
      <c r="BF104" s="114"/>
      <c r="BG104" s="114"/>
      <c r="BH104" s="114"/>
      <c r="BI104" s="114"/>
      <c r="BJ104" s="114"/>
      <c r="BK104" s="114"/>
      <c r="BL104" s="114"/>
      <c r="BM104" s="114"/>
      <c r="BN104" s="114"/>
      <c r="BO104" s="114"/>
      <c r="BP104" s="114"/>
      <c r="BQ104" s="114"/>
      <c r="BR104" s="114"/>
      <c r="BS104" s="114"/>
      <c r="BT104" s="114"/>
      <c r="BU104" s="114"/>
      <c r="BV104" s="114"/>
      <c r="BW104" s="114"/>
      <c r="BX104" s="114"/>
      <c r="BY104" s="114"/>
      <c r="BZ104" s="114"/>
      <c r="CA104" s="114"/>
      <c r="CB104" s="114"/>
      <c r="CC104" s="114"/>
      <c r="CD104" s="114"/>
      <c r="CE104" s="114"/>
      <c r="CF104" s="114"/>
      <c r="CG104" s="114"/>
      <c r="CH104" s="114"/>
      <c r="CI104" s="114"/>
      <c r="CJ104" s="114"/>
      <c r="CK104" s="114"/>
      <c r="CL104" s="114"/>
      <c r="CM104" s="114"/>
      <c r="CN104" s="114"/>
      <c r="CO104" s="114"/>
      <c r="CP104" s="114"/>
      <c r="CQ104" s="114"/>
      <c r="CR104" s="114"/>
      <c r="CS104" s="114"/>
      <c r="CT104" s="114"/>
      <c r="CU104" s="114"/>
      <c r="CV104" s="114"/>
      <c r="CW104" s="114"/>
      <c r="CX104" s="114"/>
      <c r="CY104" s="114"/>
      <c r="CZ104" s="114"/>
      <c r="DA104" s="114"/>
      <c r="DB104" s="114"/>
      <c r="DC104" s="114"/>
      <c r="DD104" s="114"/>
      <c r="DE104" s="114"/>
      <c r="DF104" s="114"/>
      <c r="DG104" s="114"/>
      <c r="DH104" s="114"/>
      <c r="DI104" s="114"/>
      <c r="DJ104" s="114"/>
      <c r="DK104" s="114"/>
      <c r="DL104" s="114"/>
      <c r="DM104" s="114"/>
      <c r="DN104" s="114"/>
      <c r="DO104" s="114"/>
      <c r="DP104" s="114"/>
      <c r="DQ104" s="114"/>
      <c r="DR104" s="114"/>
      <c r="DS104" s="114"/>
      <c r="DT104" s="114"/>
      <c r="DU104" s="114"/>
      <c r="DV104" s="114"/>
      <c r="DW104" s="114"/>
      <c r="DX104" s="114"/>
      <c r="DY104" s="114"/>
      <c r="DZ104" s="114"/>
      <c r="EA104" s="114"/>
      <c r="EB104" s="114"/>
      <c r="EC104" s="114"/>
      <c r="ED104" s="114"/>
      <c r="EE104" s="114"/>
      <c r="EF104" s="114"/>
      <c r="EG104" s="114"/>
      <c r="EH104" s="114"/>
      <c r="EI104" s="114"/>
      <c r="EJ104" s="114"/>
      <c r="EK104" s="114"/>
      <c r="EL104" s="114"/>
      <c r="EM104" s="114"/>
      <c r="EN104" s="114"/>
      <c r="EO104" s="114"/>
      <c r="EP104" s="114"/>
      <c r="EQ104" s="114"/>
      <c r="ER104" s="114"/>
      <c r="ES104" s="114"/>
      <c r="ET104" s="114"/>
      <c r="EU104" s="114"/>
      <c r="EV104" s="114"/>
      <c r="EW104" s="114"/>
      <c r="EX104" s="114"/>
      <c r="EY104" s="114"/>
      <c r="EZ104" s="114"/>
      <c r="FA104" s="114"/>
      <c r="FB104" s="114"/>
      <c r="FC104" s="114"/>
      <c r="FD104" s="114"/>
      <c r="FE104" s="114"/>
      <c r="FF104" s="114"/>
      <c r="FG104" s="114"/>
      <c r="FH104" s="114"/>
      <c r="FI104" s="114"/>
      <c r="FJ104" s="114"/>
      <c r="FK104" s="114"/>
      <c r="FL104" s="114"/>
      <c r="FM104" s="114"/>
      <c r="FN104" s="114"/>
      <c r="FO104" s="114"/>
    </row>
    <row r="105" spans="1:171" ht="16.149999999999999">
      <c r="A105" s="132">
        <f ca="1">IF(B105 = "", "", INDIRECT(ADDRESS(MATCH(B105,キャラデータ表!$C$1:$C1331, 0),1,2,TRUE,"キャラデータ表"),TRUE))</f>
        <v>38</v>
      </c>
      <c r="B105" s="1" t="s">
        <v>333</v>
      </c>
      <c r="C105" s="1" t="s">
        <v>2445</v>
      </c>
      <c r="D105" s="132" t="str">
        <f ca="1">IF(C105 = "", "", INDIRECT(ADDRESS(MATCH(C105,汎用スキル表!$G$1:$G1331, 0),5,2,TRUE,"汎用スキル表"),TRUE))</f>
        <v>TROOP</v>
      </c>
      <c r="E105" s="1">
        <f ca="1">COUNTIFS(固有スキル表!$B:$B, $A105, 固有スキル表!$D:$D, $D105) + COUNTIFS($A:$A, $A105, $D:$D, $D105) - COUNTIFS(固有スキル表!$C:$C, $B105, 固有スキル表!$I:$I, "不可", 固有スキル表!$D:$D, $D105)</f>
        <v>2</v>
      </c>
      <c r="F105" s="1"/>
      <c r="G105" s="1"/>
      <c r="H105" s="1"/>
    </row>
    <row r="106" spans="1:171" ht="16.149999999999999">
      <c r="A106" s="175">
        <f ca="1">IF(B106 = "", "", INDIRECT(ADDRESS(MATCH(B106,キャラデータ表!$C$1:$C1331, 0),1,2,TRUE,"キャラデータ表"),TRUE))</f>
        <v>38</v>
      </c>
      <c r="B106" s="1" t="s">
        <v>333</v>
      </c>
      <c r="C106" s="1" t="s">
        <v>2458</v>
      </c>
      <c r="D106" s="132" t="str">
        <f ca="1">IF(C106 = "", "", INDIRECT(ADDRESS(MATCH(C106,汎用スキル表!$G$1:$G1331, 0),5,2,TRUE,"汎用スキル表"),TRUE))</f>
        <v>ESCAPE</v>
      </c>
      <c r="E106" s="94">
        <f ca="1">COUNTIFS(固有スキル表!$B:$B, $A106, 固有スキル表!$D:$D, $D106) + COUNTIFS($A:$A, $A106, $D:$D, $D106) - COUNTIFS(固有スキル表!$C:$C, $B106, 固有スキル表!$I:$I, "不可", 固有スキル表!$D:$D, $D106)</f>
        <v>1</v>
      </c>
      <c r="F106" s="1"/>
      <c r="G106" s="1"/>
      <c r="H106" s="1"/>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c r="AS106" s="114"/>
      <c r="AT106" s="114"/>
      <c r="AU106" s="114"/>
      <c r="AV106" s="114"/>
      <c r="AW106" s="114"/>
      <c r="AX106" s="114"/>
      <c r="AY106" s="114"/>
      <c r="AZ106" s="114"/>
      <c r="BA106" s="114"/>
      <c r="BB106" s="114"/>
      <c r="BC106" s="114"/>
      <c r="BD106" s="114"/>
      <c r="BE106" s="114"/>
      <c r="BF106" s="114"/>
      <c r="BG106" s="114"/>
      <c r="BH106" s="114"/>
      <c r="BI106" s="114"/>
      <c r="BJ106" s="114"/>
      <c r="BK106" s="114"/>
      <c r="BL106" s="114"/>
      <c r="BM106" s="114"/>
      <c r="BN106" s="114"/>
      <c r="BO106" s="114"/>
      <c r="BP106" s="114"/>
      <c r="BQ106" s="114"/>
      <c r="BR106" s="114"/>
      <c r="BS106" s="114"/>
      <c r="BT106" s="114"/>
      <c r="BU106" s="114"/>
      <c r="BV106" s="114"/>
      <c r="BW106" s="114"/>
      <c r="BX106" s="114"/>
      <c r="BY106" s="114"/>
      <c r="BZ106" s="114"/>
      <c r="CA106" s="114"/>
      <c r="CB106" s="114"/>
      <c r="CC106" s="114"/>
      <c r="CD106" s="114"/>
      <c r="CE106" s="114"/>
      <c r="CF106" s="114"/>
      <c r="CG106" s="114"/>
      <c r="CH106" s="114"/>
      <c r="CI106" s="114"/>
      <c r="CJ106" s="114"/>
      <c r="CK106" s="114"/>
      <c r="CL106" s="114"/>
      <c r="CM106" s="114"/>
      <c r="CN106" s="114"/>
      <c r="CO106" s="114"/>
      <c r="CP106" s="114"/>
      <c r="CQ106" s="114"/>
      <c r="CR106" s="114"/>
      <c r="CS106" s="114"/>
      <c r="CT106" s="114"/>
      <c r="CU106" s="114"/>
      <c r="CV106" s="114"/>
      <c r="CW106" s="114"/>
      <c r="CX106" s="114"/>
      <c r="CY106" s="114"/>
      <c r="CZ106" s="114"/>
      <c r="DA106" s="114"/>
      <c r="DB106" s="114"/>
      <c r="DC106" s="114"/>
      <c r="DD106" s="114"/>
      <c r="DE106" s="114"/>
      <c r="DF106" s="114"/>
      <c r="DG106" s="114"/>
      <c r="DH106" s="114"/>
      <c r="DI106" s="114"/>
      <c r="DJ106" s="114"/>
      <c r="DK106" s="114"/>
      <c r="DL106" s="114"/>
      <c r="DM106" s="114"/>
      <c r="DN106" s="114"/>
      <c r="DO106" s="114"/>
      <c r="DP106" s="114"/>
      <c r="DQ106" s="114"/>
      <c r="DR106" s="114"/>
      <c r="DS106" s="114"/>
      <c r="DT106" s="114"/>
      <c r="DU106" s="114"/>
      <c r="DV106" s="114"/>
      <c r="DW106" s="114"/>
      <c r="DX106" s="114"/>
      <c r="DY106" s="114"/>
      <c r="DZ106" s="114"/>
      <c r="EA106" s="114"/>
      <c r="EB106" s="114"/>
      <c r="EC106" s="114"/>
      <c r="ED106" s="114"/>
      <c r="EE106" s="114"/>
      <c r="EF106" s="114"/>
      <c r="EG106" s="114"/>
      <c r="EH106" s="114"/>
      <c r="EI106" s="114"/>
      <c r="EJ106" s="114"/>
      <c r="EK106" s="114"/>
      <c r="EL106" s="114"/>
      <c r="EM106" s="114"/>
      <c r="EN106" s="114"/>
      <c r="EO106" s="114"/>
      <c r="EP106" s="114"/>
      <c r="EQ106" s="114"/>
      <c r="ER106" s="114"/>
      <c r="ES106" s="114"/>
      <c r="ET106" s="114"/>
      <c r="EU106" s="114"/>
      <c r="EV106" s="114"/>
      <c r="EW106" s="114"/>
      <c r="EX106" s="114"/>
      <c r="EY106" s="114"/>
      <c r="EZ106" s="114"/>
      <c r="FA106" s="114"/>
      <c r="FB106" s="114"/>
      <c r="FC106" s="114"/>
      <c r="FD106" s="114"/>
      <c r="FE106" s="114"/>
      <c r="FF106" s="114"/>
      <c r="FG106" s="114"/>
      <c r="FH106" s="114"/>
      <c r="FI106" s="114"/>
      <c r="FJ106" s="114"/>
      <c r="FK106" s="114"/>
      <c r="FL106" s="114"/>
      <c r="FM106" s="114"/>
      <c r="FN106" s="114"/>
      <c r="FO106" s="114"/>
    </row>
    <row r="107" spans="1:171" ht="16.149999999999999">
      <c r="A107" s="132">
        <f ca="1">IF(B107 = "", "", INDIRECT(ADDRESS(MATCH(B107,キャラデータ表!$C$1:$C1331, 0),1,2,TRUE,"キャラデータ表"),TRUE))</f>
        <v>39</v>
      </c>
      <c r="B107" s="1" t="s">
        <v>338</v>
      </c>
      <c r="C107" s="1" t="s">
        <v>2435</v>
      </c>
      <c r="D107" s="132" t="str">
        <f ca="1">IF(C107 = "", "", INDIRECT(ADDRESS(MATCH(C107,汎用スキル表!$G$1:$G1331, 0),5,2,TRUE,"汎用スキル表"),TRUE))</f>
        <v>TROOP</v>
      </c>
      <c r="E107" s="1">
        <f ca="1">COUNTIFS(固有スキル表!$B:$B, $A107, 固有スキル表!$D:$D, $D107) + COUNTIFS($A:$A, $A107, $D:$D, $D107) - COUNTIFS(固有スキル表!$C:$C, $B107, 固有スキル表!$I:$I, "不可", 固有スキル表!$D:$D, $D107)</f>
        <v>4</v>
      </c>
      <c r="F107" s="1"/>
      <c r="G107" s="1"/>
      <c r="H107" s="1"/>
    </row>
    <row r="108" spans="1:171" ht="16.149999999999999">
      <c r="A108" s="175">
        <f ca="1">IF(B108 = "", "", INDIRECT(ADDRESS(MATCH(B108,キャラデータ表!$C$1:$C1331, 0),1,2,TRUE,"キャラデータ表"),TRUE))</f>
        <v>39</v>
      </c>
      <c r="B108" s="1" t="s">
        <v>338</v>
      </c>
      <c r="C108" s="1" t="s">
        <v>2440</v>
      </c>
      <c r="D108" s="132" t="str">
        <f ca="1">IF(C108 = "", "", INDIRECT(ADDRESS(MATCH(C108,汎用スキル表!$G$1:$G1331, 0),5,2,TRUE,"汎用スキル表"),TRUE))</f>
        <v>TROOP</v>
      </c>
      <c r="E108" s="94">
        <f ca="1">COUNTIFS(固有スキル表!$B:$B, $A108, 固有スキル表!$D:$D, $D108) + COUNTIFS($A:$A, $A108, $D:$D, $D108) - COUNTIFS(固有スキル表!$C:$C, $B108, 固有スキル表!$I:$I, "不可", 固有スキル表!$D:$D, $D108)</f>
        <v>4</v>
      </c>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c r="AS108" s="114"/>
      <c r="AT108" s="114"/>
      <c r="AU108" s="114"/>
      <c r="AV108" s="114"/>
      <c r="AW108" s="114"/>
      <c r="AX108" s="114"/>
      <c r="AY108" s="114"/>
      <c r="AZ108" s="114"/>
      <c r="BA108" s="114"/>
      <c r="BB108" s="114"/>
      <c r="BC108" s="114"/>
      <c r="BD108" s="114"/>
      <c r="BE108" s="114"/>
      <c r="BF108" s="114"/>
      <c r="BG108" s="114"/>
      <c r="BH108" s="114"/>
      <c r="BI108" s="114"/>
      <c r="BJ108" s="114"/>
      <c r="BK108" s="114"/>
      <c r="BL108" s="114"/>
      <c r="BM108" s="114"/>
      <c r="BN108" s="114"/>
      <c r="BO108" s="114"/>
      <c r="BP108" s="114"/>
      <c r="BQ108" s="114"/>
      <c r="BR108" s="114"/>
      <c r="BS108" s="114"/>
      <c r="BT108" s="114"/>
      <c r="BU108" s="114"/>
      <c r="BV108" s="114"/>
      <c r="BW108" s="114"/>
      <c r="BX108" s="114"/>
      <c r="BY108" s="114"/>
      <c r="BZ108" s="114"/>
      <c r="CA108" s="114"/>
      <c r="CB108" s="114"/>
      <c r="CC108" s="114"/>
      <c r="CD108" s="114"/>
      <c r="CE108" s="114"/>
      <c r="CF108" s="114"/>
      <c r="CG108" s="114"/>
      <c r="CH108" s="114"/>
      <c r="CI108" s="114"/>
      <c r="CJ108" s="114"/>
      <c r="CK108" s="114"/>
      <c r="CL108" s="114"/>
      <c r="CM108" s="114"/>
      <c r="CN108" s="114"/>
      <c r="CO108" s="114"/>
      <c r="CP108" s="114"/>
      <c r="CQ108" s="114"/>
      <c r="CR108" s="114"/>
      <c r="CS108" s="114"/>
      <c r="CT108" s="114"/>
      <c r="CU108" s="114"/>
      <c r="CV108" s="114"/>
      <c r="CW108" s="114"/>
      <c r="CX108" s="114"/>
      <c r="CY108" s="114"/>
      <c r="CZ108" s="114"/>
      <c r="DA108" s="114"/>
      <c r="DB108" s="114"/>
      <c r="DC108" s="114"/>
      <c r="DD108" s="114"/>
      <c r="DE108" s="114"/>
      <c r="DF108" s="114"/>
      <c r="DG108" s="114"/>
      <c r="DH108" s="114"/>
      <c r="DI108" s="114"/>
      <c r="DJ108" s="114"/>
      <c r="DK108" s="114"/>
      <c r="DL108" s="114"/>
      <c r="DM108" s="114"/>
      <c r="DN108" s="114"/>
      <c r="DO108" s="114"/>
      <c r="DP108" s="114"/>
      <c r="DQ108" s="114"/>
      <c r="DR108" s="114"/>
      <c r="DS108" s="114"/>
      <c r="DT108" s="114"/>
      <c r="DU108" s="114"/>
      <c r="DV108" s="114"/>
      <c r="DW108" s="114"/>
      <c r="DX108" s="114"/>
      <c r="DY108" s="114"/>
      <c r="DZ108" s="114"/>
      <c r="EA108" s="114"/>
      <c r="EB108" s="114"/>
      <c r="EC108" s="114"/>
      <c r="ED108" s="114"/>
      <c r="EE108" s="114"/>
      <c r="EF108" s="114"/>
      <c r="EG108" s="114"/>
      <c r="EH108" s="114"/>
      <c r="EI108" s="114"/>
      <c r="EJ108" s="114"/>
      <c r="EK108" s="114"/>
      <c r="EL108" s="114"/>
      <c r="EM108" s="114"/>
      <c r="EN108" s="114"/>
      <c r="EO108" s="114"/>
      <c r="EP108" s="114"/>
      <c r="EQ108" s="114"/>
      <c r="ER108" s="114"/>
      <c r="ES108" s="114"/>
      <c r="ET108" s="114"/>
      <c r="EU108" s="114"/>
      <c r="EV108" s="114"/>
      <c r="EW108" s="114"/>
      <c r="EX108" s="114"/>
      <c r="EY108" s="114"/>
      <c r="EZ108" s="114"/>
      <c r="FA108" s="114"/>
      <c r="FB108" s="114"/>
      <c r="FC108" s="114"/>
      <c r="FD108" s="114"/>
      <c r="FE108" s="114"/>
      <c r="FF108" s="114"/>
      <c r="FG108" s="114"/>
      <c r="FH108" s="114"/>
      <c r="FI108" s="114"/>
      <c r="FJ108" s="114"/>
      <c r="FK108" s="114"/>
      <c r="FL108" s="114"/>
      <c r="FM108" s="114"/>
      <c r="FN108" s="114"/>
      <c r="FO108" s="114"/>
    </row>
    <row r="109" spans="1:171" ht="16.149999999999999">
      <c r="A109" s="132">
        <f ca="1">IF(B109 = "", "", INDIRECT(ADDRESS(MATCH(B109,キャラデータ表!$C$1:$C1331, 0),1,2,TRUE,"キャラデータ表"),TRUE))</f>
        <v>40</v>
      </c>
      <c r="B109" s="1" t="s">
        <v>346</v>
      </c>
      <c r="C109" s="1" t="s">
        <v>2444</v>
      </c>
      <c r="D109" s="132" t="str">
        <f ca="1">IF(C109 = "", "", INDIRECT(ADDRESS(MATCH(C109,汎用スキル表!$G$1:$G1331, 0),5,2,TRUE,"汎用スキル表"),TRUE))</f>
        <v>TROOP</v>
      </c>
      <c r="E109" s="1">
        <f ca="1">COUNTIFS(固有スキル表!$B:$B, $A109, 固有スキル表!$D:$D, $D109) + COUNTIFS($A:$A, $A109, $D:$D, $D109) - COUNTIFS(固有スキル表!$C:$C, $B109, 固有スキル表!$I:$I, "不可", 固有スキル表!$D:$D, $D109)</f>
        <v>2</v>
      </c>
      <c r="F109" s="1"/>
      <c r="G109" s="1"/>
      <c r="H109" s="1"/>
    </row>
    <row r="110" spans="1:171" ht="16.149999999999999">
      <c r="A110" s="132">
        <f ca="1">IF(B110 = "", "", INDIRECT(ADDRESS(MATCH(B110,キャラデータ表!$C$1:$C1331, 0),1,2,TRUE,"キャラデータ表"),TRUE))</f>
        <v>40</v>
      </c>
      <c r="B110" s="1" t="s">
        <v>346</v>
      </c>
      <c r="C110" s="1" t="s">
        <v>2375</v>
      </c>
      <c r="D110" s="132" t="str">
        <f ca="1">IF(C110 = "", "", INDIRECT(ADDRESS(MATCH(C110,汎用スキル表!$G$1:$G1331, 0),5,2,TRUE,"汎用スキル表"),TRUE))</f>
        <v>PERSONAL</v>
      </c>
      <c r="E110" s="1">
        <f ca="1">COUNTIFS(固有スキル表!$B:$B, $A110, 固有スキル表!$D:$D, $D110) + COUNTIFS($A:$A, $A110, $D:$D, $D110) - COUNTIFS(固有スキル表!$C:$C, $B110, 固有スキル表!$I:$I, "不可", 固有スキル表!$D:$D, $D110)</f>
        <v>3</v>
      </c>
      <c r="F110" s="1"/>
      <c r="G110" s="1"/>
      <c r="H110" s="1"/>
    </row>
    <row r="111" spans="1:171" ht="16.149999999999999">
      <c r="A111" s="132">
        <f ca="1">IF(B111 = "", "", INDIRECT(ADDRESS(MATCH(B111,キャラデータ表!$C$1:$C1331, 0),1,2,TRUE,"キャラデータ表"),TRUE))</f>
        <v>40</v>
      </c>
      <c r="B111" s="1" t="s">
        <v>346</v>
      </c>
      <c r="C111" s="1" t="s">
        <v>2405</v>
      </c>
      <c r="D111" s="132" t="str">
        <f ca="1">IF(C111 = "", "", INDIRECT(ADDRESS(MATCH(C111,汎用スキル表!$G$1:$G1331, 0),5,2,TRUE,"汎用スキル表"),TRUE))</f>
        <v>PERSONAL</v>
      </c>
      <c r="E111" s="1">
        <f ca="1">COUNTIFS(固有スキル表!$B:$B, $A111, 固有スキル表!$D:$D, $D111) + COUNTIFS($A:$A, $A111, $D:$D, $D111) - COUNTIFS(固有スキル表!$C:$C, $B111, 固有スキル表!$I:$I, "不可", 固有スキル表!$D:$D, $D111)</f>
        <v>3</v>
      </c>
      <c r="F111" s="1"/>
      <c r="G111" s="1"/>
      <c r="H111" s="1"/>
    </row>
    <row r="112" spans="1:171" ht="16.149999999999999">
      <c r="A112" s="132">
        <f ca="1">IF(B112 = "", "", INDIRECT(ADDRESS(MATCH(B112,キャラデータ表!$C$1:$C1331, 0),1,2,TRUE,"キャラデータ表"),TRUE))</f>
        <v>41</v>
      </c>
      <c r="B112" s="1" t="s">
        <v>354</v>
      </c>
      <c r="C112" s="1" t="s">
        <v>2439</v>
      </c>
      <c r="D112" s="132" t="str">
        <f ca="1">IF(C112 = "", "", INDIRECT(ADDRESS(MATCH(C112,汎用スキル表!$G$1:$G1331, 0),5,2,TRUE,"汎用スキル表"),TRUE))</f>
        <v>TROOP</v>
      </c>
      <c r="E112" s="1">
        <f ca="1">COUNTIFS(固有スキル表!$B:$B, $A112, 固有スキル表!$D:$D, $D112) + COUNTIFS($A:$A, $A112, $D:$D, $D112) - COUNTIFS(固有スキル表!$C:$C, $B112, 固有スキル表!$I:$I, "不可", 固有スキル表!$D:$D, $D112)</f>
        <v>5</v>
      </c>
      <c r="F112" s="1"/>
      <c r="G112" s="1"/>
      <c r="H112" s="1"/>
    </row>
    <row r="113" spans="1:171" ht="16.149999999999999">
      <c r="A113" s="132">
        <f ca="1">IF(B113 = "", "", INDIRECT(ADDRESS(MATCH(B113,キャラデータ表!$C$1:$C1331, 0),1,2,TRUE,"キャラデータ表"),TRUE))</f>
        <v>41</v>
      </c>
      <c r="B113" s="1" t="s">
        <v>354</v>
      </c>
      <c r="C113" s="1" t="s">
        <v>2422</v>
      </c>
      <c r="D113" s="132" t="str">
        <f ca="1">IF(C113 = "", "", INDIRECT(ADDRESS(MATCH(C113,汎用スキル表!$G$1:$G1331, 0),5,2,TRUE,"汎用スキル表"),TRUE))</f>
        <v>TROOP</v>
      </c>
      <c r="E113" s="1">
        <f ca="1">COUNTIFS(固有スキル表!$B:$B, $A113, 固有スキル表!$D:$D, $D113) + COUNTIFS($A:$A, $A113, $D:$D, $D113) - COUNTIFS(固有スキル表!$C:$C, $B113, 固有スキル表!$I:$I, "不可", 固有スキル表!$D:$D, $D113)</f>
        <v>5</v>
      </c>
      <c r="F113" s="1"/>
      <c r="G113" s="1"/>
      <c r="H113" s="1"/>
    </row>
    <row r="114" spans="1:171" ht="16.149999999999999">
      <c r="A114" s="132">
        <f ca="1">IF(B114 = "", "", INDIRECT(ADDRESS(MATCH(B114,キャラデータ表!$C$1:$C1331, 0),1,2,TRUE,"キャラデータ表"),TRUE))</f>
        <v>41</v>
      </c>
      <c r="B114" s="1" t="s">
        <v>354</v>
      </c>
      <c r="C114" s="1" t="s">
        <v>2451</v>
      </c>
      <c r="D114" s="132" t="str">
        <f ca="1">IF(C114 = "", "", INDIRECT(ADDRESS(MATCH(C114,汎用スキル表!$G$1:$G1331, 0),5,2,TRUE,"汎用スキル表"),TRUE))</f>
        <v>CAPTURE</v>
      </c>
      <c r="E114" s="1">
        <f ca="1">COUNTIFS(固有スキル表!$B:$B, $A114, 固有スキル表!$D:$D, $D114) + COUNTIFS($A:$A, $A114, $D:$D, $D114) - COUNTIFS(固有スキル表!$C:$C, $B114, 固有スキル表!$I:$I, "不可", 固有スキル表!$D:$D, $D114)</f>
        <v>4</v>
      </c>
      <c r="F114" s="1"/>
      <c r="G114" s="1"/>
      <c r="H114" s="1"/>
    </row>
    <row r="115" spans="1:171" ht="16.149999999999999">
      <c r="A115" s="175">
        <f ca="1">IF(B115 = "", "", INDIRECT(ADDRESS(MATCH(B115,キャラデータ表!$C$1:$C1331, 0),1,2,TRUE,"キャラデータ表"),TRUE))</f>
        <v>41</v>
      </c>
      <c r="B115" s="1" t="s">
        <v>354</v>
      </c>
      <c r="C115" s="1" t="s">
        <v>2454</v>
      </c>
      <c r="D115" s="132" t="str">
        <f ca="1">IF(C115 = "", "", INDIRECT(ADDRESS(MATCH(C115,汎用スキル表!$G$1:$G1331, 0),5,2,TRUE,"汎用スキル表"),TRUE))</f>
        <v>CAPTURE</v>
      </c>
      <c r="E115" s="94">
        <f ca="1">COUNTIFS(固有スキル表!$B:$B, $A115, 固有スキル表!$D:$D, $D115) + COUNTIFS($A:$A, $A115, $D:$D, $D115) - COUNTIFS(固有スキル表!$C:$C, $B115, 固有スキル表!$I:$I, "不可", 固有スキル表!$D:$D, $D115)</f>
        <v>4</v>
      </c>
      <c r="F115" s="1"/>
      <c r="G115" s="1"/>
      <c r="H115" s="1"/>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c r="AS115" s="114"/>
      <c r="AT115" s="114"/>
      <c r="AU115" s="114"/>
      <c r="AV115" s="114"/>
      <c r="AW115" s="114"/>
      <c r="AX115" s="114"/>
      <c r="AY115" s="114"/>
      <c r="AZ115" s="114"/>
      <c r="BA115" s="114"/>
      <c r="BB115" s="114"/>
      <c r="BC115" s="114"/>
      <c r="BD115" s="114"/>
      <c r="BE115" s="114"/>
      <c r="BF115" s="114"/>
      <c r="BG115" s="114"/>
      <c r="BH115" s="114"/>
      <c r="BI115" s="114"/>
      <c r="BJ115" s="114"/>
      <c r="BK115" s="114"/>
      <c r="BL115" s="114"/>
      <c r="BM115" s="114"/>
      <c r="BN115" s="114"/>
      <c r="BO115" s="114"/>
      <c r="BP115" s="114"/>
      <c r="BQ115" s="114"/>
      <c r="BR115" s="114"/>
      <c r="BS115" s="114"/>
      <c r="BT115" s="114"/>
      <c r="BU115" s="114"/>
      <c r="BV115" s="114"/>
      <c r="BW115" s="114"/>
      <c r="BX115" s="114"/>
      <c r="BY115" s="114"/>
      <c r="BZ115" s="114"/>
      <c r="CA115" s="114"/>
      <c r="CB115" s="114"/>
      <c r="CC115" s="114"/>
      <c r="CD115" s="114"/>
      <c r="CE115" s="114"/>
      <c r="CF115" s="114"/>
      <c r="CG115" s="114"/>
      <c r="CH115" s="114"/>
      <c r="CI115" s="114"/>
      <c r="CJ115" s="114"/>
      <c r="CK115" s="114"/>
      <c r="CL115" s="114"/>
      <c r="CM115" s="114"/>
      <c r="CN115" s="114"/>
      <c r="CO115" s="114"/>
      <c r="CP115" s="114"/>
      <c r="CQ115" s="114"/>
      <c r="CR115" s="114"/>
      <c r="CS115" s="114"/>
      <c r="CT115" s="114"/>
      <c r="CU115" s="114"/>
      <c r="CV115" s="114"/>
      <c r="CW115" s="114"/>
      <c r="CX115" s="114"/>
      <c r="CY115" s="114"/>
      <c r="CZ115" s="114"/>
      <c r="DA115" s="114"/>
      <c r="DB115" s="114"/>
      <c r="DC115" s="114"/>
      <c r="DD115" s="114"/>
      <c r="DE115" s="114"/>
      <c r="DF115" s="114"/>
      <c r="DG115" s="114"/>
      <c r="DH115" s="114"/>
      <c r="DI115" s="114"/>
      <c r="DJ115" s="114"/>
      <c r="DK115" s="114"/>
      <c r="DL115" s="114"/>
      <c r="DM115" s="114"/>
      <c r="DN115" s="114"/>
      <c r="DO115" s="114"/>
      <c r="DP115" s="114"/>
      <c r="DQ115" s="114"/>
      <c r="DR115" s="114"/>
      <c r="DS115" s="114"/>
      <c r="DT115" s="114"/>
      <c r="DU115" s="114"/>
      <c r="DV115" s="114"/>
      <c r="DW115" s="114"/>
      <c r="DX115" s="114"/>
      <c r="DY115" s="114"/>
      <c r="DZ115" s="114"/>
      <c r="EA115" s="114"/>
      <c r="EB115" s="114"/>
      <c r="EC115" s="114"/>
      <c r="ED115" s="114"/>
      <c r="EE115" s="114"/>
      <c r="EF115" s="114"/>
      <c r="EG115" s="114"/>
      <c r="EH115" s="114"/>
      <c r="EI115" s="114"/>
      <c r="EJ115" s="114"/>
      <c r="EK115" s="114"/>
      <c r="EL115" s="114"/>
      <c r="EM115" s="114"/>
      <c r="EN115" s="114"/>
      <c r="EO115" s="114"/>
      <c r="EP115" s="114"/>
      <c r="EQ115" s="114"/>
      <c r="ER115" s="114"/>
      <c r="ES115" s="114"/>
      <c r="ET115" s="114"/>
      <c r="EU115" s="114"/>
      <c r="EV115" s="114"/>
      <c r="EW115" s="114"/>
      <c r="EX115" s="114"/>
      <c r="EY115" s="114"/>
      <c r="EZ115" s="114"/>
      <c r="FA115" s="114"/>
      <c r="FB115" s="114"/>
      <c r="FC115" s="114"/>
      <c r="FD115" s="114"/>
      <c r="FE115" s="114"/>
      <c r="FF115" s="114"/>
      <c r="FG115" s="114"/>
      <c r="FH115" s="114"/>
      <c r="FI115" s="114"/>
      <c r="FJ115" s="114"/>
      <c r="FK115" s="114"/>
      <c r="FL115" s="114"/>
      <c r="FM115" s="114"/>
      <c r="FN115" s="114"/>
      <c r="FO115" s="114"/>
    </row>
    <row r="116" spans="1:171" ht="16.149999999999999">
      <c r="A116" s="132">
        <f ca="1">IF(B116 = "", "", INDIRECT(ADDRESS(MATCH(B116,キャラデータ表!$C$1:$C1331, 0),1,2,TRUE,"キャラデータ表"),TRUE))</f>
        <v>41</v>
      </c>
      <c r="B116" s="1" t="s">
        <v>354</v>
      </c>
      <c r="C116" s="1" t="s">
        <v>2464</v>
      </c>
      <c r="D116" s="132" t="str">
        <f ca="1">IF(C116 = "", "", INDIRECT(ADDRESS(MATCH(C116,汎用スキル表!$G$1:$G1331, 0),5,2,TRUE,"汎用スキル表"),TRUE))</f>
        <v>PASSIVE</v>
      </c>
      <c r="E116" s="1">
        <f ca="1">COUNTIFS(固有スキル表!$B:$B, $A116, 固有スキル表!$D:$D, $D116) + COUNTIFS($A:$A, $A116, $D:$D, $D116) - COUNTIFS(固有スキル表!$C:$C, $B116, 固有スキル表!$I:$I, "不可", 固有スキル表!$D:$D, $D116)</f>
        <v>1</v>
      </c>
      <c r="F116" s="1"/>
      <c r="G116" s="1"/>
      <c r="H116" s="1"/>
    </row>
    <row r="117" spans="1:171" ht="16.149999999999999">
      <c r="A117" s="132">
        <f ca="1">IF(B117 = "", "", INDIRECT(ADDRESS(MATCH(B117,キャラデータ表!$C$1:$C1331, 0),1,2,TRUE,"キャラデータ表"),TRUE))</f>
        <v>41</v>
      </c>
      <c r="B117" s="1" t="s">
        <v>354</v>
      </c>
      <c r="C117" s="1" t="s">
        <v>2460</v>
      </c>
      <c r="D117" s="132" t="str">
        <f ca="1">IF(C117 = "", "", INDIRECT(ADDRESS(MATCH(C117,汎用スキル表!$G$1:$G1331, 0),5,2,TRUE,"汎用スキル表"),TRUE))</f>
        <v>ESCAPE</v>
      </c>
      <c r="E117" s="1">
        <f ca="1">COUNTIFS(固有スキル表!$B:$B, $A117, 固有スキル表!$D:$D, $D117) + COUNTIFS($A:$A, $A117, $D:$D, $D117) - COUNTIFS(固有スキル表!$C:$C, $B117, 固有スキル表!$I:$I, "不可", 固有スキル表!$D:$D, $D117)</f>
        <v>1</v>
      </c>
      <c r="F117" s="1"/>
      <c r="G117" s="1"/>
      <c r="H117" s="1"/>
    </row>
    <row r="118" spans="1:171" ht="16.149999999999999">
      <c r="A118" s="175">
        <f ca="1">IF(B118 = "", "", INDIRECT(ADDRESS(MATCH(B118,キャラデータ表!$C$1:$C1331, 0),1,2,TRUE,"キャラデータ表"),TRUE))</f>
        <v>41</v>
      </c>
      <c r="B118" s="1" t="s">
        <v>354</v>
      </c>
      <c r="C118" s="1" t="s">
        <v>2406</v>
      </c>
      <c r="D118" s="132" t="str">
        <f ca="1">IF(C118 = "", "", INDIRECT(ADDRESS(MATCH(C118,汎用スキル表!$G$1:$G1331, 0),5,2,TRUE,"汎用スキル表"),TRUE))</f>
        <v>PERSONAL</v>
      </c>
      <c r="E118" s="1">
        <f ca="1">COUNTIFS(固有スキル表!$B:$B, $A118, 固有スキル表!$D:$D, $D118) + COUNTIFS($A:$A, $A118, $D:$D, $D118) - COUNTIFS(固有スキル表!$C:$C, $B118, 固有スキル表!$I:$I, "不可", 固有スキル表!$D:$D, $D118)</f>
        <v>3</v>
      </c>
      <c r="F118" s="1"/>
      <c r="G118" s="1"/>
      <c r="H118" s="1"/>
    </row>
    <row r="119" spans="1:171" ht="16.149999999999999">
      <c r="A119" s="132">
        <f ca="1">IF(B119 = "", "", INDIRECT(ADDRESS(MATCH(B119,キャラデータ表!$C$1:$C1331, 0),1,2,TRUE,"キャラデータ表"),TRUE))</f>
        <v>41</v>
      </c>
      <c r="B119" s="1" t="s">
        <v>354</v>
      </c>
      <c r="C119" s="1" t="s">
        <v>2400</v>
      </c>
      <c r="D119" s="132" t="str">
        <f ca="1">IF(C119 = "", "", INDIRECT(ADDRESS(MATCH(C119,汎用スキル表!$G$1:$G1331, 0),5,2,TRUE,"汎用スキル表"),TRUE))</f>
        <v>PERSONAL</v>
      </c>
      <c r="E119" s="1">
        <f ca="1">COUNTIFS(固有スキル表!$B:$B, $A119, 固有スキル表!$D:$D, $D119) + COUNTIFS($A:$A, $A119, $D:$D, $D119) - COUNTIFS(固有スキル表!$C:$C, $B119, 固有スキル表!$I:$I, "不可", 固有スキル表!$D:$D, $D119)</f>
        <v>3</v>
      </c>
      <c r="F119" s="1"/>
      <c r="G119" s="1"/>
      <c r="H119" s="1"/>
    </row>
    <row r="120" spans="1:171" ht="16.149999999999999">
      <c r="A120" s="132">
        <f ca="1">IF(B120 = "", "", INDIRECT(ADDRESS(MATCH(B120,キャラデータ表!$C$1:$C1331, 0),1,2,TRUE,"キャラデータ表"),TRUE))</f>
        <v>41</v>
      </c>
      <c r="B120" s="1" t="s">
        <v>354</v>
      </c>
      <c r="C120" s="1" t="s">
        <v>2446</v>
      </c>
      <c r="D120" s="132" t="str">
        <f ca="1">IF(C120 = "", "", INDIRECT(ADDRESS(MATCH(C120,汎用スキル表!$G$1:$G1331, 0),5,2,TRUE,"汎用スキル表"),TRUE))</f>
        <v>TROOP</v>
      </c>
      <c r="E120" s="1">
        <f ca="1">COUNTIFS(固有スキル表!$B:$B, $A120, 固有スキル表!$D:$D, $D120) + COUNTIFS($A:$A, $A120, $D:$D, $D120) - COUNTIFS(固有スキル表!$C:$C, $B120, 固有スキル表!$I:$I, "不可", 固有スキル表!$D:$D, $D120)</f>
        <v>5</v>
      </c>
      <c r="F120" s="1"/>
      <c r="G120" s="1"/>
      <c r="H120" s="1"/>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c r="AS120" s="114"/>
      <c r="AT120" s="114"/>
      <c r="AU120" s="114"/>
      <c r="AV120" s="114"/>
      <c r="AW120" s="114"/>
      <c r="AX120" s="114"/>
      <c r="AY120" s="114"/>
      <c r="AZ120" s="114"/>
      <c r="BA120" s="114"/>
      <c r="BB120" s="114"/>
      <c r="BC120" s="114"/>
      <c r="BD120" s="114"/>
      <c r="BE120" s="114"/>
      <c r="BF120" s="114"/>
      <c r="BG120" s="114"/>
      <c r="BH120" s="114"/>
      <c r="BI120" s="114"/>
      <c r="BJ120" s="114"/>
      <c r="BK120" s="114"/>
      <c r="BL120" s="114"/>
      <c r="BM120" s="114"/>
      <c r="BN120" s="114"/>
      <c r="BO120" s="114"/>
      <c r="BP120" s="114"/>
      <c r="BQ120" s="114"/>
      <c r="BR120" s="114"/>
      <c r="BS120" s="114"/>
      <c r="BT120" s="114"/>
      <c r="BU120" s="114"/>
      <c r="BV120" s="114"/>
      <c r="BW120" s="114"/>
      <c r="BX120" s="114"/>
      <c r="BY120" s="114"/>
      <c r="BZ120" s="114"/>
      <c r="CA120" s="114"/>
      <c r="CB120" s="114"/>
      <c r="CC120" s="114"/>
      <c r="CD120" s="114"/>
      <c r="CE120" s="114"/>
      <c r="CF120" s="114"/>
      <c r="CG120" s="114"/>
      <c r="CH120" s="114"/>
      <c r="CI120" s="114"/>
      <c r="CJ120" s="114"/>
      <c r="CK120" s="114"/>
      <c r="CL120" s="114"/>
      <c r="CM120" s="114"/>
      <c r="CN120" s="114"/>
      <c r="CO120" s="114"/>
      <c r="CP120" s="114"/>
      <c r="CQ120" s="114"/>
      <c r="CR120" s="114"/>
      <c r="CS120" s="114"/>
      <c r="CT120" s="114"/>
      <c r="CU120" s="114"/>
      <c r="CV120" s="114"/>
      <c r="CW120" s="114"/>
      <c r="CX120" s="114"/>
      <c r="CY120" s="114"/>
      <c r="CZ120" s="114"/>
      <c r="DA120" s="114"/>
      <c r="DB120" s="114"/>
      <c r="DC120" s="114"/>
      <c r="DD120" s="114"/>
      <c r="DE120" s="114"/>
      <c r="DF120" s="114"/>
      <c r="DG120" s="114"/>
      <c r="DH120" s="114"/>
      <c r="DI120" s="114"/>
      <c r="DJ120" s="114"/>
      <c r="DK120" s="114"/>
      <c r="DL120" s="114"/>
      <c r="DM120" s="114"/>
      <c r="DN120" s="114"/>
      <c r="DO120" s="114"/>
      <c r="DP120" s="114"/>
      <c r="DQ120" s="114"/>
      <c r="DR120" s="114"/>
      <c r="DS120" s="114"/>
      <c r="DT120" s="114"/>
      <c r="DU120" s="114"/>
      <c r="DV120" s="114"/>
      <c r="DW120" s="114"/>
      <c r="DX120" s="114"/>
      <c r="DY120" s="114"/>
      <c r="DZ120" s="114"/>
      <c r="EA120" s="114"/>
      <c r="EB120" s="114"/>
      <c r="EC120" s="114"/>
      <c r="ED120" s="114"/>
      <c r="EE120" s="114"/>
      <c r="EF120" s="114"/>
      <c r="EG120" s="114"/>
      <c r="EH120" s="114"/>
      <c r="EI120" s="114"/>
      <c r="EJ120" s="114"/>
      <c r="EK120" s="114"/>
      <c r="EL120" s="114"/>
      <c r="EM120" s="114"/>
      <c r="EN120" s="114"/>
      <c r="EO120" s="114"/>
      <c r="EP120" s="114"/>
      <c r="EQ120" s="114"/>
      <c r="ER120" s="114"/>
      <c r="ES120" s="114"/>
      <c r="ET120" s="114"/>
      <c r="EU120" s="114"/>
      <c r="EV120" s="114"/>
      <c r="EW120" s="114"/>
      <c r="EX120" s="114"/>
      <c r="EY120" s="114"/>
      <c r="EZ120" s="114"/>
      <c r="FA120" s="114"/>
      <c r="FB120" s="114"/>
      <c r="FC120" s="114"/>
      <c r="FD120" s="114"/>
      <c r="FE120" s="114"/>
      <c r="FF120" s="114"/>
      <c r="FG120" s="114"/>
      <c r="FH120" s="114"/>
      <c r="FI120" s="114"/>
      <c r="FJ120" s="114"/>
      <c r="FK120" s="114"/>
      <c r="FL120" s="114"/>
      <c r="FM120" s="114"/>
      <c r="FN120" s="114"/>
      <c r="FO120" s="114"/>
    </row>
    <row r="121" spans="1:171" ht="16.149999999999999">
      <c r="A121" s="132">
        <f ca="1">IF(B121 = "", "", INDIRECT(ADDRESS(MATCH(B121,キャラデータ表!$C$1:$C1331, 0),1,2,TRUE,"キャラデータ表"),TRUE))</f>
        <v>42</v>
      </c>
      <c r="B121" s="1" t="s">
        <v>361</v>
      </c>
      <c r="C121" s="1" t="s">
        <v>1200</v>
      </c>
      <c r="D121" s="132" t="str">
        <f ca="1">IF(C121 = "", "", INDIRECT(ADDRESS(MATCH(C121,汎用スキル表!$G$1:$G1331, 0),5,2,TRUE,"汎用スキル表"),TRUE))</f>
        <v>PASSIVE</v>
      </c>
      <c r="E121" s="1">
        <f ca="1">COUNTIFS(固有スキル表!$B:$B, $A121, 固有スキル表!$D:$D, $D121) + COUNTIFS($A:$A, $A121, $D:$D, $D121) - COUNTIFS(固有スキル表!$C:$C, $B121, 固有スキル表!$I:$I, "不可", 固有スキル表!$D:$D, $D121)</f>
        <v>2</v>
      </c>
      <c r="F121" s="1"/>
      <c r="G121" s="1"/>
      <c r="H121" s="1"/>
    </row>
    <row r="122" spans="1:171" ht="16.149999999999999">
      <c r="A122" s="132">
        <f ca="1">IF(B122 = "", "", INDIRECT(ADDRESS(MATCH(B122,キャラデータ表!$C$1:$C1331, 0),1,2,TRUE,"キャラデータ表"),TRUE))</f>
        <v>42</v>
      </c>
      <c r="B122" s="1" t="s">
        <v>361</v>
      </c>
      <c r="C122" s="1" t="s">
        <v>2464</v>
      </c>
      <c r="D122" s="132" t="str">
        <f ca="1">IF(C122 = "", "", INDIRECT(ADDRESS(MATCH(C122,汎用スキル表!$G$1:$G1331, 0),5,2,TRUE,"汎用スキル表"),TRUE))</f>
        <v>PASSIVE</v>
      </c>
      <c r="E122" s="1">
        <f ca="1">COUNTIFS(固有スキル表!$B:$B, $A122, 固有スキル表!$D:$D, $D122) + COUNTIFS($A:$A, $A122, $D:$D, $D122) - COUNTIFS(固有スキル表!$C:$C, $B122, 固有スキル表!$I:$I, "不可", 固有スキル表!$D:$D, $D122)</f>
        <v>2</v>
      </c>
      <c r="F122" s="1"/>
      <c r="G122" s="1"/>
      <c r="H122" s="1"/>
    </row>
    <row r="123" spans="1:171" ht="16.149999999999999">
      <c r="A123" s="132">
        <f ca="1">IF(B123 = "", "", INDIRECT(ADDRESS(MATCH(B123,キャラデータ表!$C$1:$C1331, 0),1,2,TRUE,"キャラデータ表"),TRUE))</f>
        <v>42</v>
      </c>
      <c r="B123" s="1" t="s">
        <v>361</v>
      </c>
      <c r="C123" s="1" t="s">
        <v>2404</v>
      </c>
      <c r="D123" s="132" t="str">
        <f ca="1">IF(C123 = "", "", INDIRECT(ADDRESS(MATCH(C123,汎用スキル表!$G$1:$G1331, 0),5,2,TRUE,"汎用スキル表"),TRUE))</f>
        <v>PERSONAL</v>
      </c>
      <c r="E123" s="1">
        <f ca="1">COUNTIFS(固有スキル表!$B:$B, $A123, 固有スキル表!$D:$D, $D123) + COUNTIFS($A:$A, $A123, $D:$D, $D123) - COUNTIFS(固有スキル表!$C:$C, $B123, 固有スキル表!$I:$I, "不可", 固有スキル表!$D:$D, $D123)</f>
        <v>4</v>
      </c>
      <c r="F123" s="1"/>
      <c r="G123" s="1"/>
      <c r="H123" s="1"/>
    </row>
    <row r="124" spans="1:171" ht="16.149999999999999">
      <c r="A124" s="132">
        <f ca="1">IF(B124 = "", "", INDIRECT(ADDRESS(MATCH(B124,キャラデータ表!$C$1:$C1331, 0),1,2,TRUE,"キャラデータ表"),TRUE))</f>
        <v>43</v>
      </c>
      <c r="B124" s="1" t="s">
        <v>368</v>
      </c>
      <c r="C124" s="1" t="s">
        <v>2421</v>
      </c>
      <c r="D124" s="132" t="str">
        <f ca="1">IF(C124 = "", "", INDIRECT(ADDRESS(MATCH(C124,汎用スキル表!$G$1:$G1331, 0),5,2,TRUE,"汎用スキル表"),TRUE))</f>
        <v>TROOP</v>
      </c>
      <c r="E124" s="1">
        <f ca="1">COUNTIFS(固有スキル表!$B:$B, $A124, 固有スキル表!$D:$D, $D124) + COUNTIFS($A:$A, $A124, $D:$D, $D124) - COUNTIFS(固有スキル表!$C:$C, $B124, 固有スキル表!$I:$I, "不可", 固有スキル表!$D:$D, $D124)</f>
        <v>2</v>
      </c>
      <c r="F124" s="1"/>
      <c r="G124" s="1"/>
      <c r="H124" s="1"/>
    </row>
    <row r="125" spans="1:171" ht="16.149999999999999">
      <c r="A125" s="132">
        <f ca="1">IF(B125 = "", "", INDIRECT(ADDRESS(MATCH(B125,キャラデータ表!$C$1:$C1331, 0),1,2,TRUE,"キャラデータ表"),TRUE))</f>
        <v>43</v>
      </c>
      <c r="B125" s="1" t="s">
        <v>368</v>
      </c>
      <c r="C125" s="1" t="s">
        <v>2388</v>
      </c>
      <c r="D125" s="132" t="str">
        <f ca="1">IF(C125 = "", "", INDIRECT(ADDRESS(MATCH(C125,汎用スキル表!$G$1:$G1331, 0),5,2,TRUE,"汎用スキル表"),TRUE))</f>
        <v>PERSONAL</v>
      </c>
      <c r="E125" s="1">
        <f ca="1">COUNTIFS(固有スキル表!$B:$B, $A125, 固有スキル表!$D:$D, $D125) + COUNTIFS($A:$A, $A125, $D:$D, $D125) - COUNTIFS(固有スキル表!$C:$C, $B125, 固有スキル表!$I:$I, "不可", 固有スキル表!$D:$D, $D125)</f>
        <v>3</v>
      </c>
      <c r="F125" s="1"/>
      <c r="G125" s="1"/>
      <c r="H125" s="1"/>
    </row>
    <row r="126" spans="1:171" ht="16.149999999999999">
      <c r="A126" s="132">
        <f ca="1">IF(B126 = "", "", INDIRECT(ADDRESS(MATCH(B126,キャラデータ表!$C$1:$C1331, 0),1,2,TRUE,"キャラデータ表"),TRUE))</f>
        <v>44</v>
      </c>
      <c r="B126" s="1" t="s">
        <v>375</v>
      </c>
      <c r="C126" s="1" t="s">
        <v>2358</v>
      </c>
      <c r="D126" s="132" t="str">
        <f ca="1">IF(C126 = "", "", INDIRECT(ADDRESS(MATCH(C126,汎用スキル表!$G$1:$G1331, 0),5,2,TRUE,"汎用スキル表"),TRUE))</f>
        <v>PERSONAL</v>
      </c>
      <c r="E126" s="1">
        <f ca="1">COUNTIFS(固有スキル表!$B:$B, $A126, 固有スキル表!$D:$D, $D126) + COUNTIFS($A:$A, $A126, $D:$D, $D126) - COUNTIFS(固有スキル表!$C:$C, $B126, 固有スキル表!$I:$I, "不可", 固有スキル表!$D:$D, $D126)</f>
        <v>3</v>
      </c>
      <c r="F126" s="1"/>
      <c r="G126" s="1"/>
      <c r="H126" s="1"/>
    </row>
    <row r="127" spans="1:171" ht="16.149999999999999">
      <c r="A127" s="132">
        <f ca="1">IF(B127 = "", "", INDIRECT(ADDRESS(MATCH(B127,キャラデータ表!$C$1:$C1331, 0),1,2,TRUE,"キャラデータ表"),TRUE))</f>
        <v>44</v>
      </c>
      <c r="B127" s="1" t="s">
        <v>375</v>
      </c>
      <c r="C127" s="1" t="s">
        <v>2384</v>
      </c>
      <c r="D127" s="132" t="str">
        <f ca="1">IF(C127 = "", "", INDIRECT(ADDRESS(MATCH(C127,汎用スキル表!$G$1:$G1331, 0),5,2,TRUE,"汎用スキル表"),TRUE))</f>
        <v>PERSONAL</v>
      </c>
      <c r="E127" s="1">
        <f ca="1">COUNTIFS(固有スキル表!$B:$B, $A127, 固有スキル表!$D:$D, $D127) + COUNTIFS($A:$A, $A127, $D:$D, $D127) - COUNTIFS(固有スキル表!$C:$C, $B127, 固有スキル表!$I:$I, "不可", 固有スキル表!$D:$D, $D127)</f>
        <v>3</v>
      </c>
      <c r="F127" s="1"/>
      <c r="G127" s="1"/>
      <c r="H127" s="1"/>
    </row>
    <row r="128" spans="1:171" ht="16.149999999999999">
      <c r="A128" s="132">
        <f ca="1">IF(B128 = "", "", INDIRECT(ADDRESS(MATCH(B128,キャラデータ表!$C$1:$C1331, 0),1,2,TRUE,"キャラデータ表"),TRUE))</f>
        <v>44</v>
      </c>
      <c r="B128" s="1" t="s">
        <v>375</v>
      </c>
      <c r="C128" s="1" t="s">
        <v>2436</v>
      </c>
      <c r="D128" s="132" t="str">
        <f ca="1">IF(C128 = "", "", INDIRECT(ADDRESS(MATCH(C128,汎用スキル表!$G$1:$G1331, 0),5,2,TRUE,"汎用スキル表"),TRUE))</f>
        <v>TROOP</v>
      </c>
      <c r="E128" s="1">
        <f ca="1">COUNTIFS(固有スキル表!$B:$B, $A128, 固有スキル表!$D:$D, $D128) + COUNTIFS($A:$A, $A128, $D:$D, $D128) - COUNTIFS(固有スキル表!$C:$C, $B128, 固有スキル表!$I:$I, "不可", 固有スキル表!$D:$D, $D128)</f>
        <v>3</v>
      </c>
      <c r="F128" s="1"/>
      <c r="G128" s="1"/>
      <c r="H128" s="1"/>
    </row>
    <row r="129" spans="1:8" ht="16.149999999999999">
      <c r="A129" s="132">
        <f ca="1">IF(B129 = "", "", INDIRECT(ADDRESS(MATCH(B129,キャラデータ表!$C$1:$C1331, 0),1,2,TRUE,"キャラデータ表"),TRUE))</f>
        <v>45</v>
      </c>
      <c r="B129" s="1" t="s">
        <v>381</v>
      </c>
      <c r="C129" s="1" t="s">
        <v>2455</v>
      </c>
      <c r="D129" s="132" t="str">
        <f ca="1">IF(C129 = "", "", INDIRECT(ADDRESS(MATCH(C129,汎用スキル表!$G$1:$G1331, 0),5,2,TRUE,"汎用スキル表"),TRUE))</f>
        <v>ESCAPE</v>
      </c>
      <c r="E129" s="1">
        <f ca="1">COUNTIFS(固有スキル表!$B:$B, $A129, 固有スキル表!$D:$D, $D129) + COUNTIFS($A:$A, $A129, $D:$D, $D129) - COUNTIFS(固有スキル表!$C:$C, $B129, 固有スキル表!$I:$I, "不可", 固有スキル表!$D:$D, $D129)</f>
        <v>2</v>
      </c>
      <c r="F129" s="1"/>
      <c r="G129" s="1"/>
      <c r="H129" s="1"/>
    </row>
    <row r="130" spans="1:8" ht="16.149999999999999">
      <c r="A130" s="132">
        <f ca="1">IF(B130 = "", "", INDIRECT(ADDRESS(MATCH(B130,キャラデータ表!$C$1:$C1331, 0),1,2,TRUE,"キャラデータ表"),TRUE))</f>
        <v>45</v>
      </c>
      <c r="B130" s="1" t="s">
        <v>381</v>
      </c>
      <c r="C130" s="1" t="s">
        <v>2434</v>
      </c>
      <c r="D130" s="132" t="str">
        <f ca="1">IF(C130 = "", "", INDIRECT(ADDRESS(MATCH(C130,汎用スキル表!$G$1:$G1331, 0),5,2,TRUE,"汎用スキル表"),TRUE))</f>
        <v>TROOP</v>
      </c>
      <c r="E130" s="1">
        <f ca="1">COUNTIFS(固有スキル表!$B:$B, $A130, 固有スキル表!$D:$D, $D130) + COUNTIFS($A:$A, $A130, $D:$D, $D130) - COUNTIFS(固有スキル表!$C:$C, $B130, 固有スキル表!$I:$I, "不可", 固有スキル表!$D:$D, $D130)</f>
        <v>2</v>
      </c>
      <c r="F130" s="1"/>
      <c r="G130" s="1"/>
      <c r="H130" s="1"/>
    </row>
    <row r="131" spans="1:8" ht="16.149999999999999">
      <c r="A131" s="132">
        <f ca="1">IF(B131 = "", "", INDIRECT(ADDRESS(MATCH(B131,キャラデータ表!$C$1:$C1331, 0),1,2,TRUE,"キャラデータ表"),TRUE))</f>
        <v>46</v>
      </c>
      <c r="B131" s="1" t="s">
        <v>385</v>
      </c>
      <c r="C131" s="1" t="s">
        <v>2455</v>
      </c>
      <c r="D131" s="132" t="str">
        <f ca="1">IF(C131 = "", "", INDIRECT(ADDRESS(MATCH(C131,汎用スキル表!$G$1:$G1331, 0),5,2,TRUE,"汎用スキル表"),TRUE))</f>
        <v>ESCAPE</v>
      </c>
      <c r="E131" s="1">
        <f ca="1">COUNTIFS(固有スキル表!$B:$B, $A131, 固有スキル表!$D:$D, $D131) + COUNTIFS($A:$A, $A131, $D:$D, $D131) - COUNTIFS(固有スキル表!$C:$C, $B131, 固有スキル表!$I:$I, "不可", 固有スキル表!$D:$D, $D131)</f>
        <v>1</v>
      </c>
      <c r="F131" s="1"/>
      <c r="G131" s="1"/>
      <c r="H131" s="1"/>
    </row>
    <row r="132" spans="1:8" ht="16.149999999999999">
      <c r="A132" s="132">
        <f ca="1">IF(B132 = "", "", INDIRECT(ADDRESS(MATCH(B132,キャラデータ表!$C$1:$C1331, 0),1,2,TRUE,"キャラデータ表"),TRUE))</f>
        <v>46</v>
      </c>
      <c r="B132" s="1" t="s">
        <v>385</v>
      </c>
      <c r="C132" s="1" t="s">
        <v>2434</v>
      </c>
      <c r="D132" s="132" t="str">
        <f ca="1">IF(C132 = "", "", INDIRECT(ADDRESS(MATCH(C132,汎用スキル表!$G$1:$G1331, 0),5,2,TRUE,"汎用スキル表"),TRUE))</f>
        <v>TROOP</v>
      </c>
      <c r="E132" s="1">
        <f ca="1">COUNTIFS(固有スキル表!$B:$B, $A132, 固有スキル表!$D:$D, $D132) + COUNTIFS($A:$A, $A132, $D:$D, $D132) - COUNTIFS(固有スキル表!$C:$C, $B132, 固有スキル表!$I:$I, "不可", 固有スキル表!$D:$D, $D132)</f>
        <v>2</v>
      </c>
      <c r="F132" s="1"/>
      <c r="G132" s="1"/>
      <c r="H132" s="1"/>
    </row>
    <row r="133" spans="1:8" ht="16.149999999999999">
      <c r="A133" s="132">
        <f ca="1">IF(B133 = "", "", INDIRECT(ADDRESS(MATCH(B133,キャラデータ表!$C$1:$C1331, 0),1,2,TRUE,"キャラデータ表"),TRUE))</f>
        <v>47</v>
      </c>
      <c r="B133" s="1" t="s">
        <v>389</v>
      </c>
      <c r="C133" s="1" t="s">
        <v>2455</v>
      </c>
      <c r="D133" s="132" t="str">
        <f ca="1">IF(C133 = "", "", INDIRECT(ADDRESS(MATCH(C133,汎用スキル表!$G$1:$G1331, 0),5,2,TRUE,"汎用スキル表"),TRUE))</f>
        <v>ESCAPE</v>
      </c>
      <c r="E133" s="1">
        <f ca="1">COUNTIFS(固有スキル表!$B:$B, $A133, 固有スキル表!$D:$D, $D133) + COUNTIFS($A:$A, $A133, $D:$D, $D133) - COUNTIFS(固有スキル表!$C:$C, $B133, 固有スキル表!$I:$I, "不可", 固有スキル表!$D:$D, $D133)</f>
        <v>1</v>
      </c>
      <c r="F133" s="1"/>
      <c r="G133" s="1"/>
      <c r="H133" s="1"/>
    </row>
    <row r="134" spans="1:8" ht="16.149999999999999">
      <c r="A134" s="132">
        <f ca="1">IF(B134 = "", "", INDIRECT(ADDRESS(MATCH(B134,キャラデータ表!$C$1:$C1331, 0),1,2,TRUE,"キャラデータ表"),TRUE))</f>
        <v>47</v>
      </c>
      <c r="B134" s="1" t="s">
        <v>389</v>
      </c>
      <c r="C134" s="1" t="s">
        <v>2419</v>
      </c>
      <c r="D134" s="132" t="str">
        <f ca="1">IF(C134 = "", "", INDIRECT(ADDRESS(MATCH(C134,汎用スキル表!$G$1:$G1331, 0),5,2,TRUE,"汎用スキル表"),TRUE))</f>
        <v>TROOP</v>
      </c>
      <c r="E134" s="1">
        <f ca="1">COUNTIFS(固有スキル表!$B:$B, $A134, 固有スキル表!$D:$D, $D134) + COUNTIFS($A:$A, $A134, $D:$D, $D134) - COUNTIFS(固有スキル表!$C:$C, $B134, 固有スキル表!$I:$I, "不可", 固有スキル表!$D:$D, $D134)</f>
        <v>1</v>
      </c>
      <c r="F134" s="1"/>
      <c r="G134" s="1"/>
      <c r="H134" s="1"/>
    </row>
    <row r="135" spans="1:8" ht="16.149999999999999">
      <c r="A135" s="132">
        <f ca="1">IF(B135 = "", "", INDIRECT(ADDRESS(MATCH(B135,キャラデータ表!$C$1:$C1331, 0),1,2,TRUE,"キャラデータ表"),TRUE))</f>
        <v>48</v>
      </c>
      <c r="B135" s="1" t="s">
        <v>394</v>
      </c>
      <c r="C135" s="1" t="s">
        <v>2426</v>
      </c>
      <c r="D135" s="132" t="str">
        <f ca="1">IF(C135 = "", "", INDIRECT(ADDRESS(MATCH(C135,汎用スキル表!$G$1:$G1331, 0),5,2,TRUE,"汎用スキル表"),TRUE))</f>
        <v>TROOP</v>
      </c>
      <c r="E135" s="1">
        <f ca="1">COUNTIFS(固有スキル表!$B:$B, $A135, 固有スキル表!$D:$D, $D135) + COUNTIFS($A:$A, $A135, $D:$D, $D135) - COUNTIFS(固有スキル表!$C:$C, $B135, 固有スキル表!$I:$I, "不可", 固有スキル表!$D:$D, $D135)</f>
        <v>2</v>
      </c>
      <c r="H135" s="1"/>
    </row>
    <row r="136" spans="1:8" ht="16.149999999999999">
      <c r="A136" s="132">
        <f ca="1">IF(B136 = "", "", INDIRECT(ADDRESS(MATCH(B136,キャラデータ表!$C$1:$C1331, 0),1,2,TRUE,"キャラデータ表"),TRUE))</f>
        <v>48</v>
      </c>
      <c r="B136" s="1" t="s">
        <v>394</v>
      </c>
      <c r="C136" s="1" t="s">
        <v>2462</v>
      </c>
      <c r="D136" s="132" t="str">
        <f ca="1">IF(C136 = "", "", INDIRECT(ADDRESS(MATCH(C136,汎用スキル表!$G$1:$G1331, 0),5,2,TRUE,"汎用スキル表"),TRUE))</f>
        <v>PASSIVE</v>
      </c>
      <c r="E136" s="1">
        <f ca="1">COUNTIFS(固有スキル表!$B:$B, $A136, 固有スキル表!$D:$D, $D136) + COUNTIFS($A:$A, $A136, $D:$D, $D136) - COUNTIFS(固有スキル表!$C:$C, $B136, 固有スキル表!$I:$I, "不可", 固有スキル表!$D:$D, $D136)</f>
        <v>2</v>
      </c>
      <c r="F136" s="1"/>
      <c r="G136" s="1"/>
      <c r="H136" s="1"/>
    </row>
    <row r="137" spans="1:8" ht="16.149999999999999">
      <c r="A137" s="132">
        <f ca="1">IF(B137 = "", "", INDIRECT(ADDRESS(MATCH(B137,キャラデータ表!$C$1:$C1331, 0),1,2,TRUE,"キャラデータ表"),TRUE))</f>
        <v>48</v>
      </c>
      <c r="B137" s="1" t="s">
        <v>394</v>
      </c>
      <c r="C137" s="1" t="s">
        <v>2468</v>
      </c>
      <c r="D137" s="132" t="str">
        <f ca="1">IF(C137 = "", "", INDIRECT(ADDRESS(MATCH(C137,汎用スキル表!$G$1:$G1331, 0),5,2,TRUE,"汎用スキル表"),TRUE))</f>
        <v>PASSIVE</v>
      </c>
      <c r="E137" s="1">
        <f ca="1">COUNTIFS(固有スキル表!$B:$B, $A137, 固有スキル表!$D:$D, $D137) + COUNTIFS($A:$A, $A137, $D:$D, $D137) - COUNTIFS(固有スキル表!$C:$C, $B137, 固有スキル表!$I:$I, "不可", 固有スキル表!$D:$D, $D137)</f>
        <v>2</v>
      </c>
      <c r="F137" s="1"/>
      <c r="G137" s="1"/>
      <c r="H137" s="1"/>
    </row>
    <row r="138" spans="1:8" ht="16.149999999999999">
      <c r="A138" s="132">
        <f ca="1">IF(B138 = "", "", INDIRECT(ADDRESS(MATCH(B138,キャラデータ表!$C$1:$C1331, 0),1,2,TRUE,"キャラデータ表"),TRUE))</f>
        <v>48</v>
      </c>
      <c r="B138" s="1" t="s">
        <v>394</v>
      </c>
      <c r="C138" s="1" t="s">
        <v>2357</v>
      </c>
      <c r="D138" s="132" t="str">
        <f ca="1">IF(C138 = "", "", INDIRECT(ADDRESS(MATCH(C138,汎用スキル表!$G$1:$G1331, 0),5,2,TRUE,"汎用スキル表"),TRUE))</f>
        <v>PERSONAL</v>
      </c>
      <c r="E138" s="1">
        <f ca="1">COUNTIFS(固有スキル表!$B:$B, $A138, 固有スキル表!$D:$D, $D138) + COUNTIFS($A:$A, $A138, $D:$D, $D138) - COUNTIFS(固有スキル表!$C:$C, $B138, 固有スキル表!$I:$I, "不可", 固有スキル表!$D:$D, $D138)</f>
        <v>2</v>
      </c>
      <c r="F138" s="1"/>
      <c r="G138" s="1"/>
      <c r="H138" s="1"/>
    </row>
    <row r="139" spans="1:8" ht="16.149999999999999">
      <c r="A139" s="132">
        <f ca="1">IF(B139 = "", "", INDIRECT(ADDRESS(MATCH(B139,キャラデータ表!$C$1:$C1331, 0),1,2,TRUE,"キャラデータ表"),TRUE))</f>
        <v>49</v>
      </c>
      <c r="B139" s="1" t="s">
        <v>401</v>
      </c>
      <c r="C139" s="1" t="s">
        <v>2358</v>
      </c>
      <c r="D139" s="132" t="str">
        <f ca="1">IF(C139 = "", "", INDIRECT(ADDRESS(MATCH(C139,汎用スキル表!$G$1:$G1331, 0),5,2,TRUE,"汎用スキル表"),TRUE))</f>
        <v>PERSONAL</v>
      </c>
      <c r="E139" s="1">
        <f ca="1">COUNTIFS(固有スキル表!$B:$B, $A139, 固有スキル表!$D:$D, $D139) + COUNTIFS($A:$A, $A139, $D:$D, $D139) - COUNTIFS(固有スキル表!$C:$C, $B139, 固有スキル表!$I:$I, "不可", 固有スキル表!$D:$D, $D139)</f>
        <v>3</v>
      </c>
      <c r="F139" s="1"/>
      <c r="G139" s="1"/>
      <c r="H139" s="1"/>
    </row>
    <row r="140" spans="1:8" ht="16.149999999999999">
      <c r="A140" s="132">
        <f ca="1">IF(B140 = "", "", INDIRECT(ADDRESS(MATCH(B140,キャラデータ表!$C$1:$C1331, 0),1,2,TRUE,"キャラデータ表"),TRUE))</f>
        <v>49</v>
      </c>
      <c r="B140" s="1" t="s">
        <v>401</v>
      </c>
      <c r="C140" s="1" t="s">
        <v>2390</v>
      </c>
      <c r="D140" s="132" t="str">
        <f ca="1">IF(C140 = "", "", INDIRECT(ADDRESS(MATCH(C140,汎用スキル表!$G$1:$G1331, 0),5,2,TRUE,"汎用スキル表"),TRUE))</f>
        <v>PERSONAL</v>
      </c>
      <c r="E140" s="1">
        <f ca="1">COUNTIFS(固有スキル表!$B:$B, $A140, 固有スキル表!$D:$D, $D140) + COUNTIFS($A:$A, $A140, $D:$D, $D140) - COUNTIFS(固有スキル表!$C:$C, $B140, 固有スキル表!$I:$I, "不可", 固有スキル表!$D:$D, $D140)</f>
        <v>3</v>
      </c>
      <c r="F140" s="1"/>
      <c r="G140" s="1"/>
      <c r="H140" s="1"/>
    </row>
    <row r="141" spans="1:8" ht="16.149999999999999">
      <c r="A141" s="132">
        <f ca="1">IF(B141 = "", "", INDIRECT(ADDRESS(MATCH(B141,キャラデータ表!$C$1:$C1331, 0),1,2,TRUE,"キャラデータ表"),TRUE))</f>
        <v>50</v>
      </c>
      <c r="B141" s="1" t="s">
        <v>408</v>
      </c>
      <c r="C141" s="1" t="s">
        <v>2468</v>
      </c>
      <c r="D141" s="132" t="str">
        <f ca="1">IF(C141 = "", "", INDIRECT(ADDRESS(MATCH(C141,汎用スキル表!$G$1:$G1331, 0),5,2,TRUE,"汎用スキル表"),TRUE))</f>
        <v>PASSIVE</v>
      </c>
      <c r="E141" s="1">
        <f ca="1">COUNTIFS(固有スキル表!$B:$B, $A141, 固有スキル表!$D:$D, $D141) + COUNTIFS($A:$A, $A141, $D:$D, $D141) - COUNTIFS(固有スキル表!$C:$C, $B141, 固有スキル表!$I:$I, "不可", 固有スキル表!$D:$D, $D141)</f>
        <v>1</v>
      </c>
      <c r="F141" s="1"/>
      <c r="G141" s="1"/>
      <c r="H141" s="1"/>
    </row>
    <row r="142" spans="1:8" ht="16.149999999999999">
      <c r="A142" s="132">
        <f ca="1">IF(B142 = "", "", INDIRECT(ADDRESS(MATCH(B142,キャラデータ表!$C$1:$C1331, 0),1,2,TRUE,"キャラデータ表"),TRUE))</f>
        <v>50</v>
      </c>
      <c r="B142" s="1" t="s">
        <v>408</v>
      </c>
      <c r="C142" s="1" t="s">
        <v>2441</v>
      </c>
      <c r="D142" s="132" t="str">
        <f ca="1">IF(C142 = "", "", INDIRECT(ADDRESS(MATCH(C142,汎用スキル表!$G$1:$G1331, 0),5,2,TRUE,"汎用スキル表"),TRUE))</f>
        <v>TROOP</v>
      </c>
      <c r="E142" s="1">
        <f ca="1">COUNTIFS(固有スキル表!$B:$B, $A142, 固有スキル表!$D:$D, $D142) + COUNTIFS($A:$A, $A142, $D:$D, $D142) - COUNTIFS(固有スキル表!$C:$C, $B142, 固有スキル表!$I:$I, "不可", 固有スキル表!$D:$D, $D142)</f>
        <v>2</v>
      </c>
      <c r="F142" s="1"/>
      <c r="G142" s="1"/>
      <c r="H142" s="1"/>
    </row>
    <row r="143" spans="1:8" ht="16.149999999999999">
      <c r="A143" s="132">
        <f ca="1">IF(B143 = "", "", INDIRECT(ADDRESS(MATCH(B143,キャラデータ表!$C$1:$C1331, 0),1,2,TRUE,"キャラデータ表"),TRUE))</f>
        <v>50</v>
      </c>
      <c r="B143" s="1" t="s">
        <v>408</v>
      </c>
      <c r="C143" s="1" t="s">
        <v>2418</v>
      </c>
      <c r="D143" s="132" t="str">
        <f ca="1">IF(C143 = "", "", INDIRECT(ADDRESS(MATCH(C143,汎用スキル表!$G$1:$G1331, 0),5,2,TRUE,"汎用スキル表"),TRUE))</f>
        <v>TROOP</v>
      </c>
      <c r="E143" s="1">
        <f ca="1">COUNTIFS(固有スキル表!$B:$B, $A143, 固有スキル表!$D:$D, $D143) + COUNTIFS($A:$A, $A143, $D:$D, $D143) - COUNTIFS(固有スキル表!$C:$C, $B143, 固有スキル表!$I:$I, "不可", 固有スキル表!$D:$D, $D143)</f>
        <v>2</v>
      </c>
      <c r="F143" s="1"/>
      <c r="G143" s="1"/>
      <c r="H143" s="1"/>
    </row>
    <row r="144" spans="1:8" ht="16.149999999999999">
      <c r="A144" s="132">
        <f ca="1">IF(B144 = "", "", INDIRECT(ADDRESS(MATCH(B144,キャラデータ表!$C$1:$C1331, 0),1,2,TRUE,"キャラデータ表"),TRUE))</f>
        <v>51</v>
      </c>
      <c r="B144" s="1" t="s">
        <v>413</v>
      </c>
      <c r="C144" s="1" t="s">
        <v>2426</v>
      </c>
      <c r="D144" s="132" t="str">
        <f ca="1">IF(C144 = "", "", INDIRECT(ADDRESS(MATCH(C144,汎用スキル表!$G$1:$G1331, 0),5,2,TRUE,"汎用スキル表"),TRUE))</f>
        <v>TROOP</v>
      </c>
      <c r="E144" s="1">
        <f ca="1">COUNTIFS(固有スキル表!$B:$B, $A144, 固有スキル表!$D:$D, $D144) + COUNTIFS($A:$A, $A144, $D:$D, $D144) - COUNTIFS(固有スキル表!$C:$C, $B144, 固有スキル表!$I:$I, "不可", 固有スキル表!$D:$D, $D144)</f>
        <v>3</v>
      </c>
      <c r="F144" s="1"/>
      <c r="G144" s="1"/>
      <c r="H144" s="1"/>
    </row>
    <row r="145" spans="1:8" ht="16.149999999999999">
      <c r="A145" s="132">
        <f ca="1">IF(B145 = "", "", INDIRECT(ADDRESS(MATCH(B145,キャラデータ表!$C$1:$C1331, 0),1,2,TRUE,"キャラデータ表"),TRUE))</f>
        <v>51</v>
      </c>
      <c r="B145" s="1" t="s">
        <v>413</v>
      </c>
      <c r="C145" s="1" t="s">
        <v>2354</v>
      </c>
      <c r="D145" s="132" t="str">
        <f ca="1">IF(C145 = "", "", INDIRECT(ADDRESS(MATCH(C145,汎用スキル表!$G$1:$G1331, 0),5,2,TRUE,"汎用スキル表"),TRUE))</f>
        <v>PERSONAL</v>
      </c>
      <c r="E145" s="1">
        <f ca="1">COUNTIFS(固有スキル表!$B:$B, $A145, 固有スキル表!$D:$D, $D145) + COUNTIFS($A:$A, $A145, $D:$D, $D145) - COUNTIFS(固有スキル表!$C:$C, $B145, 固有スキル表!$I:$I, "不可", 固有スキル表!$D:$D, $D145)</f>
        <v>2</v>
      </c>
      <c r="F145" s="1"/>
      <c r="G145" s="1"/>
      <c r="H145" s="1"/>
    </row>
    <row r="146" spans="1:8" ht="16.149999999999999">
      <c r="A146" s="132">
        <f ca="1">IF(B146 = "", "", INDIRECT(ADDRESS(MATCH(B146,キャラデータ表!$C$1:$C1331, 0),1,2,TRUE,"キャラデータ表"),TRUE))</f>
        <v>52</v>
      </c>
      <c r="B146" s="1" t="s">
        <v>420</v>
      </c>
      <c r="C146" s="1" t="s">
        <v>2353</v>
      </c>
      <c r="D146" s="132" t="str">
        <f ca="1">IF(C146 = "", "", INDIRECT(ADDRESS(MATCH(C146,汎用スキル表!$G$1:$G1331, 0),5,2,TRUE,"汎用スキル表"),TRUE))</f>
        <v>PERSONAL</v>
      </c>
      <c r="E146" s="1">
        <f ca="1">COUNTIFS(固有スキル表!$B:$B, $A146, 固有スキル表!$D:$D, $D146) + COUNTIFS($A:$A, $A146, $D:$D, $D146) - COUNTIFS(固有スキル表!$C:$C, $B146, 固有スキル表!$I:$I, "不可", 固有スキル表!$D:$D, $D146)</f>
        <v>3</v>
      </c>
      <c r="F146" s="1"/>
      <c r="G146" s="1"/>
      <c r="H146" s="1"/>
    </row>
    <row r="147" spans="1:8" ht="16.149999999999999">
      <c r="A147" s="132">
        <f ca="1">IF(B147 = "", "", INDIRECT(ADDRESS(MATCH(B147,キャラデータ表!$C$1:$C1331, 0),1,2,TRUE,"キャラデータ表"),TRUE))</f>
        <v>52</v>
      </c>
      <c r="B147" s="1" t="s">
        <v>420</v>
      </c>
      <c r="C147" s="1" t="s">
        <v>2356</v>
      </c>
      <c r="D147" s="132" t="str">
        <f ca="1">IF(C147 = "", "", INDIRECT(ADDRESS(MATCH(C147,汎用スキル表!$G$1:$G1331, 0),5,2,TRUE,"汎用スキル表"),TRUE))</f>
        <v>PERSONAL</v>
      </c>
      <c r="E147" s="1">
        <f ca="1">COUNTIFS(固有スキル表!$B:$B, $A147, 固有スキル表!$D:$D, $D147) + COUNTIFS($A:$A, $A147, $D:$D, $D147) - COUNTIFS(固有スキル表!$C:$C, $B147, 固有スキル表!$I:$I, "不可", 固有スキル表!$D:$D, $D147)</f>
        <v>3</v>
      </c>
      <c r="F147" s="1"/>
      <c r="G147" s="1"/>
      <c r="H147" s="1"/>
    </row>
    <row r="148" spans="1:8" ht="16.149999999999999">
      <c r="A148" s="132">
        <f ca="1">IF(B148 = "", "", INDIRECT(ADDRESS(MATCH(B148,キャラデータ表!$C$1:$C1331, 0),1,2,TRUE,"キャラデータ表"),TRUE))</f>
        <v>52</v>
      </c>
      <c r="B148" s="1" t="s">
        <v>420</v>
      </c>
      <c r="C148" s="1" t="s">
        <v>2421</v>
      </c>
      <c r="D148" s="132" t="str">
        <f ca="1">IF(C148 = "", "", INDIRECT(ADDRESS(MATCH(C148,汎用スキル表!$G$1:$G1331, 0),5,2,TRUE,"汎用スキル表"),TRUE))</f>
        <v>TROOP</v>
      </c>
      <c r="E148" s="1">
        <f ca="1">COUNTIFS(固有スキル表!$B:$B, $A148, 固有スキル表!$D:$D, $D148) + COUNTIFS($A:$A, $A148, $D:$D, $D148) - COUNTIFS(固有スキル表!$C:$C, $B148, 固有スキル表!$I:$I, "不可", 固有スキル表!$D:$D, $D148)</f>
        <v>4</v>
      </c>
      <c r="F148" s="1"/>
      <c r="G148" s="1"/>
      <c r="H148" s="1"/>
    </row>
    <row r="149" spans="1:8" ht="16.149999999999999">
      <c r="A149" s="132">
        <f ca="1">IF(B149 = "", "", INDIRECT(ADDRESS(MATCH(B149,キャラデータ表!$C$1:$C1331, 0),1,2,TRUE,"キャラデータ表"),TRUE))</f>
        <v>53</v>
      </c>
      <c r="B149" s="1" t="s">
        <v>428</v>
      </c>
      <c r="C149" s="1" t="s">
        <v>1200</v>
      </c>
      <c r="D149" s="132" t="str">
        <f ca="1">IF(C149 = "", "", INDIRECT(ADDRESS(MATCH(C149,汎用スキル表!$G$1:$G1331, 0),5,2,TRUE,"汎用スキル表"),TRUE))</f>
        <v>PASSIVE</v>
      </c>
      <c r="E149" s="1">
        <f ca="1">COUNTIFS(固有スキル表!$B:$B, $A149, 固有スキル表!$D:$D, $D149) + COUNTIFS($A:$A, $A149, $D:$D, $D149) - COUNTIFS(固有スキル表!$C:$C, $B149, 固有スキル表!$I:$I, "不可", 固有スキル表!$D:$D, $D149)</f>
        <v>1</v>
      </c>
      <c r="F149" s="1"/>
      <c r="G149" s="1"/>
      <c r="H149" s="1"/>
    </row>
    <row r="150" spans="1:8" ht="16.149999999999999">
      <c r="A150" s="132">
        <f ca="1">IF(B150 = "", "", INDIRECT(ADDRESS(MATCH(B150,キャラデータ表!$C$1:$C1331, 0),1,2,TRUE,"キャラデータ表"),TRUE))</f>
        <v>53</v>
      </c>
      <c r="B150" s="1" t="s">
        <v>428</v>
      </c>
      <c r="C150" s="1" t="s">
        <v>2445</v>
      </c>
      <c r="D150" s="132" t="str">
        <f ca="1">IF(C150 = "", "", INDIRECT(ADDRESS(MATCH(C150,汎用スキル表!$G$1:$G1331, 0),5,2,TRUE,"汎用スキル表"),TRUE))</f>
        <v>TROOP</v>
      </c>
      <c r="E150" s="1">
        <f ca="1">COUNTIFS(固有スキル表!$B:$B, $A150, 固有スキル表!$D:$D, $D150) + COUNTIFS($A:$A, $A150, $D:$D, $D150) - COUNTIFS(固有スキル表!$C:$C, $B150, 固有スキル表!$I:$I, "不可", 固有スキル表!$D:$D, $D150)</f>
        <v>2</v>
      </c>
      <c r="F150" s="1"/>
      <c r="G150" s="1"/>
      <c r="H150" s="1"/>
    </row>
    <row r="151" spans="1:8" ht="16.149999999999999">
      <c r="A151" s="132">
        <f ca="1">IF(B151 = "", "", INDIRECT(ADDRESS(MATCH(B151,キャラデータ表!$C$1:$C1331, 0),1,2,TRUE,"キャラデータ表"),TRUE))</f>
        <v>54</v>
      </c>
      <c r="B151" s="1" t="s">
        <v>435</v>
      </c>
      <c r="C151" s="1" t="s">
        <v>2423</v>
      </c>
      <c r="D151" s="132" t="str">
        <f ca="1">IF(C151 = "", "", INDIRECT(ADDRESS(MATCH(C151,汎用スキル表!$G$1:$G1331, 0),5,2,TRUE,"汎用スキル表"),TRUE))</f>
        <v>TROOP</v>
      </c>
      <c r="E151" s="1">
        <f ca="1">COUNTIFS(固有スキル表!$B:$B, $A151, 固有スキル表!$D:$D, $D151) + COUNTIFS($A:$A, $A151, $D:$D, $D151) - COUNTIFS(固有スキル表!$C:$C, $B151, 固有スキル表!$I:$I, "不可", 固有スキル表!$D:$D, $D151)</f>
        <v>3</v>
      </c>
      <c r="F151" s="1"/>
      <c r="G151" s="1"/>
      <c r="H151" s="1"/>
    </row>
    <row r="152" spans="1:8" ht="16.149999999999999">
      <c r="A152" s="132">
        <f ca="1">IF(B152 = "", "", INDIRECT(ADDRESS(MATCH(B152,キャラデータ表!$C$1:$C1331, 0),1,2,TRUE,"キャラデータ表"),TRUE))</f>
        <v>54</v>
      </c>
      <c r="B152" s="1" t="s">
        <v>435</v>
      </c>
      <c r="C152" s="1" t="s">
        <v>2414</v>
      </c>
      <c r="D152" s="132" t="str">
        <f ca="1">IF(C152 = "", "", INDIRECT(ADDRESS(MATCH(C152,汎用スキル表!$G$1:$G1331, 0),5,2,TRUE,"汎用スキル表"),TRUE))</f>
        <v>TROOP</v>
      </c>
      <c r="E152" s="1">
        <f ca="1">COUNTIFS(固有スキル表!$B:$B, $A152, 固有スキル表!$D:$D, $D152) + COUNTIFS($A:$A, $A152, $D:$D, $D152) - COUNTIFS(固有スキル表!$C:$C, $B152, 固有スキル表!$I:$I, "不可", 固有スキル表!$D:$D, $D152)</f>
        <v>3</v>
      </c>
      <c r="F152" s="1"/>
      <c r="G152" s="1"/>
      <c r="H152" s="1"/>
    </row>
    <row r="153" spans="1:8" ht="16.149999999999999">
      <c r="A153" s="132">
        <f ca="1">IF(B153 = "", "", INDIRECT(ADDRESS(MATCH(B153,キャラデータ表!$C$1:$C1331, 0),1,2,TRUE,"キャラデータ表"),TRUE))</f>
        <v>54</v>
      </c>
      <c r="B153" s="1" t="s">
        <v>435</v>
      </c>
      <c r="C153" s="1" t="s">
        <v>2352</v>
      </c>
      <c r="D153" s="132" t="str">
        <f ca="1">IF(C153 = "", "", INDIRECT(ADDRESS(MATCH(C153,汎用スキル表!$G$1:$G1331, 0),5,2,TRUE,"汎用スキル表"),TRUE))</f>
        <v>PERSONAL</v>
      </c>
      <c r="E153" s="1">
        <f ca="1">COUNTIFS(固有スキル表!$B:$B, $A153, 固有スキル表!$D:$D, $D153) + COUNTIFS($A:$A, $A153, $D:$D, $D153) - COUNTIFS(固有スキル表!$C:$C, $B153, 固有スキル表!$I:$I, "不可", 固有スキル表!$D:$D, $D153)</f>
        <v>2</v>
      </c>
      <c r="F153" s="1"/>
      <c r="G153" s="1"/>
      <c r="H153" s="1"/>
    </row>
    <row r="154" spans="1:8" ht="16.149999999999999">
      <c r="A154" s="132">
        <f ca="1">IF(B154 = "", "", INDIRECT(ADDRESS(MATCH(B154,キャラデータ表!$C$1:$C1331, 0),1,2,TRUE,"キャラデータ表"),TRUE))</f>
        <v>55</v>
      </c>
      <c r="B154" s="1" t="s">
        <v>269</v>
      </c>
      <c r="C154" s="1" t="s">
        <v>2450</v>
      </c>
      <c r="D154" s="132" t="str">
        <f ca="1">IF(C154 = "", "", INDIRECT(ADDRESS(MATCH(C154,汎用スキル表!$G$1:$G1331, 0),5,2,TRUE,"汎用スキル表"),TRUE))</f>
        <v>CAPTURE</v>
      </c>
      <c r="E154" s="1">
        <f ca="1">COUNTIFS(固有スキル表!$B:$B, $A154, 固有スキル表!$D:$D, $D154) + COUNTIFS($A:$A, $A154, $D:$D, $D154) - COUNTIFS(固有スキル表!$C:$C, $B154, 固有スキル表!$I:$I, "不可", 固有スキル表!$D:$D, $D154)</f>
        <v>1</v>
      </c>
      <c r="F154" s="1"/>
      <c r="G154" s="1"/>
      <c r="H154" s="1"/>
    </row>
    <row r="155" spans="1:8" ht="16.149999999999999">
      <c r="A155" s="132">
        <f ca="1">IF(B155 = "", "", INDIRECT(ADDRESS(MATCH(B155,キャラデータ表!$C$1:$C1331, 0),1,2,TRUE,"キャラデータ表"),TRUE))</f>
        <v>55</v>
      </c>
      <c r="B155" s="1" t="s">
        <v>269</v>
      </c>
      <c r="C155" s="1" t="s">
        <v>2405</v>
      </c>
      <c r="D155" s="132" t="str">
        <f ca="1">IF(C155 = "", "", INDIRECT(ADDRESS(MATCH(C155,汎用スキル表!$G$1:$G1331, 0),5,2,TRUE,"汎用スキル表"),TRUE))</f>
        <v>PERSONAL</v>
      </c>
      <c r="E155" s="1">
        <f ca="1">COUNTIFS(固有スキル表!$B:$B, $A155, 固有スキル表!$D:$D, $D155) + COUNTIFS($A:$A, $A155, $D:$D, $D155) - COUNTIFS(固有スキル表!$C:$C, $B155, 固有スキル表!$I:$I, "不可", 固有スキル表!$D:$D, $D155)</f>
        <v>3</v>
      </c>
      <c r="F155" s="1"/>
      <c r="G155" s="1"/>
      <c r="H155" s="1"/>
    </row>
    <row r="156" spans="1:8" ht="16.149999999999999">
      <c r="A156" s="132">
        <f ca="1">IF(B156 = "", "", INDIRECT(ADDRESS(MATCH(B156,キャラデータ表!$C$1:$C1331, 0),1,2,TRUE,"キャラデータ表"),TRUE))</f>
        <v>55</v>
      </c>
      <c r="B156" s="1" t="s">
        <v>269</v>
      </c>
      <c r="C156" s="1" t="s">
        <v>2376</v>
      </c>
      <c r="D156" s="132" t="str">
        <f ca="1">IF(C156 = "", "", INDIRECT(ADDRESS(MATCH(C156,汎用スキル表!$G$1:$G1331, 0),5,2,TRUE,"汎用スキル表"),TRUE))</f>
        <v>PERSONAL</v>
      </c>
      <c r="E156" s="1">
        <f ca="1">COUNTIFS(固有スキル表!$B:$B, $A156, 固有スキル表!$D:$D, $D156) + COUNTIFS($A:$A, $A156, $D:$D, $D156) - COUNTIFS(固有スキル表!$C:$C, $B156, 固有スキル表!$I:$I, "不可", 固有スキル表!$D:$D, $D156)</f>
        <v>3</v>
      </c>
      <c r="F156" s="1"/>
      <c r="G156" s="1"/>
      <c r="H156" s="1"/>
    </row>
    <row r="157" spans="1:8" ht="16.149999999999999">
      <c r="A157" s="132">
        <f ca="1">IF(B157 = "", "", INDIRECT(ADDRESS(MATCH(B157,キャラデータ表!$C$1:$C1331, 0),1,2,TRUE,"キャラデータ表"),TRUE))</f>
        <v>56</v>
      </c>
      <c r="B157" s="1" t="s">
        <v>442</v>
      </c>
      <c r="C157" s="1" t="s">
        <v>2375</v>
      </c>
      <c r="D157" s="132" t="str">
        <f ca="1">IF(C157 = "", "", INDIRECT(ADDRESS(MATCH(C157,汎用スキル表!$G$1:$G1331, 0),5,2,TRUE,"汎用スキル表"),TRUE))</f>
        <v>PERSONAL</v>
      </c>
      <c r="E157" s="1">
        <f ca="1">COUNTIFS(固有スキル表!$B:$B, $A157, 固有スキル表!$D:$D, $D157) + COUNTIFS($A:$A, $A157, $D:$D, $D157) - COUNTIFS(固有スキル表!$C:$C, $B157, 固有スキル表!$I:$I, "不可", 固有スキル表!$D:$D, $D157)</f>
        <v>3</v>
      </c>
      <c r="F157" s="1"/>
      <c r="G157" s="1"/>
      <c r="H157" s="1"/>
    </row>
    <row r="158" spans="1:8" ht="16.149999999999999">
      <c r="A158" s="132">
        <f ca="1">IF(B158 = "", "", INDIRECT(ADDRESS(MATCH(B158,キャラデータ表!$C$1:$C1331, 0),1,2,TRUE,"キャラデータ表"),TRUE))</f>
        <v>56</v>
      </c>
      <c r="B158" s="1" t="s">
        <v>442</v>
      </c>
      <c r="C158" s="1" t="s">
        <v>2398</v>
      </c>
      <c r="D158" s="132" t="str">
        <f ca="1">IF(C158 = "", "", INDIRECT(ADDRESS(MATCH(C158,汎用スキル表!$G$1:$G1331, 0),5,2,TRUE,"汎用スキル表"),TRUE))</f>
        <v>PERSONAL</v>
      </c>
      <c r="E158" s="1">
        <f ca="1">COUNTIFS(固有スキル表!$B:$B, $A158, 固有スキル表!$D:$D, $D158) + COUNTIFS($A:$A, $A158, $D:$D, $D158) - COUNTIFS(固有スキル表!$C:$C, $B158, 固有スキル表!$I:$I, "不可", 固有スキル表!$D:$D, $D158)</f>
        <v>3</v>
      </c>
      <c r="F158" s="1"/>
      <c r="G158" s="1"/>
      <c r="H158" s="1"/>
    </row>
    <row r="159" spans="1:8" ht="16.149999999999999">
      <c r="A159" s="132">
        <f ca="1">IF(B159 = "", "", INDIRECT(ADDRESS(MATCH(B159,キャラデータ表!$C$1:$C1331, 0),1,2,TRUE,"キャラデータ表"),TRUE))</f>
        <v>56</v>
      </c>
      <c r="B159" s="1" t="s">
        <v>442</v>
      </c>
      <c r="C159" s="1" t="s">
        <v>2424</v>
      </c>
      <c r="D159" s="132" t="str">
        <f ca="1">IF(C159 = "", "", INDIRECT(ADDRESS(MATCH(C159,汎用スキル表!$G$1:$G1331, 0),5,2,TRUE,"汎用スキル表"),TRUE))</f>
        <v>TROOP</v>
      </c>
      <c r="E159" s="1">
        <f ca="1">COUNTIFS(固有スキル表!$B:$B, $A159, 固有スキル表!$D:$D, $D159) + COUNTIFS($A:$A, $A159, $D:$D, $D159) - COUNTIFS(固有スキル表!$C:$C, $B159, 固有スキル表!$I:$I, "不可", 固有スキル表!$D:$D, $D159)</f>
        <v>1</v>
      </c>
      <c r="F159" s="1"/>
      <c r="G159" s="1"/>
      <c r="H159" s="1"/>
    </row>
    <row r="160" spans="1:8" ht="16.149999999999999">
      <c r="A160" s="132">
        <f ca="1">IF(B160 = "", "", INDIRECT(ADDRESS(MATCH(B160,キャラデータ表!$C$1:$C1331, 0),1,2,TRUE,"キャラデータ表"),TRUE))</f>
        <v>57</v>
      </c>
      <c r="B160" s="1" t="s">
        <v>445</v>
      </c>
      <c r="C160" s="1" t="s">
        <v>2385</v>
      </c>
      <c r="D160" s="132" t="str">
        <f ca="1">IF(C160 = "", "", INDIRECT(ADDRESS(MATCH(C160,汎用スキル表!$G$1:$G1331, 0),5,2,TRUE,"汎用スキル表"),TRUE))</f>
        <v>PERSONAL</v>
      </c>
      <c r="E160" s="1">
        <f ca="1">COUNTIFS(固有スキル表!$B:$B, $A160, 固有スキル表!$D:$D, $D160) + COUNTIFS($A:$A, $A160, $D:$D, $D160) - COUNTIFS(固有スキル表!$C:$C, $B160, 固有スキル表!$I:$I, "不可", 固有スキル表!$D:$D, $D160)</f>
        <v>2</v>
      </c>
      <c r="F160" s="1"/>
      <c r="G160" s="1"/>
      <c r="H160" s="1"/>
    </row>
    <row r="161" spans="1:171" ht="16.149999999999999">
      <c r="A161" s="132">
        <f ca="1">IF(B161 = "", "", INDIRECT(ADDRESS(MATCH(B161,キャラデータ表!$C$1:$C1331, 0),1,2,TRUE,"キャラデータ表"),TRUE))</f>
        <v>57</v>
      </c>
      <c r="B161" s="1" t="s">
        <v>445</v>
      </c>
      <c r="C161" s="1" t="s">
        <v>2452</v>
      </c>
      <c r="D161" s="132" t="str">
        <f ca="1">IF(C161 = "", "", INDIRECT(ADDRESS(MATCH(C161,汎用スキル表!$G$1:$G1331, 0),5,2,TRUE,"汎用スキル表"),TRUE))</f>
        <v>CAPTURE</v>
      </c>
      <c r="E161" s="1">
        <f ca="1">COUNTIFS(固有スキル表!$B:$B, $A161, 固有スキル表!$D:$D, $D161) + COUNTIFS($A:$A, $A161, $D:$D, $D161) - COUNTIFS(固有スキル表!$C:$C, $B161, 固有スキル表!$I:$I, "不可", 固有スキル表!$D:$D, $D161)</f>
        <v>1</v>
      </c>
      <c r="F161" s="1"/>
      <c r="G161" s="1"/>
      <c r="H161" s="1"/>
    </row>
    <row r="162" spans="1:171" ht="16.149999999999999">
      <c r="A162" s="132">
        <f ca="1">IF(B162 = "", "", INDIRECT(ADDRESS(MATCH(B162,キャラデータ表!$C$1:$C1331, 0),1,2,TRUE,"キャラデータ表"),TRUE))</f>
        <v>58</v>
      </c>
      <c r="B162" s="1" t="s">
        <v>450</v>
      </c>
      <c r="C162" s="1" t="s">
        <v>2432</v>
      </c>
      <c r="D162" s="132" t="str">
        <f ca="1">IF(C162 = "", "", INDIRECT(ADDRESS(MATCH(C162,汎用スキル表!$G$1:$G1331, 0),5,2,TRUE,"汎用スキル表"),TRUE))</f>
        <v>TROOP</v>
      </c>
      <c r="E162" s="1">
        <f ca="1">COUNTIFS(固有スキル表!$B:$B, $A162, 固有スキル表!$D:$D, $D162) + COUNTIFS($A:$A, $A162, $D:$D, $D162) - COUNTIFS(固有スキル表!$C:$C, $B162, 固有スキル表!$I:$I, "不可", 固有スキル表!$D:$D, $D162)</f>
        <v>2</v>
      </c>
      <c r="F162" s="1"/>
      <c r="G162" s="1"/>
      <c r="H162" s="1"/>
    </row>
    <row r="163" spans="1:171" ht="16.149999999999999">
      <c r="A163" s="132">
        <f ca="1">IF(B163 = "", "", INDIRECT(ADDRESS(MATCH(B163,キャラデータ表!$C$1:$C1331, 0),1,2,TRUE,"キャラデータ表"),TRUE))</f>
        <v>58</v>
      </c>
      <c r="B163" s="1" t="s">
        <v>450</v>
      </c>
      <c r="C163" s="1" t="s">
        <v>2367</v>
      </c>
      <c r="D163" s="132" t="str">
        <f ca="1">IF(C163 = "", "", INDIRECT(ADDRESS(MATCH(C163,汎用スキル表!$G$1:$G1331, 0),5,2,TRUE,"汎用スキル表"),TRUE))</f>
        <v>PERSONAL</v>
      </c>
      <c r="E163" s="1">
        <f ca="1">COUNTIFS(固有スキル表!$B:$B, $A163, 固有スキル表!$D:$D, $D163) + COUNTIFS($A:$A, $A163, $D:$D, $D163) - COUNTIFS(固有スキル表!$C:$C, $B163, 固有スキル表!$I:$I, "不可", 固有スキル表!$D:$D, $D163)</f>
        <v>2</v>
      </c>
      <c r="F163" s="1"/>
      <c r="G163" s="1"/>
      <c r="H163" s="1"/>
    </row>
    <row r="164" spans="1:171" ht="16.149999999999999">
      <c r="A164" s="132">
        <f ca="1">IF(B164 = "", "", INDIRECT(ADDRESS(MATCH(B164,キャラデータ表!$C$1:$C1331, 0),1,2,TRUE,"キャラデータ表"),TRUE))</f>
        <v>59</v>
      </c>
      <c r="B164" s="1" t="s">
        <v>455</v>
      </c>
      <c r="C164" s="1" t="s">
        <v>2437</v>
      </c>
      <c r="D164" s="132" t="str">
        <f ca="1">IF(C164 = "", "", INDIRECT(ADDRESS(MATCH(C164,汎用スキル表!$G$1:$G1331, 0),5,2,TRUE,"汎用スキル表"),TRUE))</f>
        <v>TROOP</v>
      </c>
      <c r="E164" s="1">
        <f ca="1">COUNTIFS(固有スキル表!$B:$B, $A164, 固有スキル表!$D:$D, $D164) + COUNTIFS($A:$A, $A164, $D:$D, $D164) - COUNTIFS(固有スキル表!$C:$C, $B164, 固有スキル表!$I:$I, "不可", 固有スキル表!$D:$D, $D164)</f>
        <v>3</v>
      </c>
      <c r="F164" s="1"/>
      <c r="G164" s="1"/>
      <c r="H164" s="1"/>
    </row>
    <row r="165" spans="1:171" ht="16.149999999999999">
      <c r="A165" s="132">
        <f ca="1">IF(B165 = "", "", INDIRECT(ADDRESS(MATCH(B165,キャラデータ表!$C$1:$C1331, 0),1,2,TRUE,"キャラデータ表"),TRUE))</f>
        <v>60</v>
      </c>
      <c r="B165" s="1" t="s">
        <v>460</v>
      </c>
      <c r="C165" s="1" t="s">
        <v>2386</v>
      </c>
      <c r="D165" s="132" t="str">
        <f ca="1">IF(C165 = "", "", INDIRECT(ADDRESS(MATCH(C165,汎用スキル表!$G$1:$G1331, 0),5,2,TRUE,"汎用スキル表"),TRUE))</f>
        <v>PERSONAL</v>
      </c>
      <c r="E165" s="1">
        <f ca="1">COUNTIFS(固有スキル表!$B:$B, $A165, 固有スキル表!$D:$D, $D165) + COUNTIFS($A:$A, $A165, $D:$D, $D165) - COUNTIFS(固有スキル表!$C:$C, $B165, 固有スキル表!$I:$I, "不可", 固有スキル表!$D:$D, $D165)</f>
        <v>4</v>
      </c>
      <c r="F165" s="1"/>
      <c r="G165" s="1"/>
      <c r="H165" s="1"/>
    </row>
    <row r="166" spans="1:171" ht="16.149999999999999">
      <c r="A166" s="132">
        <f ca="1">IF(B166 = "", "", INDIRECT(ADDRESS(MATCH(B166,キャラデータ表!$C$1:$C1331, 0),1,2,TRUE,"キャラデータ表"),TRUE))</f>
        <v>60</v>
      </c>
      <c r="B166" s="1" t="s">
        <v>460</v>
      </c>
      <c r="C166" s="1" t="s">
        <v>2353</v>
      </c>
      <c r="D166" s="132" t="str">
        <f ca="1">IF(C166 = "", "", INDIRECT(ADDRESS(MATCH(C166,汎用スキル表!$G$1:$G1331, 0),5,2,TRUE,"汎用スキル表"),TRUE))</f>
        <v>PERSONAL</v>
      </c>
      <c r="E166" s="1">
        <f ca="1">COUNTIFS(固有スキル表!$B:$B, $A166, 固有スキル表!$D:$D, $D166) + COUNTIFS($A:$A, $A166, $D:$D, $D166) - COUNTIFS(固有スキル表!$C:$C, $B166, 固有スキル表!$I:$I, "不可", 固有スキル表!$D:$D, $D166)</f>
        <v>4</v>
      </c>
      <c r="F166" s="1"/>
      <c r="G166" s="1"/>
      <c r="H166" s="1"/>
    </row>
    <row r="167" spans="1:171" ht="16.149999999999999">
      <c r="A167" s="132">
        <f ca="1">IF(B167 = "", "", INDIRECT(ADDRESS(MATCH(B167,キャラデータ表!$C$1:$C1331, 0),1,2,TRUE,"キャラデータ表"),TRUE))</f>
        <v>60</v>
      </c>
      <c r="B167" s="1" t="s">
        <v>460</v>
      </c>
      <c r="C167" s="1" t="s">
        <v>2430</v>
      </c>
      <c r="D167" s="132" t="str">
        <f ca="1">IF(C167 = "", "", INDIRECT(ADDRESS(MATCH(C167,汎用スキル表!$G$1:$G1331, 0),5,2,TRUE,"汎用スキル表"),TRUE))</f>
        <v>TROOP</v>
      </c>
      <c r="E167" s="1">
        <f ca="1">COUNTIFS(固有スキル表!$B:$B, $A167, 固有スキル表!$D:$D, $D167) + COUNTIFS($A:$A, $A167, $D:$D, $D167) - COUNTIFS(固有スキル表!$C:$C, $B167, 固有スキル表!$I:$I, "不可", 固有スキル表!$D:$D, $D167)</f>
        <v>2</v>
      </c>
      <c r="F167" s="1"/>
      <c r="G167" s="1"/>
      <c r="H167" s="1"/>
    </row>
    <row r="168" spans="1:171" ht="16.149999999999999">
      <c r="A168" s="132">
        <f ca="1">IF(B168 = "", "", INDIRECT(ADDRESS(MATCH(B168,キャラデータ表!$C$1:$C1331, 0),1,2,TRUE,"キャラデータ表"),TRUE))</f>
        <v>61</v>
      </c>
      <c r="B168" s="1" t="s">
        <v>468</v>
      </c>
      <c r="C168" s="1" t="s">
        <v>2468</v>
      </c>
      <c r="D168" s="132" t="str">
        <f ca="1">IF(C168 = "", "", INDIRECT(ADDRESS(MATCH(C168,汎用スキル表!$G$1:$G1331, 0),5,2,TRUE,"汎用スキル表"),TRUE))</f>
        <v>PASSIVE</v>
      </c>
      <c r="E168" s="1">
        <f ca="1">COUNTIFS(固有スキル表!$B:$B, $A168, 固有スキル表!$D:$D, $D168) + COUNTIFS($A:$A, $A168, $D:$D, $D168) - COUNTIFS(固有スキル表!$C:$C, $B168, 固有スキル表!$I:$I, "不可", 固有スキル表!$D:$D, $D168)</f>
        <v>1</v>
      </c>
      <c r="F168" s="1"/>
      <c r="G168" s="1"/>
      <c r="H168" s="1"/>
    </row>
    <row r="169" spans="1:171" ht="16.149999999999999">
      <c r="A169" s="132">
        <f ca="1">IF(B169 = "", "", INDIRECT(ADDRESS(MATCH(B169,キャラデータ表!$C$1:$C1331, 0),1,2,TRUE,"キャラデータ表"),TRUE))</f>
        <v>61</v>
      </c>
      <c r="B169" s="1" t="s">
        <v>468</v>
      </c>
      <c r="C169" s="1" t="s">
        <v>2436</v>
      </c>
      <c r="D169" s="132" t="str">
        <f ca="1">IF(C169 = "", "", INDIRECT(ADDRESS(MATCH(C169,汎用スキル表!$G$1:$G1331, 0),5,2,TRUE,"汎用スキル表"),TRUE))</f>
        <v>TROOP</v>
      </c>
      <c r="E169" s="1">
        <f ca="1">COUNTIFS(固有スキル表!$B:$B, $A169, 固有スキル表!$D:$D, $D169) + COUNTIFS($A:$A, $A169, $D:$D, $D169) - COUNTIFS(固有スキル表!$C:$C, $B169, 固有スキル表!$I:$I, "不可", 固有スキル表!$D:$D, $D169)</f>
        <v>2</v>
      </c>
      <c r="F169" s="1"/>
      <c r="G169" s="1"/>
      <c r="H169" s="1"/>
    </row>
    <row r="170" spans="1:171" ht="16.149999999999999">
      <c r="A170" s="132">
        <f ca="1">IF(B170 = "", "", INDIRECT(ADDRESS(MATCH(B170,キャラデータ表!$C$1:$C1331, 0),1,2,TRUE,"キャラデータ表"),TRUE))</f>
        <v>62</v>
      </c>
      <c r="B170" s="1" t="s">
        <v>474</v>
      </c>
      <c r="C170" s="1" t="s">
        <v>2379</v>
      </c>
      <c r="D170" s="132" t="str">
        <f ca="1">IF(C170 = "", "", INDIRECT(ADDRESS(MATCH(C170,汎用スキル表!$G$1:$G1331, 0),5,2,TRUE,"汎用スキル表"),TRUE))</f>
        <v>PERSONAL</v>
      </c>
      <c r="E170" s="1">
        <f ca="1">COUNTIFS(固有スキル表!$B:$B, $A170, 固有スキル表!$D:$D, $D170) + COUNTIFS($A:$A, $A170, $D:$D, $D170) - COUNTIFS(固有スキル表!$C:$C, $B170, 固有スキル表!$I:$I, "不可", 固有スキル表!$D:$D, $D170)</f>
        <v>3</v>
      </c>
      <c r="F170" s="1"/>
      <c r="G170" s="1"/>
      <c r="H170" s="1"/>
    </row>
    <row r="171" spans="1:171" ht="16.149999999999999">
      <c r="A171" s="175">
        <f ca="1">IF(B171 = "", "", INDIRECT(ADDRESS(MATCH(B171,キャラデータ表!$C$1:$C1331, 0),1,2,TRUE,"キャラデータ表"),TRUE))</f>
        <v>62</v>
      </c>
      <c r="B171" s="1" t="s">
        <v>474</v>
      </c>
      <c r="C171" s="1" t="s">
        <v>2352</v>
      </c>
      <c r="D171" s="132" t="str">
        <f ca="1">IF(C171 = "", "", INDIRECT(ADDRESS(MATCH(C171,汎用スキル表!$G$1:$G1331, 0),5,2,TRUE,"汎用スキル表"),TRUE))</f>
        <v>PERSONAL</v>
      </c>
      <c r="E171" s="94">
        <f ca="1">COUNTIFS(固有スキル表!$B:$B, $A171, 固有スキル表!$D:$D, $D171) + COUNTIFS($A:$A, $A171, $D:$D, $D171) - COUNTIFS(固有スキル表!$C:$C, $B171, 固有スキル表!$I:$I, "不可", 固有スキル表!$D:$D, $D171)</f>
        <v>3</v>
      </c>
      <c r="F171" s="1"/>
      <c r="G171" s="1"/>
      <c r="H171" s="1"/>
      <c r="I171" s="114"/>
      <c r="J171" s="114"/>
      <c r="K171" s="114"/>
      <c r="L171" s="114"/>
      <c r="M171" s="114"/>
      <c r="N171" s="114"/>
      <c r="O171" s="114"/>
      <c r="P171" s="114"/>
      <c r="Q171" s="114"/>
      <c r="R171" s="114"/>
      <c r="S171" s="114"/>
      <c r="T171" s="114"/>
      <c r="U171" s="114"/>
      <c r="V171" s="114"/>
      <c r="W171" s="114"/>
      <c r="X171" s="114"/>
      <c r="Y171" s="114"/>
      <c r="Z171" s="114"/>
      <c r="AA171" s="114"/>
      <c r="AB171" s="114"/>
      <c r="AC171" s="114"/>
      <c r="AD171" s="114"/>
      <c r="AE171" s="114"/>
      <c r="AF171" s="114"/>
      <c r="AG171" s="114"/>
      <c r="AH171" s="114"/>
      <c r="AI171" s="114"/>
      <c r="AJ171" s="114"/>
      <c r="AK171" s="114"/>
      <c r="AL171" s="114"/>
      <c r="AM171" s="114"/>
      <c r="AN171" s="114"/>
      <c r="AO171" s="114"/>
      <c r="AP171" s="114"/>
      <c r="AQ171" s="114"/>
      <c r="AR171" s="114"/>
      <c r="AS171" s="114"/>
      <c r="AT171" s="114"/>
      <c r="AU171" s="114"/>
      <c r="AV171" s="114"/>
      <c r="AW171" s="114"/>
      <c r="AX171" s="114"/>
      <c r="AY171" s="114"/>
      <c r="AZ171" s="114"/>
      <c r="BA171" s="114"/>
      <c r="BB171" s="114"/>
      <c r="BC171" s="114"/>
      <c r="BD171" s="114"/>
      <c r="BE171" s="114"/>
      <c r="BF171" s="114"/>
      <c r="BG171" s="114"/>
      <c r="BH171" s="114"/>
      <c r="BI171" s="114"/>
      <c r="BJ171" s="114"/>
      <c r="BK171" s="114"/>
      <c r="BL171" s="114"/>
      <c r="BM171" s="114"/>
      <c r="BN171" s="114"/>
      <c r="BO171" s="114"/>
      <c r="BP171" s="114"/>
      <c r="BQ171" s="114"/>
      <c r="BR171" s="114"/>
      <c r="BS171" s="114"/>
      <c r="BT171" s="114"/>
      <c r="BU171" s="114"/>
      <c r="BV171" s="114"/>
      <c r="BW171" s="114"/>
      <c r="BX171" s="114"/>
      <c r="BY171" s="114"/>
      <c r="BZ171" s="114"/>
      <c r="CA171" s="114"/>
      <c r="CB171" s="114"/>
      <c r="CC171" s="114"/>
      <c r="CD171" s="114"/>
      <c r="CE171" s="114"/>
      <c r="CF171" s="114"/>
      <c r="CG171" s="114"/>
      <c r="CH171" s="114"/>
      <c r="CI171" s="114"/>
      <c r="CJ171" s="114"/>
      <c r="CK171" s="114"/>
      <c r="CL171" s="114"/>
      <c r="CM171" s="114"/>
      <c r="CN171" s="114"/>
      <c r="CO171" s="114"/>
      <c r="CP171" s="114"/>
      <c r="CQ171" s="114"/>
      <c r="CR171" s="114"/>
      <c r="CS171" s="114"/>
      <c r="CT171" s="114"/>
      <c r="CU171" s="114"/>
      <c r="CV171" s="114"/>
      <c r="CW171" s="114"/>
      <c r="CX171" s="114"/>
      <c r="CY171" s="114"/>
      <c r="CZ171" s="114"/>
      <c r="DA171" s="114"/>
      <c r="DB171" s="114"/>
      <c r="DC171" s="114"/>
      <c r="DD171" s="114"/>
      <c r="DE171" s="114"/>
      <c r="DF171" s="114"/>
      <c r="DG171" s="114"/>
      <c r="DH171" s="114"/>
      <c r="DI171" s="114"/>
      <c r="DJ171" s="114"/>
      <c r="DK171" s="114"/>
      <c r="DL171" s="114"/>
      <c r="DM171" s="114"/>
      <c r="DN171" s="114"/>
      <c r="DO171" s="114"/>
      <c r="DP171" s="114"/>
      <c r="DQ171" s="114"/>
      <c r="DR171" s="114"/>
      <c r="DS171" s="114"/>
      <c r="DT171" s="114"/>
      <c r="DU171" s="114"/>
      <c r="DV171" s="114"/>
      <c r="DW171" s="114"/>
      <c r="DX171" s="114"/>
      <c r="DY171" s="114"/>
      <c r="DZ171" s="114"/>
      <c r="EA171" s="114"/>
      <c r="EB171" s="114"/>
      <c r="EC171" s="114"/>
      <c r="ED171" s="114"/>
      <c r="EE171" s="114"/>
      <c r="EF171" s="114"/>
      <c r="EG171" s="114"/>
      <c r="EH171" s="114"/>
      <c r="EI171" s="114"/>
      <c r="EJ171" s="114"/>
      <c r="EK171" s="114"/>
      <c r="EL171" s="114"/>
      <c r="EM171" s="114"/>
      <c r="EN171" s="114"/>
      <c r="EO171" s="114"/>
      <c r="EP171" s="114"/>
      <c r="EQ171" s="114"/>
      <c r="ER171" s="114"/>
      <c r="ES171" s="114"/>
      <c r="ET171" s="114"/>
      <c r="EU171" s="114"/>
      <c r="EV171" s="114"/>
      <c r="EW171" s="114"/>
      <c r="EX171" s="114"/>
      <c r="EY171" s="114"/>
      <c r="EZ171" s="114"/>
      <c r="FA171" s="114"/>
      <c r="FB171" s="114"/>
      <c r="FC171" s="114"/>
      <c r="FD171" s="114"/>
      <c r="FE171" s="114"/>
      <c r="FF171" s="114"/>
      <c r="FG171" s="114"/>
      <c r="FH171" s="114"/>
      <c r="FI171" s="114"/>
      <c r="FJ171" s="114"/>
      <c r="FK171" s="114"/>
      <c r="FL171" s="114"/>
      <c r="FM171" s="114"/>
      <c r="FN171" s="114"/>
      <c r="FO171" s="114"/>
    </row>
    <row r="172" spans="1:171" ht="16.149999999999999">
      <c r="A172" s="132">
        <f ca="1">IF(B172 = "", "", INDIRECT(ADDRESS(MATCH(B172,キャラデータ表!$C$1:$C1331, 0),1,2,TRUE,"キャラデータ表"),TRUE))</f>
        <v>63</v>
      </c>
      <c r="B172" s="1" t="s">
        <v>479</v>
      </c>
      <c r="C172" s="1" t="s">
        <v>2429</v>
      </c>
      <c r="D172" s="132" t="str">
        <f ca="1">IF(C172 = "", "", INDIRECT(ADDRESS(MATCH(C172,汎用スキル表!$G$1:$G1331, 0),5,2,TRUE,"汎用スキル表"),TRUE))</f>
        <v>TROOP</v>
      </c>
      <c r="E172" s="1">
        <f ca="1">COUNTIFS(固有スキル表!$B:$B, $A172, 固有スキル表!$D:$D, $D172) + COUNTIFS($A:$A, $A172, $D:$D, $D172) - COUNTIFS(固有スキル表!$C:$C, $B172, 固有スキル表!$I:$I, "不可", 固有スキル表!$D:$D, $D172)</f>
        <v>1</v>
      </c>
      <c r="F172" s="1"/>
      <c r="G172" s="1"/>
      <c r="H172" s="1"/>
    </row>
    <row r="173" spans="1:171" ht="16.149999999999999">
      <c r="A173" s="132">
        <f ca="1">IF(B173 = "", "", INDIRECT(ADDRESS(MATCH(B173,キャラデータ表!$C$1:$C1331, 0),1,2,TRUE,"キャラデータ表"),TRUE))</f>
        <v>64</v>
      </c>
      <c r="B173" s="1" t="s">
        <v>485</v>
      </c>
      <c r="C173" s="1" t="s">
        <v>2383</v>
      </c>
      <c r="D173" s="132" t="str">
        <f ca="1">IF(C173 = "", "", INDIRECT(ADDRESS(MATCH(C173,汎用スキル表!$G$1:$G1331, 0),5,2,TRUE,"汎用スキル表"),TRUE))</f>
        <v>PERSONAL</v>
      </c>
      <c r="E173" s="1">
        <f ca="1">COUNTIFS(固有スキル表!$B:$B, $A173, 固有スキル表!$D:$D, $D173) + COUNTIFS($A:$A, $A173, $D:$D, $D173) - COUNTIFS(固有スキル表!$C:$C, $B173, 固有スキル表!$I:$I, "不可", 固有スキル表!$D:$D, $D173)</f>
        <v>1</v>
      </c>
      <c r="F173" s="1"/>
      <c r="G173" s="1"/>
      <c r="H173" s="1"/>
    </row>
    <row r="174" spans="1:171" ht="16.149999999999999">
      <c r="A174" s="132">
        <f ca="1">IF(B174 = "", "", INDIRECT(ADDRESS(MATCH(B174,キャラデータ表!$C$1:$C1331, 0),1,2,TRUE,"キャラデータ表"),TRUE))</f>
        <v>65</v>
      </c>
      <c r="B174" s="1" t="s">
        <v>490</v>
      </c>
      <c r="C174" s="1" t="s">
        <v>2412</v>
      </c>
      <c r="D174" s="132" t="str">
        <f ca="1">IF(C174 = "", "", INDIRECT(ADDRESS(MATCH(C174,汎用スキル表!$G$1:$G1331, 0),5,2,TRUE,"汎用スキル表"),TRUE))</f>
        <v>TROOP</v>
      </c>
      <c r="E174" s="1">
        <f ca="1">COUNTIFS(固有スキル表!$B:$B, $A174, 固有スキル表!$D:$D, $D174) + COUNTIFS($A:$A, $A174, $D:$D, $D174) - COUNTIFS(固有スキル表!$C:$C, $B174, 固有スキル表!$I:$I, "不可", 固有スキル表!$D:$D, $D174)</f>
        <v>3</v>
      </c>
      <c r="F174" s="1"/>
      <c r="G174" s="1"/>
      <c r="H174" s="1"/>
    </row>
    <row r="175" spans="1:171" ht="16.149999999999999">
      <c r="A175" s="175">
        <f ca="1">IF(B175 = "", "", INDIRECT(ADDRESS(MATCH(B175,キャラデータ表!$C$1:$C1331, 0),1,2,TRUE,"キャラデータ表"),TRUE))</f>
        <v>65</v>
      </c>
      <c r="B175" s="1" t="s">
        <v>490</v>
      </c>
      <c r="C175" s="1" t="s">
        <v>2367</v>
      </c>
      <c r="D175" s="132" t="str">
        <f ca="1">IF(C175 = "", "", INDIRECT(ADDRESS(MATCH(C175,汎用スキル表!$G$1:$G1331, 0),5,2,TRUE,"汎用スキル表"),TRUE))</f>
        <v>PERSONAL</v>
      </c>
      <c r="E175" s="94">
        <f ca="1">COUNTIFS(固有スキル表!$B:$B, $A175, 固有スキル表!$D:$D, $D175) + COUNTIFS($A:$A, $A175, $D:$D, $D175) - COUNTIFS(固有スキル表!$C:$C, $B175, 固有スキル表!$I:$I, "不可", 固有スキル表!$D:$D, $D175)</f>
        <v>2</v>
      </c>
      <c r="F175" s="1"/>
      <c r="G175" s="1"/>
      <c r="H175" s="1"/>
      <c r="I175" s="114"/>
      <c r="J175" s="114"/>
      <c r="K175" s="114"/>
      <c r="L175" s="114"/>
      <c r="M175" s="114"/>
      <c r="N175" s="114"/>
      <c r="O175" s="114"/>
      <c r="P175" s="114"/>
      <c r="Q175" s="114"/>
      <c r="R175" s="114"/>
      <c r="S175" s="114"/>
      <c r="T175" s="114"/>
      <c r="U175" s="114"/>
      <c r="V175" s="114"/>
      <c r="W175" s="114"/>
      <c r="X175" s="114"/>
      <c r="Y175" s="114"/>
      <c r="Z175" s="114"/>
      <c r="AA175" s="114"/>
      <c r="AB175" s="114"/>
      <c r="AC175" s="114"/>
      <c r="AD175" s="114"/>
      <c r="AE175" s="114"/>
      <c r="AF175" s="114"/>
      <c r="AG175" s="114"/>
      <c r="AH175" s="114"/>
      <c r="AI175" s="114"/>
      <c r="AJ175" s="114"/>
      <c r="AK175" s="114"/>
      <c r="AL175" s="114"/>
      <c r="AM175" s="114"/>
      <c r="AN175" s="114"/>
      <c r="AO175" s="114"/>
      <c r="AP175" s="114"/>
      <c r="AQ175" s="114"/>
      <c r="AR175" s="114"/>
      <c r="AS175" s="114"/>
      <c r="AT175" s="114"/>
      <c r="AU175" s="114"/>
      <c r="AV175" s="114"/>
      <c r="AW175" s="114"/>
      <c r="AX175" s="114"/>
      <c r="AY175" s="114"/>
      <c r="AZ175" s="114"/>
      <c r="BA175" s="114"/>
      <c r="BB175" s="114"/>
      <c r="BC175" s="114"/>
      <c r="BD175" s="114"/>
      <c r="BE175" s="114"/>
      <c r="BF175" s="114"/>
      <c r="BG175" s="114"/>
      <c r="BH175" s="114"/>
      <c r="BI175" s="114"/>
      <c r="BJ175" s="114"/>
      <c r="BK175" s="114"/>
      <c r="BL175" s="114"/>
      <c r="BM175" s="114"/>
      <c r="BN175" s="114"/>
      <c r="BO175" s="114"/>
      <c r="BP175" s="114"/>
      <c r="BQ175" s="114"/>
      <c r="BR175" s="114"/>
      <c r="BS175" s="114"/>
      <c r="BT175" s="114"/>
      <c r="BU175" s="114"/>
      <c r="BV175" s="114"/>
      <c r="BW175" s="114"/>
      <c r="BX175" s="114"/>
      <c r="BY175" s="114"/>
      <c r="BZ175" s="114"/>
      <c r="CA175" s="114"/>
      <c r="CB175" s="114"/>
      <c r="CC175" s="114"/>
      <c r="CD175" s="114"/>
      <c r="CE175" s="114"/>
      <c r="CF175" s="114"/>
      <c r="CG175" s="114"/>
      <c r="CH175" s="114"/>
      <c r="CI175" s="114"/>
      <c r="CJ175" s="114"/>
      <c r="CK175" s="114"/>
      <c r="CL175" s="114"/>
      <c r="CM175" s="114"/>
      <c r="CN175" s="114"/>
      <c r="CO175" s="114"/>
      <c r="CP175" s="114"/>
      <c r="CQ175" s="114"/>
      <c r="CR175" s="114"/>
      <c r="CS175" s="114"/>
      <c r="CT175" s="114"/>
      <c r="CU175" s="114"/>
      <c r="CV175" s="114"/>
      <c r="CW175" s="114"/>
      <c r="CX175" s="114"/>
      <c r="CY175" s="114"/>
      <c r="CZ175" s="114"/>
      <c r="DA175" s="114"/>
      <c r="DB175" s="114"/>
      <c r="DC175" s="114"/>
      <c r="DD175" s="114"/>
      <c r="DE175" s="114"/>
      <c r="DF175" s="114"/>
      <c r="DG175" s="114"/>
      <c r="DH175" s="114"/>
      <c r="DI175" s="114"/>
      <c r="DJ175" s="114"/>
      <c r="DK175" s="114"/>
      <c r="DL175" s="114"/>
      <c r="DM175" s="114"/>
      <c r="DN175" s="114"/>
      <c r="DO175" s="114"/>
      <c r="DP175" s="114"/>
      <c r="DQ175" s="114"/>
      <c r="DR175" s="114"/>
      <c r="DS175" s="114"/>
      <c r="DT175" s="114"/>
      <c r="DU175" s="114"/>
      <c r="DV175" s="114"/>
      <c r="DW175" s="114"/>
      <c r="DX175" s="114"/>
      <c r="DY175" s="114"/>
      <c r="DZ175" s="114"/>
      <c r="EA175" s="114"/>
      <c r="EB175" s="114"/>
      <c r="EC175" s="114"/>
      <c r="ED175" s="114"/>
      <c r="EE175" s="114"/>
      <c r="EF175" s="114"/>
      <c r="EG175" s="114"/>
      <c r="EH175" s="114"/>
      <c r="EI175" s="114"/>
      <c r="EJ175" s="114"/>
      <c r="EK175" s="114"/>
      <c r="EL175" s="114"/>
      <c r="EM175" s="114"/>
      <c r="EN175" s="114"/>
      <c r="EO175" s="114"/>
      <c r="EP175" s="114"/>
      <c r="EQ175" s="114"/>
      <c r="ER175" s="114"/>
      <c r="ES175" s="114"/>
      <c r="ET175" s="114"/>
      <c r="EU175" s="114"/>
      <c r="EV175" s="114"/>
      <c r="EW175" s="114"/>
      <c r="EX175" s="114"/>
      <c r="EY175" s="114"/>
      <c r="EZ175" s="114"/>
      <c r="FA175" s="114"/>
      <c r="FB175" s="114"/>
      <c r="FC175" s="114"/>
      <c r="FD175" s="114"/>
      <c r="FE175" s="114"/>
      <c r="FF175" s="114"/>
      <c r="FG175" s="114"/>
      <c r="FH175" s="114"/>
      <c r="FI175" s="114"/>
      <c r="FJ175" s="114"/>
      <c r="FK175" s="114"/>
      <c r="FL175" s="114"/>
      <c r="FM175" s="114"/>
      <c r="FN175" s="114"/>
      <c r="FO175" s="114"/>
    </row>
    <row r="176" spans="1:171" ht="16.149999999999999">
      <c r="A176" s="175">
        <f ca="1">IF(B176 = "", "", INDIRECT(ADDRESS(MATCH(B176,キャラデータ表!$C$1:$C1331, 0),1,2,TRUE,"キャラデータ表"),TRUE))</f>
        <v>65</v>
      </c>
      <c r="B176" s="1" t="s">
        <v>490</v>
      </c>
      <c r="C176" s="1" t="s">
        <v>2449</v>
      </c>
      <c r="D176" s="132" t="str">
        <f ca="1">IF(C176 = "", "", INDIRECT(ADDRESS(MATCH(C176,汎用スキル表!$G$1:$G1331, 0),5,2,TRUE,"汎用スキル表"),TRUE))</f>
        <v>CAPTURE</v>
      </c>
      <c r="E176" s="94">
        <f ca="1">COUNTIFS(固有スキル表!$B:$B, $A176, 固有スキル表!$D:$D, $D176) + COUNTIFS($A:$A, $A176, $D:$D, $D176) - COUNTIFS(固有スキル表!$C:$C, $B176, 固有スキル表!$I:$I, "不可", 固有スキル表!$D:$D, $D176)</f>
        <v>1</v>
      </c>
      <c r="F176" s="1"/>
      <c r="G176" s="1"/>
      <c r="H176" s="1"/>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c r="AH176" s="114"/>
      <c r="AI176" s="114"/>
      <c r="AJ176" s="114"/>
      <c r="AK176" s="114"/>
      <c r="AL176" s="114"/>
      <c r="AM176" s="114"/>
      <c r="AN176" s="114"/>
      <c r="AO176" s="114"/>
      <c r="AP176" s="114"/>
      <c r="AQ176" s="114"/>
      <c r="AR176" s="114"/>
      <c r="AS176" s="114"/>
      <c r="AT176" s="114"/>
      <c r="AU176" s="114"/>
      <c r="AV176" s="114"/>
      <c r="AW176" s="114"/>
      <c r="AX176" s="114"/>
      <c r="AY176" s="114"/>
      <c r="AZ176" s="114"/>
      <c r="BA176" s="114"/>
      <c r="BB176" s="114"/>
      <c r="BC176" s="114"/>
      <c r="BD176" s="114"/>
      <c r="BE176" s="114"/>
      <c r="BF176" s="114"/>
      <c r="BG176" s="114"/>
      <c r="BH176" s="114"/>
      <c r="BI176" s="114"/>
      <c r="BJ176" s="114"/>
      <c r="BK176" s="114"/>
      <c r="BL176" s="114"/>
      <c r="BM176" s="114"/>
      <c r="BN176" s="114"/>
      <c r="BO176" s="114"/>
      <c r="BP176" s="114"/>
      <c r="BQ176" s="114"/>
      <c r="BR176" s="114"/>
      <c r="BS176" s="114"/>
      <c r="BT176" s="114"/>
      <c r="BU176" s="114"/>
      <c r="BV176" s="114"/>
      <c r="BW176" s="114"/>
      <c r="BX176" s="114"/>
      <c r="BY176" s="114"/>
      <c r="BZ176" s="114"/>
      <c r="CA176" s="114"/>
      <c r="CB176" s="114"/>
      <c r="CC176" s="114"/>
      <c r="CD176" s="114"/>
      <c r="CE176" s="114"/>
      <c r="CF176" s="114"/>
      <c r="CG176" s="114"/>
      <c r="CH176" s="114"/>
      <c r="CI176" s="114"/>
      <c r="CJ176" s="114"/>
      <c r="CK176" s="114"/>
      <c r="CL176" s="114"/>
      <c r="CM176" s="114"/>
      <c r="CN176" s="114"/>
      <c r="CO176" s="114"/>
      <c r="CP176" s="114"/>
      <c r="CQ176" s="114"/>
      <c r="CR176" s="114"/>
      <c r="CS176" s="114"/>
      <c r="CT176" s="114"/>
      <c r="CU176" s="114"/>
      <c r="CV176" s="114"/>
      <c r="CW176" s="114"/>
      <c r="CX176" s="114"/>
      <c r="CY176" s="114"/>
      <c r="CZ176" s="114"/>
      <c r="DA176" s="114"/>
      <c r="DB176" s="114"/>
      <c r="DC176" s="114"/>
      <c r="DD176" s="114"/>
      <c r="DE176" s="114"/>
      <c r="DF176" s="114"/>
      <c r="DG176" s="114"/>
      <c r="DH176" s="114"/>
      <c r="DI176" s="114"/>
      <c r="DJ176" s="114"/>
      <c r="DK176" s="114"/>
      <c r="DL176" s="114"/>
      <c r="DM176" s="114"/>
      <c r="DN176" s="114"/>
      <c r="DO176" s="114"/>
      <c r="DP176" s="114"/>
      <c r="DQ176" s="114"/>
      <c r="DR176" s="114"/>
      <c r="DS176" s="114"/>
      <c r="DT176" s="114"/>
      <c r="DU176" s="114"/>
      <c r="DV176" s="114"/>
      <c r="DW176" s="114"/>
      <c r="DX176" s="114"/>
      <c r="DY176" s="114"/>
      <c r="DZ176" s="114"/>
      <c r="EA176" s="114"/>
      <c r="EB176" s="114"/>
      <c r="EC176" s="114"/>
      <c r="ED176" s="114"/>
      <c r="EE176" s="114"/>
      <c r="EF176" s="114"/>
      <c r="EG176" s="114"/>
      <c r="EH176" s="114"/>
      <c r="EI176" s="114"/>
      <c r="EJ176" s="114"/>
      <c r="EK176" s="114"/>
      <c r="EL176" s="114"/>
      <c r="EM176" s="114"/>
      <c r="EN176" s="114"/>
      <c r="EO176" s="114"/>
      <c r="EP176" s="114"/>
      <c r="EQ176" s="114"/>
      <c r="ER176" s="114"/>
      <c r="ES176" s="114"/>
      <c r="ET176" s="114"/>
      <c r="EU176" s="114"/>
      <c r="EV176" s="114"/>
      <c r="EW176" s="114"/>
      <c r="EX176" s="114"/>
      <c r="EY176" s="114"/>
      <c r="EZ176" s="114"/>
      <c r="FA176" s="114"/>
      <c r="FB176" s="114"/>
      <c r="FC176" s="114"/>
      <c r="FD176" s="114"/>
      <c r="FE176" s="114"/>
      <c r="FF176" s="114"/>
      <c r="FG176" s="114"/>
      <c r="FH176" s="114"/>
      <c r="FI176" s="114"/>
      <c r="FJ176" s="114"/>
      <c r="FK176" s="114"/>
      <c r="FL176" s="114"/>
      <c r="FM176" s="114"/>
      <c r="FN176" s="114"/>
      <c r="FO176" s="114"/>
    </row>
    <row r="177" spans="1:171" ht="16.149999999999999">
      <c r="A177" s="175">
        <f ca="1">IF(B177 = "", "", INDIRECT(ADDRESS(MATCH(B177,キャラデータ表!$C$1:$C1331, 0),1,2,TRUE,"キャラデータ表"),TRUE))</f>
        <v>65</v>
      </c>
      <c r="B177" s="1" t="s">
        <v>490</v>
      </c>
      <c r="C177" s="1" t="s">
        <v>2406</v>
      </c>
      <c r="D177" s="132" t="str">
        <f ca="1">IF(C177 = "", "", INDIRECT(ADDRESS(MATCH(C177,汎用スキル表!$G$1:$G1331, 0),5,2,TRUE,"汎用スキル表"),TRUE))</f>
        <v>PERSONAL</v>
      </c>
      <c r="E177" s="94">
        <f ca="1">COUNTIFS(固有スキル表!$B:$B, $A177, 固有スキル表!$D:$D, $D177) + COUNTIFS($A:$A, $A177, $D:$D, $D177) - COUNTIFS(固有スキル表!$C:$C, $B177, 固有スキル表!$I:$I, "不可", 固有スキル表!$D:$D, $D177)</f>
        <v>2</v>
      </c>
      <c r="F177" s="1"/>
      <c r="G177" s="1"/>
      <c r="H177" s="1"/>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c r="AH177" s="114"/>
      <c r="AI177" s="114"/>
      <c r="AJ177" s="114"/>
      <c r="AK177" s="114"/>
      <c r="AL177" s="114"/>
      <c r="AM177" s="114"/>
      <c r="AN177" s="114"/>
      <c r="AO177" s="114"/>
      <c r="AP177" s="114"/>
      <c r="AQ177" s="114"/>
      <c r="AR177" s="114"/>
      <c r="AS177" s="114"/>
      <c r="AT177" s="114"/>
      <c r="AU177" s="114"/>
      <c r="AV177" s="114"/>
      <c r="AW177" s="114"/>
      <c r="AX177" s="114"/>
      <c r="AY177" s="114"/>
      <c r="AZ177" s="114"/>
      <c r="BA177" s="114"/>
      <c r="BB177" s="114"/>
      <c r="BC177" s="114"/>
      <c r="BD177" s="114"/>
      <c r="BE177" s="114"/>
      <c r="BF177" s="114"/>
      <c r="BG177" s="114"/>
      <c r="BH177" s="114"/>
      <c r="BI177" s="114"/>
      <c r="BJ177" s="114"/>
      <c r="BK177" s="114"/>
      <c r="BL177" s="114"/>
      <c r="BM177" s="114"/>
      <c r="BN177" s="114"/>
      <c r="BO177" s="114"/>
      <c r="BP177" s="114"/>
      <c r="BQ177" s="114"/>
      <c r="BR177" s="114"/>
      <c r="BS177" s="114"/>
      <c r="BT177" s="114"/>
      <c r="BU177" s="114"/>
      <c r="BV177" s="114"/>
      <c r="BW177" s="114"/>
      <c r="BX177" s="114"/>
      <c r="BY177" s="114"/>
      <c r="BZ177" s="114"/>
      <c r="CA177" s="114"/>
      <c r="CB177" s="114"/>
      <c r="CC177" s="114"/>
      <c r="CD177" s="114"/>
      <c r="CE177" s="114"/>
      <c r="CF177" s="114"/>
      <c r="CG177" s="114"/>
      <c r="CH177" s="114"/>
      <c r="CI177" s="114"/>
      <c r="CJ177" s="114"/>
      <c r="CK177" s="114"/>
      <c r="CL177" s="114"/>
      <c r="CM177" s="114"/>
      <c r="CN177" s="114"/>
      <c r="CO177" s="114"/>
      <c r="CP177" s="114"/>
      <c r="CQ177" s="114"/>
      <c r="CR177" s="114"/>
      <c r="CS177" s="114"/>
      <c r="CT177" s="114"/>
      <c r="CU177" s="114"/>
      <c r="CV177" s="114"/>
      <c r="CW177" s="114"/>
      <c r="CX177" s="114"/>
      <c r="CY177" s="114"/>
      <c r="CZ177" s="114"/>
      <c r="DA177" s="114"/>
      <c r="DB177" s="114"/>
      <c r="DC177" s="114"/>
      <c r="DD177" s="114"/>
      <c r="DE177" s="114"/>
      <c r="DF177" s="114"/>
      <c r="DG177" s="114"/>
      <c r="DH177" s="114"/>
      <c r="DI177" s="114"/>
      <c r="DJ177" s="114"/>
      <c r="DK177" s="114"/>
      <c r="DL177" s="114"/>
      <c r="DM177" s="114"/>
      <c r="DN177" s="114"/>
      <c r="DO177" s="114"/>
      <c r="DP177" s="114"/>
      <c r="DQ177" s="114"/>
      <c r="DR177" s="114"/>
      <c r="DS177" s="114"/>
      <c r="DT177" s="114"/>
      <c r="DU177" s="114"/>
      <c r="DV177" s="114"/>
      <c r="DW177" s="114"/>
      <c r="DX177" s="114"/>
      <c r="DY177" s="114"/>
      <c r="DZ177" s="114"/>
      <c r="EA177" s="114"/>
      <c r="EB177" s="114"/>
      <c r="EC177" s="114"/>
      <c r="ED177" s="114"/>
      <c r="EE177" s="114"/>
      <c r="EF177" s="114"/>
      <c r="EG177" s="114"/>
      <c r="EH177" s="114"/>
      <c r="EI177" s="114"/>
      <c r="EJ177" s="114"/>
      <c r="EK177" s="114"/>
      <c r="EL177" s="114"/>
      <c r="EM177" s="114"/>
      <c r="EN177" s="114"/>
      <c r="EO177" s="114"/>
      <c r="EP177" s="114"/>
      <c r="EQ177" s="114"/>
      <c r="ER177" s="114"/>
      <c r="ES177" s="114"/>
      <c r="ET177" s="114"/>
      <c r="EU177" s="114"/>
      <c r="EV177" s="114"/>
      <c r="EW177" s="114"/>
      <c r="EX177" s="114"/>
      <c r="EY177" s="114"/>
      <c r="EZ177" s="114"/>
      <c r="FA177" s="114"/>
      <c r="FB177" s="114"/>
      <c r="FC177" s="114"/>
      <c r="FD177" s="114"/>
      <c r="FE177" s="114"/>
      <c r="FF177" s="114"/>
      <c r="FG177" s="114"/>
      <c r="FH177" s="114"/>
      <c r="FI177" s="114"/>
      <c r="FJ177" s="114"/>
      <c r="FK177" s="114"/>
      <c r="FL177" s="114"/>
      <c r="FM177" s="114"/>
      <c r="FN177" s="114"/>
      <c r="FO177" s="114"/>
    </row>
    <row r="178" spans="1:171" ht="16.149999999999999">
      <c r="A178" s="132">
        <f ca="1">IF(B178 = "", "", INDIRECT(ADDRESS(MATCH(B178,キャラデータ表!$C$1:$C1331, 0),1,2,TRUE,"キャラデータ表"),TRUE))</f>
        <v>66</v>
      </c>
      <c r="B178" s="1" t="s">
        <v>494</v>
      </c>
      <c r="C178" s="1" t="s">
        <v>2406</v>
      </c>
      <c r="D178" s="132" t="str">
        <f ca="1">IF(C178 = "", "", INDIRECT(ADDRESS(MATCH(C178,汎用スキル表!$G$1:$G1331, 0),5,2,TRUE,"汎用スキル表"),TRUE))</f>
        <v>PERSONAL</v>
      </c>
      <c r="E178" s="1">
        <f ca="1">COUNTIFS(固有スキル表!$B:$B, $A178, 固有スキル表!$D:$D, $D178) + COUNTIFS($A:$A, $A178, $D:$D, $D178) - COUNTIFS(固有スキル表!$C:$C, $B178, 固有スキル表!$I:$I, "不可", 固有スキル表!$D:$D, $D178)</f>
        <v>1</v>
      </c>
      <c r="F178" s="1"/>
      <c r="G178" s="1"/>
      <c r="H178" s="1"/>
    </row>
    <row r="179" spans="1:171" ht="16.149999999999999">
      <c r="A179" s="132">
        <f ca="1">IF(B179 = "", "", INDIRECT(ADDRESS(MATCH(B179,キャラデータ表!$C$1:$C1331, 0),1,2,TRUE,"キャラデータ表"),TRUE))</f>
        <v>66</v>
      </c>
      <c r="B179" s="1" t="s">
        <v>494</v>
      </c>
      <c r="C179" s="1" t="s">
        <v>2410</v>
      </c>
      <c r="D179" s="132" t="str">
        <f ca="1">IF(C179 = "", "", INDIRECT(ADDRESS(MATCH(C179,汎用スキル表!$G$1:$G1331, 0),5,2,TRUE,"汎用スキル表"),TRUE))</f>
        <v>TROOP</v>
      </c>
      <c r="E179" s="1">
        <f ca="1">COUNTIFS(固有スキル表!$B:$B, $A179, 固有スキル表!$D:$D, $D179) + COUNTIFS($A:$A, $A179, $D:$D, $D179) - COUNTIFS(固有スキル表!$C:$C, $B179, 固有スキル表!$I:$I, "不可", 固有スキル表!$D:$D, $D179)</f>
        <v>2</v>
      </c>
      <c r="F179" s="1"/>
      <c r="G179" s="1"/>
      <c r="H179" s="1"/>
    </row>
    <row r="180" spans="1:171" ht="16.149999999999999">
      <c r="A180" s="132">
        <f ca="1">IF(B180 = "", "", INDIRECT(ADDRESS(MATCH(B180,キャラデータ表!$C$1:$C1331, 0),1,2,TRUE,"キャラデータ表"),TRUE))</f>
        <v>67</v>
      </c>
      <c r="B180" s="1" t="s">
        <v>497</v>
      </c>
      <c r="C180" s="1" t="s">
        <v>2406</v>
      </c>
      <c r="D180" s="132" t="str">
        <f ca="1">IF(C180 = "", "", INDIRECT(ADDRESS(MATCH(C180,汎用スキル表!$G$1:$G1331, 0),5,2,TRUE,"汎用スキル表"),TRUE))</f>
        <v>PERSONAL</v>
      </c>
      <c r="E180" s="1">
        <f ca="1">COUNTIFS(固有スキル表!$B:$B, $A180, 固有スキル表!$D:$D, $D180) + COUNTIFS($A:$A, $A180, $D:$D, $D180) - COUNTIFS(固有スキル表!$C:$C, $B180, 固有スキル表!$I:$I, "不可", 固有スキル表!$D:$D, $D180)</f>
        <v>1</v>
      </c>
      <c r="F180" s="1"/>
      <c r="G180" s="1"/>
      <c r="H180" s="1"/>
    </row>
    <row r="181" spans="1:171" ht="16.149999999999999">
      <c r="A181" s="132">
        <f ca="1">IF(B181 = "", "", INDIRECT(ADDRESS(MATCH(B181,キャラデータ表!$C$1:$C1331, 0),1,2,TRUE,"キャラデータ表"),TRUE))</f>
        <v>67</v>
      </c>
      <c r="B181" s="1" t="s">
        <v>497</v>
      </c>
      <c r="C181" s="1" t="s">
        <v>2415</v>
      </c>
      <c r="D181" s="132" t="str">
        <f ca="1">IF(C181 = "", "", INDIRECT(ADDRESS(MATCH(C181,汎用スキル表!$G$1:$G1331, 0),5,2,TRUE,"汎用スキル表"),TRUE))</f>
        <v>TROOP</v>
      </c>
      <c r="E181" s="1">
        <f ca="1">COUNTIFS(固有スキル表!$B:$B, $A181, 固有スキル表!$D:$D, $D181) + COUNTIFS($A:$A, $A181, $D:$D, $D181) - COUNTIFS(固有スキル表!$C:$C, $B181, 固有スキル表!$I:$I, "不可", 固有スキル表!$D:$D, $D181)</f>
        <v>2</v>
      </c>
      <c r="F181" s="1"/>
      <c r="G181" s="1"/>
      <c r="H181" s="1"/>
    </row>
    <row r="182" spans="1:171" ht="16.149999999999999">
      <c r="A182" s="132">
        <f ca="1">IF(B182 = "", "", INDIRECT(ADDRESS(MATCH(B182,キャラデータ表!$C$1:$C1331, 0),1,2,TRUE,"キャラデータ表"),TRUE))</f>
        <v>68</v>
      </c>
      <c r="B182" s="1" t="s">
        <v>501</v>
      </c>
      <c r="C182" s="1" t="s">
        <v>2456</v>
      </c>
      <c r="D182" s="132" t="str">
        <f ca="1">IF(C182 = "", "", INDIRECT(ADDRESS(MATCH(C182,汎用スキル表!$G$1:$G1331, 0),5,2,TRUE,"汎用スキル表"),TRUE))</f>
        <v>ESCAPE</v>
      </c>
      <c r="E182" s="1">
        <f ca="1">COUNTIFS(固有スキル表!$B:$B, $A182, 固有スキル表!$D:$D, $D182) + COUNTIFS($A:$A, $A182, $D:$D, $D182) - COUNTIFS(固有スキル表!$C:$C, $B182, 固有スキル表!$I:$I, "不可", 固有スキル表!$D:$D, $D182)</f>
        <v>2</v>
      </c>
      <c r="F182" s="1"/>
      <c r="G182" s="1"/>
      <c r="H182" s="1"/>
    </row>
    <row r="183" spans="1:171" ht="16.149999999999999">
      <c r="A183" s="132">
        <f ca="1">IF(B183 = "", "", INDIRECT(ADDRESS(MATCH(B183,キャラデータ表!$C$1:$C1331, 0),1,2,TRUE,"キャラデータ表"),TRUE))</f>
        <v>68</v>
      </c>
      <c r="B183" s="1" t="s">
        <v>501</v>
      </c>
      <c r="C183" s="1" t="s">
        <v>2458</v>
      </c>
      <c r="D183" s="132" t="str">
        <f ca="1">IF(C183 = "", "", INDIRECT(ADDRESS(MATCH(C183,汎用スキル表!$G$1:$G1331, 0),5,2,TRUE,"汎用スキル表"),TRUE))</f>
        <v>ESCAPE</v>
      </c>
      <c r="E183" s="1">
        <f ca="1">COUNTIFS(固有スキル表!$B:$B, $A183, 固有スキル表!$D:$D, $D183) + COUNTIFS($A:$A, $A183, $D:$D, $D183) - COUNTIFS(固有スキル表!$C:$C, $B183, 固有スキル表!$I:$I, "不可", 固有スキル表!$D:$D, $D183)</f>
        <v>2</v>
      </c>
      <c r="F183" s="1"/>
      <c r="G183" s="1"/>
      <c r="H183" s="1"/>
    </row>
    <row r="184" spans="1:171" ht="16.149999999999999">
      <c r="A184" s="132">
        <f ca="1">IF(B184 = "", "", INDIRECT(ADDRESS(MATCH(B184,キャラデータ表!$C$1:$C1331, 0),1,2,TRUE,"キャラデータ表"),TRUE))</f>
        <v>69</v>
      </c>
      <c r="B184" s="1" t="s">
        <v>506</v>
      </c>
      <c r="C184" s="1" t="s">
        <v>2419</v>
      </c>
      <c r="D184" s="132" t="str">
        <f ca="1">IF(C184 = "", "", INDIRECT(ADDRESS(MATCH(C184,汎用スキル表!$G$1:$G1331, 0),5,2,TRUE,"汎用スキル表"),TRUE))</f>
        <v>TROOP</v>
      </c>
      <c r="E184" s="1">
        <f ca="1">COUNTIFS(固有スキル表!$B:$B, $A184, 固有スキル表!$D:$D, $D184) + COUNTIFS($A:$A, $A184, $D:$D, $D184) - COUNTIFS(固有スキル表!$C:$C, $B184, 固有スキル表!$I:$I, "不可", 固有スキル表!$D:$D, $D184)</f>
        <v>1</v>
      </c>
      <c r="F184" s="1"/>
      <c r="G184" s="1"/>
      <c r="H184" s="1"/>
    </row>
    <row r="185" spans="1:171" ht="16.149999999999999">
      <c r="A185" s="132">
        <f ca="1">IF(B185 = "", "", INDIRECT(ADDRESS(MATCH(B185,キャラデータ表!$C$1:$C1331, 0),1,2,TRUE,"キャラデータ表"),TRUE))</f>
        <v>69</v>
      </c>
      <c r="B185" s="1" t="s">
        <v>506</v>
      </c>
      <c r="C185" s="1" t="s">
        <v>2392</v>
      </c>
      <c r="D185" s="132" t="str">
        <f ca="1">IF(C185 = "", "", INDIRECT(ADDRESS(MATCH(C185,汎用スキル表!$G$1:$G1331, 0),5,2,TRUE,"汎用スキル表"),TRUE))</f>
        <v>PERSONAL</v>
      </c>
      <c r="E185" s="1">
        <f ca="1">COUNTIFS(固有スキル表!$B:$B, $A185, 固有スキル表!$D:$D, $D185) + COUNTIFS($A:$A, $A185, $D:$D, $D185) - COUNTIFS(固有スキル表!$C:$C, $B185, 固有スキル表!$I:$I, "不可", 固有スキル表!$D:$D, $D185)</f>
        <v>2</v>
      </c>
      <c r="F185" s="1"/>
      <c r="G185" s="1"/>
      <c r="H185" s="1"/>
    </row>
    <row r="186" spans="1:171" ht="16.149999999999999">
      <c r="A186" s="132">
        <f ca="1">IF(B186 = "", "", INDIRECT(ADDRESS(MATCH(B186,キャラデータ表!$C$1:$C1331, 0),1,2,TRUE,"キャラデータ表"),TRUE))</f>
        <v>70</v>
      </c>
      <c r="B186" s="1" t="s">
        <v>511</v>
      </c>
      <c r="C186" s="1" t="s">
        <v>2356</v>
      </c>
      <c r="D186" s="132" t="str">
        <f ca="1">IF(C186 = "", "", INDIRECT(ADDRESS(MATCH(C186,汎用スキル表!$G$1:$G1331, 0),5,2,TRUE,"汎用スキル表"),TRUE))</f>
        <v>PERSONAL</v>
      </c>
      <c r="E186" s="1">
        <f ca="1">COUNTIFS(固有スキル表!$B:$B, $A186, 固有スキル表!$D:$D, $D186) + COUNTIFS($A:$A, $A186, $D:$D, $D186) - COUNTIFS(固有スキル表!$C:$C, $B186, 固有スキル表!$I:$I, "不可", 固有スキル表!$D:$D, $D186)</f>
        <v>4</v>
      </c>
      <c r="F186" s="1"/>
      <c r="G186" s="1"/>
      <c r="H186" s="1"/>
    </row>
    <row r="187" spans="1:171" ht="16.149999999999999">
      <c r="A187" s="132">
        <f ca="1">IF(B187 = "", "", INDIRECT(ADDRESS(MATCH(B187,キャラデータ表!$C$1:$C1331, 0),1,2,TRUE,"キャラデータ表"),TRUE))</f>
        <v>71</v>
      </c>
      <c r="B187" s="1" t="s">
        <v>515</v>
      </c>
      <c r="C187" s="1" t="s">
        <v>2427</v>
      </c>
      <c r="D187" s="132" t="str">
        <f ca="1">IF(C187 = "", "", INDIRECT(ADDRESS(MATCH(C187,汎用スキル表!$G$1:$G1331, 0),5,2,TRUE,"汎用スキル表"),TRUE))</f>
        <v>TROOP</v>
      </c>
      <c r="E187" s="1">
        <f ca="1">COUNTIFS(固有スキル表!$B:$B, $A187, 固有スキル表!$D:$D, $D187) + COUNTIFS($A:$A, $A187, $D:$D, $D187) - COUNTIFS(固有スキル表!$C:$C, $B187, 固有スキル表!$I:$I, "不可", 固有スキル表!$D:$D, $D187)</f>
        <v>4</v>
      </c>
      <c r="H187" s="1"/>
    </row>
    <row r="188" spans="1:171" ht="16.149999999999999">
      <c r="A188" s="132">
        <f ca="1">IF(B188 = "", "", INDIRECT(ADDRESS(MATCH(B188,キャラデータ表!$C$1:$C1331, 0),1,2,TRUE,"キャラデータ表"),TRUE))</f>
        <v>71</v>
      </c>
      <c r="B188" s="1" t="s">
        <v>515</v>
      </c>
      <c r="C188" s="1" t="s">
        <v>2421</v>
      </c>
      <c r="D188" s="132" t="str">
        <f ca="1">IF(C188 = "", "", INDIRECT(ADDRESS(MATCH(C188,汎用スキル表!$G$1:$G1331, 0),5,2,TRUE,"汎用スキル表"),TRUE))</f>
        <v>TROOP</v>
      </c>
      <c r="E188" s="1">
        <f ca="1">COUNTIFS(固有スキル表!$B:$B, $A188, 固有スキル表!$D:$D, $D188) + COUNTIFS($A:$A, $A188, $D:$D, $D188) - COUNTIFS(固有スキル表!$C:$C, $B188, 固有スキル表!$I:$I, "不可", 固有スキル表!$D:$D, $D188)</f>
        <v>4</v>
      </c>
      <c r="F188" s="1"/>
      <c r="G188" s="1"/>
      <c r="H188" s="1"/>
    </row>
    <row r="189" spans="1:171" ht="16.149999999999999">
      <c r="A189" s="132">
        <f ca="1">IF(B189 = "", "", INDIRECT(ADDRESS(MATCH(B189,キャラデータ表!$C$1:$C1331, 0),1,2,TRUE,"キャラデータ表"),TRUE))</f>
        <v>71</v>
      </c>
      <c r="B189" s="1" t="s">
        <v>515</v>
      </c>
      <c r="C189" s="1" t="s">
        <v>2451</v>
      </c>
      <c r="D189" s="132" t="str">
        <f ca="1">IF(C189 = "", "", INDIRECT(ADDRESS(MATCH(C189,汎用スキル表!$G$1:$G1331, 0),5,2,TRUE,"汎用スキル表"),TRUE))</f>
        <v>CAPTURE</v>
      </c>
      <c r="E189" s="1">
        <f ca="1">COUNTIFS(固有スキル表!$B:$B, $A189, 固有スキル表!$D:$D, $D189) + COUNTIFS($A:$A, $A189, $D:$D, $D189) - COUNTIFS(固有スキル表!$C:$C, $B189, 固有スキル表!$I:$I, "不可", 固有スキル表!$D:$D, $D189)</f>
        <v>1</v>
      </c>
      <c r="F189" s="1"/>
      <c r="G189" s="1"/>
      <c r="H189" s="1"/>
    </row>
    <row r="190" spans="1:171" ht="16.149999999999999">
      <c r="A190" s="132">
        <f ca="1">IF(B190 = "", "", INDIRECT(ADDRESS(MATCH(B190,キャラデータ表!$C$1:$C1331, 0),1,2,TRUE,"キャラデータ表"),TRUE))</f>
        <v>71</v>
      </c>
      <c r="B190" s="1" t="s">
        <v>515</v>
      </c>
      <c r="C190" s="1" t="s">
        <v>2440</v>
      </c>
      <c r="D190" s="132" t="str">
        <f ca="1">IF(C190 = "", "", INDIRECT(ADDRESS(MATCH(C190,汎用スキル表!$G$1:$G1331, 0),5,2,TRUE,"汎用スキル表"),TRUE))</f>
        <v>TROOP</v>
      </c>
      <c r="E190" s="1">
        <f ca="1">COUNTIFS(固有スキル表!$B:$B, $A190, 固有スキル表!$D:$D, $D190) + COUNTIFS($A:$A, $A190, $D:$D, $D190) - COUNTIFS(固有スキル表!$C:$C, $B190, 固有スキル表!$I:$I, "不可", 固有スキル表!$D:$D, $D190)</f>
        <v>4</v>
      </c>
      <c r="F190" s="1"/>
      <c r="G190" s="1"/>
      <c r="H190" s="1"/>
    </row>
    <row r="191" spans="1:171" ht="16.149999999999999">
      <c r="A191" s="132">
        <f ca="1">IF(B191 = "", "", INDIRECT(ADDRESS(MATCH(B191,キャラデータ表!$C$1:$C1331, 0),1,2,TRUE,"キャラデータ表"),TRUE))</f>
        <v>71</v>
      </c>
      <c r="B191" s="1" t="s">
        <v>515</v>
      </c>
      <c r="C191" s="1" t="s">
        <v>2358</v>
      </c>
      <c r="D191" s="132" t="str">
        <f ca="1">IF(C191 = "", "", INDIRECT(ADDRESS(MATCH(C191,汎用スキル表!$G$1:$G1331, 0),5,2,TRUE,"汎用スキル表"),TRUE))</f>
        <v>PERSONAL</v>
      </c>
      <c r="E191" s="1">
        <f ca="1">COUNTIFS(固有スキル表!$B:$B, $A191, 固有スキル表!$D:$D, $D191) + COUNTIFS($A:$A, $A191, $D:$D, $D191) - COUNTIFS(固有スキル表!$C:$C, $B191, 固有スキル表!$I:$I, "不可", 固有スキル表!$D:$D, $D191)</f>
        <v>2</v>
      </c>
      <c r="F191" s="1"/>
      <c r="G191" s="1"/>
      <c r="H191" s="1"/>
    </row>
    <row r="192" spans="1:171" ht="16.149999999999999">
      <c r="A192" s="132">
        <f ca="1">IF(B192 = "", "", INDIRECT(ADDRESS(MATCH(B192,キャラデータ表!$C$1:$C1331, 0),1,2,TRUE,"キャラデータ表"),TRUE))</f>
        <v>72</v>
      </c>
      <c r="B192" s="1" t="s">
        <v>519</v>
      </c>
      <c r="C192" s="1" t="s">
        <v>2440</v>
      </c>
      <c r="D192" s="132" t="str">
        <f ca="1">IF(C192 = "", "", INDIRECT(ADDRESS(MATCH(C192,汎用スキル表!$G$1:$G1331, 0),5,2,TRUE,"汎用スキル表"),TRUE))</f>
        <v>TROOP</v>
      </c>
      <c r="E192" s="1">
        <f ca="1">COUNTIFS(固有スキル表!$B:$B, $A192, 固有スキル表!$D:$D, $D192) + COUNTIFS($A:$A, $A192, $D:$D, $D192) - COUNTIFS(固有スキル表!$C:$C, $B192, 固有スキル表!$I:$I, "不可", 固有スキル表!$D:$D, $D192)</f>
        <v>2</v>
      </c>
      <c r="F192" s="1"/>
      <c r="G192" s="1"/>
      <c r="H192" s="1"/>
    </row>
    <row r="193" spans="1:171" ht="16.149999999999999">
      <c r="A193" s="175">
        <f ca="1">IF(B193 = "", "", INDIRECT(ADDRESS(MATCH(B193,キャラデータ表!$C$1:$C1331, 0),1,2,TRUE,"キャラデータ表"),TRUE))</f>
        <v>72</v>
      </c>
      <c r="B193" s="1" t="s">
        <v>519</v>
      </c>
      <c r="C193" s="1" t="s">
        <v>2406</v>
      </c>
      <c r="D193" s="132" t="str">
        <f ca="1">IF(C193 = "", "", INDIRECT(ADDRESS(MATCH(C193,汎用スキル表!$G$1:$G1331, 0),5,2,TRUE,"汎用スキル表"),TRUE))</f>
        <v>PERSONAL</v>
      </c>
      <c r="E193" s="94">
        <f ca="1">COUNTIFS(固有スキル表!$B:$B, $A193, 固有スキル表!$D:$D, $D193) + COUNTIFS($A:$A, $A193, $D:$D, $D193) - COUNTIFS(固有スキル表!$C:$C, $B193, 固有スキル表!$I:$I, "不可", 固有スキル表!$D:$D, $D193)</f>
        <v>2</v>
      </c>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c r="AH193" s="114"/>
      <c r="AI193" s="114"/>
      <c r="AJ193" s="114"/>
      <c r="AK193" s="114"/>
      <c r="AL193" s="114"/>
      <c r="AM193" s="114"/>
      <c r="AN193" s="114"/>
      <c r="AO193" s="114"/>
      <c r="AP193" s="114"/>
      <c r="AQ193" s="114"/>
      <c r="AR193" s="114"/>
      <c r="AS193" s="114"/>
      <c r="AT193" s="114"/>
      <c r="AU193" s="114"/>
      <c r="AV193" s="114"/>
      <c r="AW193" s="114"/>
      <c r="AX193" s="114"/>
      <c r="AY193" s="114"/>
      <c r="AZ193" s="114"/>
      <c r="BA193" s="114"/>
      <c r="BB193" s="114"/>
      <c r="BC193" s="114"/>
      <c r="BD193" s="114"/>
      <c r="BE193" s="114"/>
      <c r="BF193" s="114"/>
      <c r="BG193" s="114"/>
      <c r="BH193" s="114"/>
      <c r="BI193" s="114"/>
      <c r="BJ193" s="114"/>
      <c r="BK193" s="114"/>
      <c r="BL193" s="114"/>
      <c r="BM193" s="114"/>
      <c r="BN193" s="114"/>
      <c r="BO193" s="114"/>
      <c r="BP193" s="114"/>
      <c r="BQ193" s="114"/>
      <c r="BR193" s="114"/>
      <c r="BS193" s="114"/>
      <c r="BT193" s="114"/>
      <c r="BU193" s="114"/>
      <c r="BV193" s="114"/>
      <c r="BW193" s="114"/>
      <c r="BX193" s="114"/>
      <c r="BY193" s="114"/>
      <c r="BZ193" s="114"/>
      <c r="CA193" s="114"/>
      <c r="CB193" s="114"/>
      <c r="CC193" s="114"/>
      <c r="CD193" s="114"/>
      <c r="CE193" s="114"/>
      <c r="CF193" s="114"/>
      <c r="CG193" s="114"/>
      <c r="CH193" s="114"/>
      <c r="CI193" s="114"/>
      <c r="CJ193" s="114"/>
      <c r="CK193" s="114"/>
      <c r="CL193" s="114"/>
      <c r="CM193" s="114"/>
      <c r="CN193" s="114"/>
      <c r="CO193" s="114"/>
      <c r="CP193" s="114"/>
      <c r="CQ193" s="114"/>
      <c r="CR193" s="114"/>
      <c r="CS193" s="114"/>
      <c r="CT193" s="114"/>
      <c r="CU193" s="114"/>
      <c r="CV193" s="114"/>
      <c r="CW193" s="114"/>
      <c r="CX193" s="114"/>
      <c r="CY193" s="114"/>
      <c r="CZ193" s="114"/>
      <c r="DA193" s="114"/>
      <c r="DB193" s="114"/>
      <c r="DC193" s="114"/>
      <c r="DD193" s="114"/>
      <c r="DE193" s="114"/>
      <c r="DF193" s="114"/>
      <c r="DG193" s="114"/>
      <c r="DH193" s="114"/>
      <c r="DI193" s="114"/>
      <c r="DJ193" s="114"/>
      <c r="DK193" s="114"/>
      <c r="DL193" s="114"/>
      <c r="DM193" s="114"/>
      <c r="DN193" s="114"/>
      <c r="DO193" s="114"/>
      <c r="DP193" s="114"/>
      <c r="DQ193" s="114"/>
      <c r="DR193" s="114"/>
      <c r="DS193" s="114"/>
      <c r="DT193" s="114"/>
      <c r="DU193" s="114"/>
      <c r="DV193" s="114"/>
      <c r="DW193" s="114"/>
      <c r="DX193" s="114"/>
      <c r="DY193" s="114"/>
      <c r="DZ193" s="114"/>
      <c r="EA193" s="114"/>
      <c r="EB193" s="114"/>
      <c r="EC193" s="114"/>
      <c r="ED193" s="114"/>
      <c r="EE193" s="114"/>
      <c r="EF193" s="114"/>
      <c r="EG193" s="114"/>
      <c r="EH193" s="114"/>
      <c r="EI193" s="114"/>
      <c r="EJ193" s="114"/>
      <c r="EK193" s="114"/>
      <c r="EL193" s="114"/>
      <c r="EM193" s="114"/>
      <c r="EN193" s="114"/>
      <c r="EO193" s="114"/>
      <c r="EP193" s="114"/>
      <c r="EQ193" s="114"/>
      <c r="ER193" s="114"/>
      <c r="ES193" s="114"/>
      <c r="ET193" s="114"/>
      <c r="EU193" s="114"/>
      <c r="EV193" s="114"/>
      <c r="EW193" s="114"/>
      <c r="EX193" s="114"/>
      <c r="EY193" s="114"/>
      <c r="EZ193" s="114"/>
      <c r="FA193" s="114"/>
      <c r="FB193" s="114"/>
      <c r="FC193" s="114"/>
      <c r="FD193" s="114"/>
      <c r="FE193" s="114"/>
      <c r="FF193" s="114"/>
      <c r="FG193" s="114"/>
      <c r="FH193" s="114"/>
      <c r="FI193" s="114"/>
      <c r="FJ193" s="114"/>
      <c r="FK193" s="114"/>
      <c r="FL193" s="114"/>
      <c r="FM193" s="114"/>
      <c r="FN193" s="114"/>
      <c r="FO193" s="114"/>
    </row>
    <row r="194" spans="1:171" ht="16.149999999999999">
      <c r="A194" s="132">
        <f ca="1">IF(B194 = "", "", INDIRECT(ADDRESS(MATCH(B194,キャラデータ表!$C$1:$C1331, 0),1,2,TRUE,"キャラデータ表"),TRUE))</f>
        <v>73</v>
      </c>
      <c r="B194" s="1" t="s">
        <v>527</v>
      </c>
      <c r="C194" s="1" t="s">
        <v>2352</v>
      </c>
      <c r="D194" s="132" t="str">
        <f ca="1">IF(C194 = "", "", INDIRECT(ADDRESS(MATCH(C194,汎用スキル表!$G$1:$G1331, 0),5,2,TRUE,"汎用スキル表"),TRUE))</f>
        <v>PERSONAL</v>
      </c>
      <c r="E194" s="1">
        <f ca="1">COUNTIFS(固有スキル表!$B:$B, $A194, 固有スキル表!$D:$D, $D194) + COUNTIFS($A:$A, $A194, $D:$D, $D194) - COUNTIFS(固有スキル表!$C:$C, $B194, 固有スキル表!$I:$I, "不可", 固有スキル表!$D:$D, $D194)</f>
        <v>3</v>
      </c>
      <c r="F194" s="1"/>
      <c r="G194" s="1"/>
      <c r="H194" s="1"/>
    </row>
    <row r="195" spans="1:171" ht="16.149999999999999">
      <c r="A195" s="175">
        <f ca="1">IF(B195 = "", "", INDIRECT(ADDRESS(MATCH(B195,キャラデータ表!$C$1:$C1331, 0),1,2,TRUE,"キャラデータ表"),TRUE))</f>
        <v>73</v>
      </c>
      <c r="B195" s="1" t="s">
        <v>527</v>
      </c>
      <c r="C195" s="1" t="s">
        <v>2403</v>
      </c>
      <c r="D195" s="132" t="str">
        <f ca="1">IF(C195 = "", "", INDIRECT(ADDRESS(MATCH(C195,汎用スキル表!$G$1:$G1331, 0),5,2,TRUE,"汎用スキル表"),TRUE))</f>
        <v>PERSONAL</v>
      </c>
      <c r="E195" s="94">
        <f ca="1">COUNTIFS(固有スキル表!$B:$B, $A195, 固有スキル表!$D:$D, $D195) + COUNTIFS($A:$A, $A195, $D:$D, $D195) - COUNTIFS(固有スキル表!$C:$C, $B195, 固有スキル表!$I:$I, "不可", 固有スキル表!$D:$D, $D195)</f>
        <v>3</v>
      </c>
      <c r="F195" s="1"/>
      <c r="G195" s="1"/>
      <c r="H195" s="1"/>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c r="AH195" s="114"/>
      <c r="AI195" s="114"/>
      <c r="AJ195" s="114"/>
      <c r="AK195" s="114"/>
      <c r="AL195" s="114"/>
      <c r="AM195" s="114"/>
      <c r="AN195" s="114"/>
      <c r="AO195" s="114"/>
      <c r="AP195" s="114"/>
      <c r="AQ195" s="114"/>
      <c r="AR195" s="114"/>
      <c r="AS195" s="114"/>
      <c r="AT195" s="114"/>
      <c r="AU195" s="114"/>
      <c r="AV195" s="114"/>
      <c r="AW195" s="114"/>
      <c r="AX195" s="114"/>
      <c r="AY195" s="114"/>
      <c r="AZ195" s="114"/>
      <c r="BA195" s="114"/>
      <c r="BB195" s="114"/>
      <c r="BC195" s="114"/>
      <c r="BD195" s="114"/>
      <c r="BE195" s="114"/>
      <c r="BF195" s="114"/>
      <c r="BG195" s="114"/>
      <c r="BH195" s="114"/>
      <c r="BI195" s="114"/>
      <c r="BJ195" s="114"/>
      <c r="BK195" s="114"/>
      <c r="BL195" s="114"/>
      <c r="BM195" s="114"/>
      <c r="BN195" s="114"/>
      <c r="BO195" s="114"/>
      <c r="BP195" s="114"/>
      <c r="BQ195" s="114"/>
      <c r="BR195" s="114"/>
      <c r="BS195" s="114"/>
      <c r="BT195" s="114"/>
      <c r="BU195" s="114"/>
      <c r="BV195" s="114"/>
      <c r="BW195" s="114"/>
      <c r="BX195" s="114"/>
      <c r="BY195" s="114"/>
      <c r="BZ195" s="114"/>
      <c r="CA195" s="114"/>
      <c r="CB195" s="114"/>
      <c r="CC195" s="114"/>
      <c r="CD195" s="114"/>
      <c r="CE195" s="114"/>
      <c r="CF195" s="114"/>
      <c r="CG195" s="114"/>
      <c r="CH195" s="114"/>
      <c r="CI195" s="114"/>
      <c r="CJ195" s="114"/>
      <c r="CK195" s="114"/>
      <c r="CL195" s="114"/>
      <c r="CM195" s="114"/>
      <c r="CN195" s="114"/>
      <c r="CO195" s="114"/>
      <c r="CP195" s="114"/>
      <c r="CQ195" s="114"/>
      <c r="CR195" s="114"/>
      <c r="CS195" s="114"/>
      <c r="CT195" s="114"/>
      <c r="CU195" s="114"/>
      <c r="CV195" s="114"/>
      <c r="CW195" s="114"/>
      <c r="CX195" s="114"/>
      <c r="CY195" s="114"/>
      <c r="CZ195" s="114"/>
      <c r="DA195" s="114"/>
      <c r="DB195" s="114"/>
      <c r="DC195" s="114"/>
      <c r="DD195" s="114"/>
      <c r="DE195" s="114"/>
      <c r="DF195" s="114"/>
      <c r="DG195" s="114"/>
      <c r="DH195" s="114"/>
      <c r="DI195" s="114"/>
      <c r="DJ195" s="114"/>
      <c r="DK195" s="114"/>
      <c r="DL195" s="114"/>
      <c r="DM195" s="114"/>
      <c r="DN195" s="114"/>
      <c r="DO195" s="114"/>
      <c r="DP195" s="114"/>
      <c r="DQ195" s="114"/>
      <c r="DR195" s="114"/>
      <c r="DS195" s="114"/>
      <c r="DT195" s="114"/>
      <c r="DU195" s="114"/>
      <c r="DV195" s="114"/>
      <c r="DW195" s="114"/>
      <c r="DX195" s="114"/>
      <c r="DY195" s="114"/>
      <c r="DZ195" s="114"/>
      <c r="EA195" s="114"/>
      <c r="EB195" s="114"/>
      <c r="EC195" s="114"/>
      <c r="ED195" s="114"/>
      <c r="EE195" s="114"/>
      <c r="EF195" s="114"/>
      <c r="EG195" s="114"/>
      <c r="EH195" s="114"/>
      <c r="EI195" s="114"/>
      <c r="EJ195" s="114"/>
      <c r="EK195" s="114"/>
      <c r="EL195" s="114"/>
      <c r="EM195" s="114"/>
      <c r="EN195" s="114"/>
      <c r="EO195" s="114"/>
      <c r="EP195" s="114"/>
      <c r="EQ195" s="114"/>
      <c r="ER195" s="114"/>
      <c r="ES195" s="114"/>
      <c r="ET195" s="114"/>
      <c r="EU195" s="114"/>
      <c r="EV195" s="114"/>
      <c r="EW195" s="114"/>
      <c r="EX195" s="114"/>
      <c r="EY195" s="114"/>
      <c r="EZ195" s="114"/>
      <c r="FA195" s="114"/>
      <c r="FB195" s="114"/>
      <c r="FC195" s="114"/>
      <c r="FD195" s="114"/>
      <c r="FE195" s="114"/>
      <c r="FF195" s="114"/>
      <c r="FG195" s="114"/>
      <c r="FH195" s="114"/>
      <c r="FI195" s="114"/>
      <c r="FJ195" s="114"/>
      <c r="FK195" s="114"/>
      <c r="FL195" s="114"/>
      <c r="FM195" s="114"/>
      <c r="FN195" s="114"/>
      <c r="FO195" s="114"/>
    </row>
    <row r="196" spans="1:171" ht="16.149999999999999">
      <c r="A196" s="132">
        <f ca="1">IF(B196 = "", "", INDIRECT(ADDRESS(MATCH(B196,キャラデータ表!$C$1:$C1331, 0),1,2,TRUE,"キャラデータ表"),TRUE))</f>
        <v>74</v>
      </c>
      <c r="B196" s="1" t="s">
        <v>533</v>
      </c>
      <c r="C196" s="1" t="s">
        <v>2406</v>
      </c>
      <c r="D196" s="132" t="str">
        <f ca="1">IF(C196 = "", "", INDIRECT(ADDRESS(MATCH(C196,汎用スキル表!$G$1:$G1331, 0),5,2,TRUE,"汎用スキル表"),TRUE))</f>
        <v>PERSONAL</v>
      </c>
      <c r="E196" s="1">
        <f ca="1">COUNTIFS(固有スキル表!$B:$B, $A196, 固有スキル表!$D:$D, $D196) + COUNTIFS($A:$A, $A196, $D:$D, $D196) - COUNTIFS(固有スキル表!$C:$C, $B196, 固有スキル表!$I:$I, "不可", 固有スキル表!$D:$D, $D196)</f>
        <v>2</v>
      </c>
      <c r="F196" s="1"/>
      <c r="G196" s="1"/>
      <c r="H196" s="1"/>
    </row>
    <row r="197" spans="1:171" ht="16.149999999999999">
      <c r="A197" s="132">
        <f ca="1">IF(B197 = "", "", INDIRECT(ADDRESS(MATCH(B197,キャラデータ表!$C$1:$C1331, 0),1,2,TRUE,"キャラデータ表"),TRUE))</f>
        <v>74</v>
      </c>
      <c r="B197" s="1" t="s">
        <v>533</v>
      </c>
      <c r="C197" s="1" t="s">
        <v>2416</v>
      </c>
      <c r="D197" s="132" t="str">
        <f ca="1">IF(C197 = "", "", INDIRECT(ADDRESS(MATCH(C197,汎用スキル表!$G$1:$G1331, 0),5,2,TRUE,"汎用スキル表"),TRUE))</f>
        <v>TROOP</v>
      </c>
      <c r="E197" s="1">
        <f ca="1">COUNTIFS(固有スキル表!$B:$B, $A197, 固有スキル表!$D:$D, $D197) + COUNTIFS($A:$A, $A197, $D:$D, $D197) - COUNTIFS(固有スキル表!$C:$C, $B197, 固有スキル表!$I:$I, "不可", 固有スキル表!$D:$D, $D197)</f>
        <v>2</v>
      </c>
      <c r="F197" s="1"/>
      <c r="G197" s="1"/>
      <c r="H197" s="1"/>
    </row>
    <row r="198" spans="1:171" ht="16.149999999999999">
      <c r="A198" s="132">
        <f ca="1">IF(B198 = "", "", INDIRECT(ADDRESS(MATCH(B198,キャラデータ表!$C$1:$C1331, 0),1,2,TRUE,"キャラデータ表"),TRUE))</f>
        <v>75</v>
      </c>
      <c r="B198" s="1" t="s">
        <v>540</v>
      </c>
      <c r="C198" s="1" t="s">
        <v>2384</v>
      </c>
      <c r="D198" s="132" t="str">
        <f ca="1">IF(C198 = "", "", INDIRECT(ADDRESS(MATCH(C198,汎用スキル表!$G$1:$G1331, 0),5,2,TRUE,"汎用スキル表"),TRUE))</f>
        <v>PERSONAL</v>
      </c>
      <c r="E198" s="1">
        <f ca="1">COUNTIFS(固有スキル表!$B:$B, $A198, 固有スキル表!$D:$D, $D198) + COUNTIFS($A:$A, $A198, $D:$D, $D198) - COUNTIFS(固有スキル表!$C:$C, $B198, 固有スキル表!$I:$I, "不可", 固有スキル表!$D:$D, $D198)</f>
        <v>2</v>
      </c>
      <c r="F198" s="1"/>
      <c r="G198" s="1"/>
      <c r="H198" s="1"/>
    </row>
    <row r="199" spans="1:171" ht="16.149999999999999">
      <c r="A199" s="132">
        <f ca="1">IF(B199 = "", "", INDIRECT(ADDRESS(MATCH(B199,キャラデータ表!$C$1:$C1331, 0),1,2,TRUE,"キャラデータ表"),TRUE))</f>
        <v>75</v>
      </c>
      <c r="B199" s="1" t="s">
        <v>540</v>
      </c>
      <c r="C199" s="1" t="s">
        <v>2422</v>
      </c>
      <c r="D199" s="132" t="str">
        <f ca="1">IF(C199 = "", "", INDIRECT(ADDRESS(MATCH(C199,汎用スキル表!$G$1:$G1331, 0),5,2,TRUE,"汎用スキル表"),TRUE))</f>
        <v>TROOP</v>
      </c>
      <c r="E199" s="1">
        <f ca="1">COUNTIFS(固有スキル表!$B:$B, $A199, 固有スキル表!$D:$D, $D199) + COUNTIFS($A:$A, $A199, $D:$D, $D199) - COUNTIFS(固有スキル表!$C:$C, $B199, 固有スキル表!$I:$I, "不可", 固有スキル表!$D:$D, $D199)</f>
        <v>2</v>
      </c>
      <c r="F199" s="1"/>
      <c r="G199" s="1"/>
      <c r="H199" s="1"/>
    </row>
    <row r="200" spans="1:171" ht="16.149999999999999">
      <c r="A200" s="132">
        <f ca="1">IF(B200 = "", "", INDIRECT(ADDRESS(MATCH(B200,キャラデータ表!$C$1:$C1331, 0),1,2,TRUE,"キャラデータ表"),TRUE))</f>
        <v>76</v>
      </c>
      <c r="B200" s="1" t="s">
        <v>546</v>
      </c>
      <c r="C200" s="1" t="s">
        <v>2422</v>
      </c>
      <c r="D200" s="132" t="str">
        <f ca="1">IF(C200 = "", "", INDIRECT(ADDRESS(MATCH(C200,汎用スキル表!$G$1:$G1331, 0),5,2,TRUE,"汎用スキル表"),TRUE))</f>
        <v>TROOP</v>
      </c>
      <c r="E200" s="1">
        <f ca="1">COUNTIFS(固有スキル表!$B:$B, $A200, 固有スキル表!$D:$D, $D200) + COUNTIFS($A:$A, $A200, $D:$D, $D200) - COUNTIFS(固有スキル表!$C:$C, $B200, 固有スキル表!$I:$I, "不可", 固有スキル表!$D:$D, $D200)</f>
        <v>2</v>
      </c>
      <c r="F200" s="1"/>
      <c r="G200" s="1"/>
      <c r="H200" s="1"/>
    </row>
    <row r="201" spans="1:171" ht="16.149999999999999">
      <c r="A201" s="132">
        <f ca="1">IF(B201 = "", "", INDIRECT(ADDRESS(MATCH(B201,キャラデータ表!$C$1:$C1331, 0),1,2,TRUE,"キャラデータ表"),TRUE))</f>
        <v>76</v>
      </c>
      <c r="B201" s="1" t="s">
        <v>546</v>
      </c>
      <c r="C201" s="1" t="s">
        <v>2464</v>
      </c>
      <c r="D201" s="132" t="str">
        <f ca="1">IF(C201 = "", "", INDIRECT(ADDRESS(MATCH(C201,汎用スキル表!$G$1:$G1331, 0),5,2,TRUE,"汎用スキル表"),TRUE))</f>
        <v>PASSIVE</v>
      </c>
      <c r="E201" s="1">
        <f ca="1">COUNTIFS(固有スキル表!$B:$B, $A201, 固有スキル表!$D:$D, $D201) + COUNTIFS($A:$A, $A201, $D:$D, $D201) - COUNTIFS(固有スキル表!$C:$C, $B201, 固有スキル表!$I:$I, "不可", 固有スキル表!$D:$D, $D201)</f>
        <v>1</v>
      </c>
      <c r="F201" s="1"/>
      <c r="G201" s="1"/>
      <c r="H201" s="1"/>
    </row>
    <row r="202" spans="1:171" ht="16.149999999999999">
      <c r="A202" s="132">
        <f ca="1">IF(B202 = "", "", INDIRECT(ADDRESS(MATCH(B202,キャラデータ表!$C$1:$C1331, 0),1,2,TRUE,"キャラデータ表"),TRUE))</f>
        <v>76</v>
      </c>
      <c r="B202" s="1" t="s">
        <v>546</v>
      </c>
      <c r="C202" s="1" t="s">
        <v>2404</v>
      </c>
      <c r="D202" s="132" t="str">
        <f ca="1">IF(C202 = "", "", INDIRECT(ADDRESS(MATCH(C202,汎用スキル表!$G$1:$G1331, 0),5,2,TRUE,"汎用スキル表"),TRUE))</f>
        <v>PERSONAL</v>
      </c>
      <c r="E202" s="1">
        <f ca="1">COUNTIFS(固有スキル表!$B:$B, $A202, 固有スキル表!$D:$D, $D202) + COUNTIFS($A:$A, $A202, $D:$D, $D202) - COUNTIFS(固有スキル表!$C:$C, $B202, 固有スキル表!$I:$I, "不可", 固有スキル表!$D:$D, $D202)</f>
        <v>2</v>
      </c>
      <c r="F202" s="1"/>
      <c r="G202" s="1"/>
      <c r="H202" s="1"/>
    </row>
    <row r="203" spans="1:171" ht="16.149999999999999">
      <c r="A203" s="132">
        <f ca="1">IF(B203 = "", "", INDIRECT(ADDRESS(MATCH(B203,キャラデータ表!$C$1:$C1331, 0),1,2,TRUE,"キャラデータ表"),TRUE))</f>
        <v>77</v>
      </c>
      <c r="B203" s="1" t="s">
        <v>552</v>
      </c>
      <c r="C203" s="1" t="s">
        <v>2404</v>
      </c>
      <c r="D203" s="132" t="str">
        <f ca="1">IF(C203 = "", "", INDIRECT(ADDRESS(MATCH(C203,汎用スキル表!$G$1:$G1331, 0),5,2,TRUE,"汎用スキル表"),TRUE))</f>
        <v>PERSONAL</v>
      </c>
      <c r="E203" s="1">
        <f ca="1">COUNTIFS(固有スキル表!$B:$B, $A203, 固有スキル表!$D:$D, $D203) + COUNTIFS($A:$A, $A203, $D:$D, $D203) - COUNTIFS(固有スキル表!$C:$C, $B203, 固有スキル表!$I:$I, "不可", 固有スキル表!$D:$D, $D203)</f>
        <v>4</v>
      </c>
      <c r="F203" s="1"/>
      <c r="G203" s="1"/>
      <c r="H203" s="1"/>
    </row>
    <row r="204" spans="1:171" ht="16.149999999999999">
      <c r="A204" s="132">
        <f ca="1">IF(B204 = "", "", INDIRECT(ADDRESS(MATCH(B204,キャラデータ表!$C$1:$C1331, 0),1,2,TRUE,"キャラデータ表"),TRUE))</f>
        <v>77</v>
      </c>
      <c r="B204" s="1" t="s">
        <v>552</v>
      </c>
      <c r="C204" s="1" t="s">
        <v>2410</v>
      </c>
      <c r="D204" s="132" t="str">
        <f ca="1">IF(C204 = "", "", INDIRECT(ADDRESS(MATCH(C204,汎用スキル表!$G$1:$G1331, 0),5,2,TRUE,"汎用スキル表"),TRUE))</f>
        <v>TROOP</v>
      </c>
      <c r="E204" s="1">
        <f ca="1">COUNTIFS(固有スキル表!$B:$B, $A204, 固有スキル表!$D:$D, $D204) + COUNTIFS($A:$A, $A204, $D:$D, $D204) - COUNTIFS(固有スキル表!$C:$C, $B204, 固有スキル表!$I:$I, "不可", 固有スキル表!$D:$D, $D204)</f>
        <v>2</v>
      </c>
      <c r="F204" s="1"/>
      <c r="G204" s="1"/>
      <c r="H204" s="1"/>
    </row>
    <row r="205" spans="1:171" ht="16.149999999999999">
      <c r="A205" s="132">
        <f ca="1">IF(B205 = "", "", INDIRECT(ADDRESS(MATCH(B205,キャラデータ表!$C$1:$C1331, 0),1,2,TRUE,"キャラデータ表"),TRUE))</f>
        <v>77</v>
      </c>
      <c r="B205" s="1" t="s">
        <v>552</v>
      </c>
      <c r="C205" s="1" t="s">
        <v>2408</v>
      </c>
      <c r="D205" s="132" t="str">
        <f ca="1">IF(C205 = "", "", INDIRECT(ADDRESS(MATCH(C205,汎用スキル表!$G$1:$G1331, 0),5,2,TRUE,"汎用スキル表"),TRUE))</f>
        <v>PERSONAL</v>
      </c>
      <c r="E205" s="1">
        <f ca="1">COUNTIFS(固有スキル表!$B:$B, $A205, 固有スキル表!$D:$D, $D205) + COUNTIFS($A:$A, $A205, $D:$D, $D205) - COUNTIFS(固有スキル表!$C:$C, $B205, 固有スキル表!$I:$I, "不可", 固有スキル表!$D:$D, $D205)</f>
        <v>4</v>
      </c>
      <c r="F205" s="1"/>
      <c r="G205" s="1"/>
      <c r="H205" s="1"/>
    </row>
    <row r="206" spans="1:171" ht="16.149999999999999">
      <c r="A206" s="132">
        <f ca="1">IF(B206 = "", "", INDIRECT(ADDRESS(MATCH(B206,キャラデータ表!$C$1:$C1331, 0),1,2,TRUE,"キャラデータ表"),TRUE))</f>
        <v>78</v>
      </c>
      <c r="B206" s="1" t="s">
        <v>559</v>
      </c>
      <c r="C206" s="1" t="s">
        <v>2427</v>
      </c>
      <c r="D206" s="132" t="str">
        <f ca="1">IF(C206 = "", "", INDIRECT(ADDRESS(MATCH(C206,汎用スキル表!$G$1:$G1331, 0),5,2,TRUE,"汎用スキル表"),TRUE))</f>
        <v>TROOP</v>
      </c>
      <c r="E206" s="1">
        <f ca="1">COUNTIFS(固有スキル表!$B:$B, $A206, 固有スキル表!$D:$D, $D206) + COUNTIFS($A:$A, $A206, $D:$D, $D206) - COUNTIFS(固有スキル表!$C:$C, $B206, 固有スキル表!$I:$I, "不可", 固有スキル表!$D:$D, $D206)</f>
        <v>3</v>
      </c>
      <c r="F206" s="1"/>
      <c r="G206" s="1"/>
      <c r="H206" s="1"/>
    </row>
    <row r="207" spans="1:171" ht="16.149999999999999">
      <c r="A207" s="132">
        <f ca="1">IF(B207 = "", "", INDIRECT(ADDRESS(MATCH(B207,キャラデータ表!$C$1:$C1331, 0),1,2,TRUE,"キャラデータ表"),TRUE))</f>
        <v>78</v>
      </c>
      <c r="B207" s="1" t="s">
        <v>559</v>
      </c>
      <c r="C207" s="1" t="s">
        <v>2436</v>
      </c>
      <c r="D207" s="132" t="str">
        <f ca="1">IF(C207 = "", "", INDIRECT(ADDRESS(MATCH(C207,汎用スキル表!$G$1:$G1331, 0),5,2,TRUE,"汎用スキル表"),TRUE))</f>
        <v>TROOP</v>
      </c>
      <c r="E207" s="1">
        <f ca="1">COUNTIFS(固有スキル表!$B:$B, $A207, 固有スキル表!$D:$D, $D207) + COUNTIFS($A:$A, $A207, $D:$D, $D207) - COUNTIFS(固有スキル表!$C:$C, $B207, 固有スキル表!$I:$I, "不可", 固有スキル表!$D:$D, $D207)</f>
        <v>3</v>
      </c>
      <c r="F207" s="1"/>
      <c r="G207" s="1"/>
      <c r="H207" s="1"/>
    </row>
    <row r="208" spans="1:171" ht="16.149999999999999">
      <c r="A208" s="175">
        <f ca="1">IF(B208 = "", "", INDIRECT(ADDRESS(MATCH(B208,キャラデータ表!$C$1:$C1331, 0),1,2,TRUE,"キャラデータ表"),TRUE))</f>
        <v>78</v>
      </c>
      <c r="B208" s="1" t="s">
        <v>559</v>
      </c>
      <c r="C208" s="1" t="s">
        <v>2385</v>
      </c>
      <c r="D208" s="132" t="str">
        <f ca="1">IF(C208 = "", "", INDIRECT(ADDRESS(MATCH(C208,汎用スキル表!$G$1:$G1331, 0),5,2,TRUE,"汎用スキル表"),TRUE))</f>
        <v>PERSONAL</v>
      </c>
      <c r="E208" s="94">
        <f ca="1">COUNTIFS(固有スキル表!$B:$B, $A208, 固有スキル表!$D:$D, $D208) + COUNTIFS($A:$A, $A208, $D:$D, $D208) - COUNTIFS(固有スキル表!$C:$C, $B208, 固有スキル表!$I:$I, "不可", 固有スキル表!$D:$D, $D208)</f>
        <v>2</v>
      </c>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c r="AH208" s="114"/>
      <c r="AI208" s="114"/>
      <c r="AJ208" s="114"/>
      <c r="AK208" s="114"/>
      <c r="AL208" s="114"/>
      <c r="AM208" s="114"/>
      <c r="AN208" s="114"/>
      <c r="AO208" s="114"/>
      <c r="AP208" s="114"/>
      <c r="AQ208" s="114"/>
      <c r="AR208" s="114"/>
      <c r="AS208" s="114"/>
      <c r="AT208" s="114"/>
      <c r="AU208" s="114"/>
      <c r="AV208" s="114"/>
      <c r="AW208" s="114"/>
      <c r="AX208" s="114"/>
      <c r="AY208" s="114"/>
      <c r="AZ208" s="114"/>
      <c r="BA208" s="114"/>
      <c r="BB208" s="114"/>
      <c r="BC208" s="114"/>
      <c r="BD208" s="114"/>
      <c r="BE208" s="114"/>
      <c r="BF208" s="114"/>
      <c r="BG208" s="114"/>
      <c r="BH208" s="114"/>
      <c r="BI208" s="114"/>
      <c r="BJ208" s="114"/>
      <c r="BK208" s="114"/>
      <c r="BL208" s="114"/>
      <c r="BM208" s="114"/>
      <c r="BN208" s="114"/>
      <c r="BO208" s="114"/>
      <c r="BP208" s="114"/>
      <c r="BQ208" s="114"/>
      <c r="BR208" s="114"/>
      <c r="BS208" s="114"/>
      <c r="BT208" s="114"/>
      <c r="BU208" s="114"/>
      <c r="BV208" s="114"/>
      <c r="BW208" s="114"/>
      <c r="BX208" s="114"/>
      <c r="BY208" s="114"/>
      <c r="BZ208" s="114"/>
      <c r="CA208" s="114"/>
      <c r="CB208" s="114"/>
      <c r="CC208" s="114"/>
      <c r="CD208" s="114"/>
      <c r="CE208" s="114"/>
      <c r="CF208" s="114"/>
      <c r="CG208" s="114"/>
      <c r="CH208" s="114"/>
      <c r="CI208" s="114"/>
      <c r="CJ208" s="114"/>
      <c r="CK208" s="114"/>
      <c r="CL208" s="114"/>
      <c r="CM208" s="114"/>
      <c r="CN208" s="114"/>
      <c r="CO208" s="114"/>
      <c r="CP208" s="114"/>
      <c r="CQ208" s="114"/>
      <c r="CR208" s="114"/>
      <c r="CS208" s="114"/>
      <c r="CT208" s="114"/>
      <c r="CU208" s="114"/>
      <c r="CV208" s="114"/>
      <c r="CW208" s="114"/>
      <c r="CX208" s="114"/>
      <c r="CY208" s="114"/>
      <c r="CZ208" s="114"/>
      <c r="DA208" s="114"/>
      <c r="DB208" s="114"/>
      <c r="DC208" s="114"/>
      <c r="DD208" s="114"/>
      <c r="DE208" s="114"/>
      <c r="DF208" s="114"/>
      <c r="DG208" s="114"/>
      <c r="DH208" s="114"/>
      <c r="DI208" s="114"/>
      <c r="DJ208" s="114"/>
      <c r="DK208" s="114"/>
      <c r="DL208" s="114"/>
      <c r="DM208" s="114"/>
      <c r="DN208" s="114"/>
      <c r="DO208" s="114"/>
      <c r="DP208" s="114"/>
      <c r="DQ208" s="114"/>
      <c r="DR208" s="114"/>
      <c r="DS208" s="114"/>
      <c r="DT208" s="114"/>
      <c r="DU208" s="114"/>
      <c r="DV208" s="114"/>
      <c r="DW208" s="114"/>
      <c r="DX208" s="114"/>
      <c r="DY208" s="114"/>
      <c r="DZ208" s="114"/>
      <c r="EA208" s="114"/>
      <c r="EB208" s="114"/>
      <c r="EC208" s="114"/>
      <c r="ED208" s="114"/>
      <c r="EE208" s="114"/>
      <c r="EF208" s="114"/>
      <c r="EG208" s="114"/>
      <c r="EH208" s="114"/>
      <c r="EI208" s="114"/>
      <c r="EJ208" s="114"/>
      <c r="EK208" s="114"/>
      <c r="EL208" s="114"/>
      <c r="EM208" s="114"/>
      <c r="EN208" s="114"/>
      <c r="EO208" s="114"/>
      <c r="EP208" s="114"/>
      <c r="EQ208" s="114"/>
      <c r="ER208" s="114"/>
      <c r="ES208" s="114"/>
      <c r="ET208" s="114"/>
      <c r="EU208" s="114"/>
      <c r="EV208" s="114"/>
      <c r="EW208" s="114"/>
      <c r="EX208" s="114"/>
      <c r="EY208" s="114"/>
      <c r="EZ208" s="114"/>
      <c r="FA208" s="114"/>
      <c r="FB208" s="114"/>
      <c r="FC208" s="114"/>
      <c r="FD208" s="114"/>
      <c r="FE208" s="114"/>
      <c r="FF208" s="114"/>
      <c r="FG208" s="114"/>
      <c r="FH208" s="114"/>
      <c r="FI208" s="114"/>
      <c r="FJ208" s="114"/>
      <c r="FK208" s="114"/>
      <c r="FL208" s="114"/>
      <c r="FM208" s="114"/>
      <c r="FN208" s="114"/>
      <c r="FO208" s="114"/>
    </row>
    <row r="209" spans="1:171" ht="16.149999999999999">
      <c r="A209" s="132">
        <f ca="1">IF(B209 = "", "", INDIRECT(ADDRESS(MATCH(B209,キャラデータ表!$C$1:$C1331, 0),1,2,TRUE,"キャラデータ表"),TRUE))</f>
        <v>79</v>
      </c>
      <c r="B209" s="1" t="s">
        <v>565</v>
      </c>
      <c r="C209" s="1" t="s">
        <v>2450</v>
      </c>
      <c r="D209" s="132" t="str">
        <f ca="1">IF(C209 = "", "", INDIRECT(ADDRESS(MATCH(C209,汎用スキル表!$G$1:$G1331, 0),5,2,TRUE,"汎用スキル表"),TRUE))</f>
        <v>CAPTURE</v>
      </c>
      <c r="E209" s="1">
        <f ca="1">COUNTIFS(固有スキル表!$B:$B, $A209, 固有スキル表!$D:$D, $D209) + COUNTIFS($A:$A, $A209, $D:$D, $D209) - COUNTIFS(固有スキル表!$C:$C, $B209, 固有スキル表!$I:$I, "不可", 固有スキル表!$D:$D, $D209)</f>
        <v>1</v>
      </c>
      <c r="F209" s="1"/>
      <c r="G209" s="1"/>
      <c r="H209" s="1"/>
    </row>
    <row r="210" spans="1:171" ht="16.149999999999999">
      <c r="A210" s="175">
        <f ca="1">IF(B210 = "", "", INDIRECT(ADDRESS(MATCH(B210,キャラデータ表!$C$1:$C1331, 0),1,2,TRUE,"キャラデータ表"),TRUE))</f>
        <v>79</v>
      </c>
      <c r="B210" s="1" t="s">
        <v>565</v>
      </c>
      <c r="C210" s="1" t="s">
        <v>2379</v>
      </c>
      <c r="D210" s="132" t="str">
        <f ca="1">IF(C210 = "", "", INDIRECT(ADDRESS(MATCH(C210,汎用スキル表!$G$1:$G1331, 0),5,2,TRUE,"汎用スキル表"),TRUE))</f>
        <v>PERSONAL</v>
      </c>
      <c r="E210" s="94">
        <f ca="1">COUNTIFS(固有スキル表!$B:$B, $A210, 固有スキル表!$D:$D, $D210) + COUNTIFS($A:$A, $A210, $D:$D, $D210) - COUNTIFS(固有スキル表!$C:$C, $B210, 固有スキル表!$I:$I, "不可", 固有スキル表!$D:$D, $D210)</f>
        <v>2</v>
      </c>
      <c r="F210" s="1"/>
      <c r="G210" s="1"/>
      <c r="H210" s="1"/>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c r="AH210" s="114"/>
      <c r="AI210" s="114"/>
      <c r="AJ210" s="114"/>
      <c r="AK210" s="114"/>
      <c r="AL210" s="114"/>
      <c r="AM210" s="114"/>
      <c r="AN210" s="114"/>
      <c r="AO210" s="114"/>
      <c r="AP210" s="114"/>
      <c r="AQ210" s="114"/>
      <c r="AR210" s="114"/>
      <c r="AS210" s="114"/>
      <c r="AT210" s="114"/>
      <c r="AU210" s="114"/>
      <c r="AV210" s="114"/>
      <c r="AW210" s="114"/>
      <c r="AX210" s="114"/>
      <c r="AY210" s="114"/>
      <c r="AZ210" s="114"/>
      <c r="BA210" s="114"/>
      <c r="BB210" s="114"/>
      <c r="BC210" s="114"/>
      <c r="BD210" s="114"/>
      <c r="BE210" s="114"/>
      <c r="BF210" s="114"/>
      <c r="BG210" s="114"/>
      <c r="BH210" s="114"/>
      <c r="BI210" s="114"/>
      <c r="BJ210" s="114"/>
      <c r="BK210" s="114"/>
      <c r="BL210" s="114"/>
      <c r="BM210" s="114"/>
      <c r="BN210" s="114"/>
      <c r="BO210" s="114"/>
      <c r="BP210" s="114"/>
      <c r="BQ210" s="114"/>
      <c r="BR210" s="114"/>
      <c r="BS210" s="114"/>
      <c r="BT210" s="114"/>
      <c r="BU210" s="114"/>
      <c r="BV210" s="114"/>
      <c r="BW210" s="114"/>
      <c r="BX210" s="114"/>
      <c r="BY210" s="114"/>
      <c r="BZ210" s="114"/>
      <c r="CA210" s="114"/>
      <c r="CB210" s="114"/>
      <c r="CC210" s="114"/>
      <c r="CD210" s="114"/>
      <c r="CE210" s="114"/>
      <c r="CF210" s="114"/>
      <c r="CG210" s="114"/>
      <c r="CH210" s="114"/>
      <c r="CI210" s="114"/>
      <c r="CJ210" s="114"/>
      <c r="CK210" s="114"/>
      <c r="CL210" s="114"/>
      <c r="CM210" s="114"/>
      <c r="CN210" s="114"/>
      <c r="CO210" s="114"/>
      <c r="CP210" s="114"/>
      <c r="CQ210" s="114"/>
      <c r="CR210" s="114"/>
      <c r="CS210" s="114"/>
      <c r="CT210" s="114"/>
      <c r="CU210" s="114"/>
      <c r="CV210" s="114"/>
      <c r="CW210" s="114"/>
      <c r="CX210" s="114"/>
      <c r="CY210" s="114"/>
      <c r="CZ210" s="114"/>
      <c r="DA210" s="114"/>
      <c r="DB210" s="114"/>
      <c r="DC210" s="114"/>
      <c r="DD210" s="114"/>
      <c r="DE210" s="114"/>
      <c r="DF210" s="114"/>
      <c r="DG210" s="114"/>
      <c r="DH210" s="114"/>
      <c r="DI210" s="114"/>
      <c r="DJ210" s="114"/>
      <c r="DK210" s="114"/>
      <c r="DL210" s="114"/>
      <c r="DM210" s="114"/>
      <c r="DN210" s="114"/>
      <c r="DO210" s="114"/>
      <c r="DP210" s="114"/>
      <c r="DQ210" s="114"/>
      <c r="DR210" s="114"/>
      <c r="DS210" s="114"/>
      <c r="DT210" s="114"/>
      <c r="DU210" s="114"/>
      <c r="DV210" s="114"/>
      <c r="DW210" s="114"/>
      <c r="DX210" s="114"/>
      <c r="DY210" s="114"/>
      <c r="DZ210" s="114"/>
      <c r="EA210" s="114"/>
      <c r="EB210" s="114"/>
      <c r="EC210" s="114"/>
      <c r="ED210" s="114"/>
      <c r="EE210" s="114"/>
      <c r="EF210" s="114"/>
      <c r="EG210" s="114"/>
      <c r="EH210" s="114"/>
      <c r="EI210" s="114"/>
      <c r="EJ210" s="114"/>
      <c r="EK210" s="114"/>
      <c r="EL210" s="114"/>
      <c r="EM210" s="114"/>
      <c r="EN210" s="114"/>
      <c r="EO210" s="114"/>
      <c r="EP210" s="114"/>
      <c r="EQ210" s="114"/>
      <c r="ER210" s="114"/>
      <c r="ES210" s="114"/>
      <c r="ET210" s="114"/>
      <c r="EU210" s="114"/>
      <c r="EV210" s="114"/>
      <c r="EW210" s="114"/>
      <c r="EX210" s="114"/>
      <c r="EY210" s="114"/>
      <c r="EZ210" s="114"/>
      <c r="FA210" s="114"/>
      <c r="FB210" s="114"/>
      <c r="FC210" s="114"/>
      <c r="FD210" s="114"/>
      <c r="FE210" s="114"/>
      <c r="FF210" s="114"/>
      <c r="FG210" s="114"/>
      <c r="FH210" s="114"/>
      <c r="FI210" s="114"/>
      <c r="FJ210" s="114"/>
      <c r="FK210" s="114"/>
      <c r="FL210" s="114"/>
      <c r="FM210" s="114"/>
      <c r="FN210" s="114"/>
      <c r="FO210" s="114"/>
    </row>
    <row r="211" spans="1:171" ht="16.149999999999999">
      <c r="A211" s="132">
        <f ca="1">IF(B211 = "", "", INDIRECT(ADDRESS(MATCH(B211,キャラデータ表!$C$1:$C1331, 0),1,2,TRUE,"キャラデータ表"),TRUE))</f>
        <v>80</v>
      </c>
      <c r="B211" s="1" t="s">
        <v>572</v>
      </c>
      <c r="C211" s="1" t="s">
        <v>2390</v>
      </c>
      <c r="D211" s="132" t="str">
        <f ca="1">IF(C211 = "", "", INDIRECT(ADDRESS(MATCH(C211,汎用スキル表!$G$1:$G1331, 0),5,2,TRUE,"汎用スキル表"),TRUE))</f>
        <v>PERSONAL</v>
      </c>
      <c r="E211" s="1">
        <f ca="1">COUNTIFS(固有スキル表!$B:$B, $A211, 固有スキル表!$D:$D, $D211) + COUNTIFS($A:$A, $A211, $D:$D, $D211) - COUNTIFS(固有スキル表!$C:$C, $B211, 固有スキル表!$I:$I, "不可", 固有スキル表!$D:$D, $D211)</f>
        <v>1</v>
      </c>
      <c r="F211" s="1"/>
      <c r="G211" s="1"/>
      <c r="H211" s="1"/>
    </row>
    <row r="212" spans="1:171" ht="16.149999999999999">
      <c r="A212" s="175">
        <f ca="1">IF(B212 = "", "", INDIRECT(ADDRESS(MATCH(B212,キャラデータ表!$C$1:$C1331, 0),1,2,TRUE,"キャラデータ表"),TRUE))</f>
        <v>80</v>
      </c>
      <c r="B212" s="1" t="s">
        <v>572</v>
      </c>
      <c r="C212" s="1" t="s">
        <v>2421</v>
      </c>
      <c r="D212" s="132" t="str">
        <f ca="1">IF(C212 = "", "", INDIRECT(ADDRESS(MATCH(C212,汎用スキル表!$G$1:$G1331, 0),5,2,TRUE,"汎用スキル表"),TRUE))</f>
        <v>TROOP</v>
      </c>
      <c r="E212" s="94">
        <f ca="1">COUNTIFS(固有スキル表!$B:$B, $A212, 固有スキル表!$D:$D, $D212) + COUNTIFS($A:$A, $A212, $D:$D, $D212) - COUNTIFS(固有スキル表!$C:$C, $B212, 固有スキル表!$I:$I, "不可", 固有スキル表!$D:$D, $D212)</f>
        <v>2</v>
      </c>
      <c r="F212" s="1"/>
      <c r="G212" s="1"/>
      <c r="H212" s="1"/>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c r="AH212" s="114"/>
      <c r="AI212" s="114"/>
      <c r="AJ212" s="114"/>
      <c r="AK212" s="114"/>
      <c r="AL212" s="114"/>
      <c r="AM212" s="114"/>
      <c r="AN212" s="114"/>
      <c r="AO212" s="114"/>
      <c r="AP212" s="114"/>
      <c r="AQ212" s="114"/>
      <c r="AR212" s="114"/>
      <c r="AS212" s="114"/>
      <c r="AT212" s="114"/>
      <c r="AU212" s="114"/>
      <c r="AV212" s="114"/>
      <c r="AW212" s="114"/>
      <c r="AX212" s="114"/>
      <c r="AY212" s="114"/>
      <c r="AZ212" s="114"/>
      <c r="BA212" s="114"/>
      <c r="BB212" s="114"/>
      <c r="BC212" s="114"/>
      <c r="BD212" s="114"/>
      <c r="BE212" s="114"/>
      <c r="BF212" s="114"/>
      <c r="BG212" s="114"/>
      <c r="BH212" s="114"/>
      <c r="BI212" s="114"/>
      <c r="BJ212" s="114"/>
      <c r="BK212" s="114"/>
      <c r="BL212" s="114"/>
      <c r="BM212" s="114"/>
      <c r="BN212" s="114"/>
      <c r="BO212" s="114"/>
      <c r="BP212" s="114"/>
      <c r="BQ212" s="114"/>
      <c r="BR212" s="114"/>
      <c r="BS212" s="114"/>
      <c r="BT212" s="114"/>
      <c r="BU212" s="114"/>
      <c r="BV212" s="114"/>
      <c r="BW212" s="114"/>
      <c r="BX212" s="114"/>
      <c r="BY212" s="114"/>
      <c r="BZ212" s="114"/>
      <c r="CA212" s="114"/>
      <c r="CB212" s="114"/>
      <c r="CC212" s="114"/>
      <c r="CD212" s="114"/>
      <c r="CE212" s="114"/>
      <c r="CF212" s="114"/>
      <c r="CG212" s="114"/>
      <c r="CH212" s="114"/>
      <c r="CI212" s="114"/>
      <c r="CJ212" s="114"/>
      <c r="CK212" s="114"/>
      <c r="CL212" s="114"/>
      <c r="CM212" s="114"/>
      <c r="CN212" s="114"/>
      <c r="CO212" s="114"/>
      <c r="CP212" s="114"/>
      <c r="CQ212" s="114"/>
      <c r="CR212" s="114"/>
      <c r="CS212" s="114"/>
      <c r="CT212" s="114"/>
      <c r="CU212" s="114"/>
      <c r="CV212" s="114"/>
      <c r="CW212" s="114"/>
      <c r="CX212" s="114"/>
      <c r="CY212" s="114"/>
      <c r="CZ212" s="114"/>
      <c r="DA212" s="114"/>
      <c r="DB212" s="114"/>
      <c r="DC212" s="114"/>
      <c r="DD212" s="114"/>
      <c r="DE212" s="114"/>
      <c r="DF212" s="114"/>
      <c r="DG212" s="114"/>
      <c r="DH212" s="114"/>
      <c r="DI212" s="114"/>
      <c r="DJ212" s="114"/>
      <c r="DK212" s="114"/>
      <c r="DL212" s="114"/>
      <c r="DM212" s="114"/>
      <c r="DN212" s="114"/>
      <c r="DO212" s="114"/>
      <c r="DP212" s="114"/>
      <c r="DQ212" s="114"/>
      <c r="DR212" s="114"/>
      <c r="DS212" s="114"/>
      <c r="DT212" s="114"/>
      <c r="DU212" s="114"/>
      <c r="DV212" s="114"/>
      <c r="DW212" s="114"/>
      <c r="DX212" s="114"/>
      <c r="DY212" s="114"/>
      <c r="DZ212" s="114"/>
      <c r="EA212" s="114"/>
      <c r="EB212" s="114"/>
      <c r="EC212" s="114"/>
      <c r="ED212" s="114"/>
      <c r="EE212" s="114"/>
      <c r="EF212" s="114"/>
      <c r="EG212" s="114"/>
      <c r="EH212" s="114"/>
      <c r="EI212" s="114"/>
      <c r="EJ212" s="114"/>
      <c r="EK212" s="114"/>
      <c r="EL212" s="114"/>
      <c r="EM212" s="114"/>
      <c r="EN212" s="114"/>
      <c r="EO212" s="114"/>
      <c r="EP212" s="114"/>
      <c r="EQ212" s="114"/>
      <c r="ER212" s="114"/>
      <c r="ES212" s="114"/>
      <c r="ET212" s="114"/>
      <c r="EU212" s="114"/>
      <c r="EV212" s="114"/>
      <c r="EW212" s="114"/>
      <c r="EX212" s="114"/>
      <c r="EY212" s="114"/>
      <c r="EZ212" s="114"/>
      <c r="FA212" s="114"/>
      <c r="FB212" s="114"/>
      <c r="FC212" s="114"/>
      <c r="FD212" s="114"/>
      <c r="FE212" s="114"/>
      <c r="FF212" s="114"/>
      <c r="FG212" s="114"/>
      <c r="FH212" s="114"/>
      <c r="FI212" s="114"/>
      <c r="FJ212" s="114"/>
      <c r="FK212" s="114"/>
      <c r="FL212" s="114"/>
      <c r="FM212" s="114"/>
      <c r="FN212" s="114"/>
      <c r="FO212" s="114"/>
    </row>
    <row r="213" spans="1:171" ht="16.149999999999999">
      <c r="A213" s="132">
        <f ca="1">IF(B213 = "", "", INDIRECT(ADDRESS(MATCH(B213,キャラデータ表!$C$1:$C1331, 0),1,2,TRUE,"キャラデータ表"),TRUE))</f>
        <v>81</v>
      </c>
      <c r="B213" s="1" t="s">
        <v>580</v>
      </c>
      <c r="C213" s="1" t="s">
        <v>2363</v>
      </c>
      <c r="D213" s="132" t="str">
        <f ca="1">IF(C213 = "", "", INDIRECT(ADDRESS(MATCH(C213,汎用スキル表!$G$1:$G1331, 0),5,2,TRUE,"汎用スキル表"),TRUE))</f>
        <v>PERSONAL</v>
      </c>
      <c r="E213" s="1">
        <f ca="1">COUNTIFS(固有スキル表!$B:$B, $A213, 固有スキル表!$D:$D, $D213) + COUNTIFS($A:$A, $A213, $D:$D, $D213) - COUNTIFS(固有スキル表!$C:$C, $B213, 固有スキル表!$I:$I, "不可", 固有スキル表!$D:$D, $D213)</f>
        <v>1</v>
      </c>
      <c r="F213" s="1"/>
      <c r="G213" s="1"/>
      <c r="H213" s="1"/>
    </row>
    <row r="214" spans="1:171" ht="16.149999999999999">
      <c r="A214" s="132">
        <f ca="1">IF(B214 = "", "", INDIRECT(ADDRESS(MATCH(B214,キャラデータ表!$C$1:$C1331, 0),1,2,TRUE,"キャラデータ表"),TRUE))</f>
        <v>82</v>
      </c>
      <c r="B214" s="1" t="s">
        <v>587</v>
      </c>
      <c r="C214" s="1" t="s">
        <v>2406</v>
      </c>
      <c r="D214" s="132" t="str">
        <f ca="1">IF(C214 = "", "", INDIRECT(ADDRESS(MATCH(C214,汎用スキル表!$G$1:$G1331, 0),5,2,TRUE,"汎用スキル表"),TRUE))</f>
        <v>PERSONAL</v>
      </c>
      <c r="E214" s="1">
        <f ca="1">COUNTIFS(固有スキル表!$B:$B, $A214, 固有スキル表!$D:$D, $D214) + COUNTIFS($A:$A, $A214, $D:$D, $D214) - COUNTIFS(固有スキル表!$C:$C, $B214, 固有スキル表!$I:$I, "不可", 固有スキル表!$D:$D, $D214)</f>
        <v>3</v>
      </c>
      <c r="F214" s="1"/>
      <c r="G214" s="1"/>
      <c r="H214" s="1"/>
    </row>
    <row r="215" spans="1:171" ht="16.149999999999999">
      <c r="A215" s="132">
        <f ca="1">IF(B215 = "", "", INDIRECT(ADDRESS(MATCH(B215,キャラデータ表!$C$1:$C1331, 0),1,2,TRUE,"キャラデータ表"),TRUE))</f>
        <v>83</v>
      </c>
      <c r="B215" s="1" t="s">
        <v>596</v>
      </c>
      <c r="C215" s="1" t="s">
        <v>1200</v>
      </c>
      <c r="D215" s="132" t="str">
        <f ca="1">IF(C215 = "", "", INDIRECT(ADDRESS(MATCH(C215,汎用スキル表!$G$1:$G1331, 0),5,2,TRUE,"汎用スキル表"),TRUE))</f>
        <v>PASSIVE</v>
      </c>
      <c r="E215" s="1">
        <f ca="1">COUNTIFS(固有スキル表!$B:$B, $A215, 固有スキル表!$D:$D, $D215) + COUNTIFS($A:$A, $A215, $D:$D, $D215) - COUNTIFS(固有スキル表!$C:$C, $B215, 固有スキル表!$I:$I, "不可", 固有スキル表!$D:$D, $D215)</f>
        <v>2</v>
      </c>
      <c r="H215" s="1"/>
    </row>
    <row r="216" spans="1:171" ht="16.149999999999999">
      <c r="A216" s="132">
        <f ca="1">IF(B216 = "", "", INDIRECT(ADDRESS(MATCH(B216,キャラデータ表!$C$1:$C1331, 0),1,2,TRUE,"キャラデータ表"),TRUE))</f>
        <v>83</v>
      </c>
      <c r="B216" s="1" t="s">
        <v>596</v>
      </c>
      <c r="C216" s="1" t="s">
        <v>2427</v>
      </c>
      <c r="D216" s="132" t="str">
        <f ca="1">IF(C216 = "", "", INDIRECT(ADDRESS(MATCH(C216,汎用スキル表!$G$1:$G1331, 0),5,2,TRUE,"汎用スキル表"),TRUE))</f>
        <v>TROOP</v>
      </c>
      <c r="E216" s="1">
        <f ca="1">COUNTIFS(固有スキル表!$B:$B, $A216, 固有スキル表!$D:$D, $D216) + COUNTIFS($A:$A, $A216, $D:$D, $D216) - COUNTIFS(固有スキル表!$C:$C, $B216, 固有スキル表!$I:$I, "不可", 固有スキル表!$D:$D, $D216)</f>
        <v>2</v>
      </c>
      <c r="F216" s="1"/>
      <c r="G216" s="1"/>
      <c r="H216" s="1"/>
    </row>
    <row r="217" spans="1:171" ht="16.149999999999999">
      <c r="A217" s="132">
        <f ca="1">IF(B217 = "", "", INDIRECT(ADDRESS(MATCH(B217,キャラデータ表!$C$1:$C1331, 0),1,2,TRUE,"キャラデータ表"),TRUE))</f>
        <v>83</v>
      </c>
      <c r="B217" s="1" t="s">
        <v>596</v>
      </c>
      <c r="C217" s="1" t="s">
        <v>2392</v>
      </c>
      <c r="D217" s="132" t="str">
        <f ca="1">IF(C217 = "", "", INDIRECT(ADDRESS(MATCH(C217,汎用スキル表!$G$1:$G1331, 0),5,2,TRUE,"汎用スキル表"),TRUE))</f>
        <v>PERSONAL</v>
      </c>
      <c r="E217" s="1">
        <f ca="1">COUNTIFS(固有スキル表!$B:$B, $A217, 固有スキル表!$D:$D, $D217) + COUNTIFS($A:$A, $A217, $D:$D, $D217) - COUNTIFS(固有スキル表!$C:$C, $B217, 固有スキル表!$I:$I, "不可", 固有スキル表!$D:$D, $D217)</f>
        <v>4</v>
      </c>
      <c r="F217" s="1"/>
      <c r="G217" s="1"/>
      <c r="H217" s="1"/>
    </row>
    <row r="218" spans="1:171" ht="16.149999999999999">
      <c r="A218" s="175">
        <f ca="1">IF(B218 = "", "", INDIRECT(ADDRESS(MATCH(B218,キャラデータ表!$C$1:$C1331, 0),1,2,TRUE,"キャラデータ表"),TRUE))</f>
        <v>83</v>
      </c>
      <c r="B218" s="1" t="s">
        <v>596</v>
      </c>
      <c r="C218" s="1" t="s">
        <v>2436</v>
      </c>
      <c r="D218" s="132" t="str">
        <f ca="1">IF(C218 = "", "", INDIRECT(ADDRESS(MATCH(C218,汎用スキル表!$G$1:$G1331, 0),5,2,TRUE,"汎用スキル表"),TRUE))</f>
        <v>TROOP</v>
      </c>
      <c r="E218" s="94">
        <f ca="1">COUNTIFS(固有スキル表!$B:$B, $A218, 固有スキル表!$D:$D, $D218) + COUNTIFS($A:$A, $A218, $D:$D, $D218) - COUNTIFS(固有スキル表!$C:$C, $B218, 固有スキル表!$I:$I, "不可", 固有スキル表!$D:$D, $D218)</f>
        <v>2</v>
      </c>
      <c r="F218" s="1"/>
      <c r="G218" s="1"/>
      <c r="H218" s="1"/>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c r="AH218" s="114"/>
      <c r="AI218" s="114"/>
      <c r="AJ218" s="114"/>
      <c r="AK218" s="114"/>
      <c r="AL218" s="114"/>
      <c r="AM218" s="114"/>
      <c r="AN218" s="114"/>
      <c r="AO218" s="114"/>
      <c r="AP218" s="114"/>
      <c r="AQ218" s="114"/>
      <c r="AR218" s="114"/>
      <c r="AS218" s="114"/>
      <c r="AT218" s="114"/>
      <c r="AU218" s="114"/>
      <c r="AV218" s="114"/>
      <c r="AW218" s="114"/>
      <c r="AX218" s="114"/>
      <c r="AY218" s="114"/>
      <c r="AZ218" s="114"/>
      <c r="BA218" s="114"/>
      <c r="BB218" s="114"/>
      <c r="BC218" s="114"/>
      <c r="BD218" s="114"/>
      <c r="BE218" s="114"/>
      <c r="BF218" s="114"/>
      <c r="BG218" s="114"/>
      <c r="BH218" s="114"/>
      <c r="BI218" s="114"/>
      <c r="BJ218" s="114"/>
      <c r="BK218" s="114"/>
      <c r="BL218" s="114"/>
      <c r="BM218" s="114"/>
      <c r="BN218" s="114"/>
      <c r="BO218" s="114"/>
      <c r="BP218" s="114"/>
      <c r="BQ218" s="114"/>
      <c r="BR218" s="114"/>
      <c r="BS218" s="114"/>
      <c r="BT218" s="114"/>
      <c r="BU218" s="114"/>
      <c r="BV218" s="114"/>
      <c r="BW218" s="114"/>
      <c r="BX218" s="114"/>
      <c r="BY218" s="114"/>
      <c r="BZ218" s="114"/>
      <c r="CA218" s="114"/>
      <c r="CB218" s="114"/>
      <c r="CC218" s="114"/>
      <c r="CD218" s="114"/>
      <c r="CE218" s="114"/>
      <c r="CF218" s="114"/>
      <c r="CG218" s="114"/>
      <c r="CH218" s="114"/>
      <c r="CI218" s="114"/>
      <c r="CJ218" s="114"/>
      <c r="CK218" s="114"/>
      <c r="CL218" s="114"/>
      <c r="CM218" s="114"/>
      <c r="CN218" s="114"/>
      <c r="CO218" s="114"/>
      <c r="CP218" s="114"/>
      <c r="CQ218" s="114"/>
      <c r="CR218" s="114"/>
      <c r="CS218" s="114"/>
      <c r="CT218" s="114"/>
      <c r="CU218" s="114"/>
      <c r="CV218" s="114"/>
      <c r="CW218" s="114"/>
      <c r="CX218" s="114"/>
      <c r="CY218" s="114"/>
      <c r="CZ218" s="114"/>
      <c r="DA218" s="114"/>
      <c r="DB218" s="114"/>
      <c r="DC218" s="114"/>
      <c r="DD218" s="114"/>
      <c r="DE218" s="114"/>
      <c r="DF218" s="114"/>
      <c r="DG218" s="114"/>
      <c r="DH218" s="114"/>
      <c r="DI218" s="114"/>
      <c r="DJ218" s="114"/>
      <c r="DK218" s="114"/>
      <c r="DL218" s="114"/>
      <c r="DM218" s="114"/>
      <c r="DN218" s="114"/>
      <c r="DO218" s="114"/>
      <c r="DP218" s="114"/>
      <c r="DQ218" s="114"/>
      <c r="DR218" s="114"/>
      <c r="DS218" s="114"/>
      <c r="DT218" s="114"/>
      <c r="DU218" s="114"/>
      <c r="DV218" s="114"/>
      <c r="DW218" s="114"/>
      <c r="DX218" s="114"/>
      <c r="DY218" s="114"/>
      <c r="DZ218" s="114"/>
      <c r="EA218" s="114"/>
      <c r="EB218" s="114"/>
      <c r="EC218" s="114"/>
      <c r="ED218" s="114"/>
      <c r="EE218" s="114"/>
      <c r="EF218" s="114"/>
      <c r="EG218" s="114"/>
      <c r="EH218" s="114"/>
      <c r="EI218" s="114"/>
      <c r="EJ218" s="114"/>
      <c r="EK218" s="114"/>
      <c r="EL218" s="114"/>
      <c r="EM218" s="114"/>
      <c r="EN218" s="114"/>
      <c r="EO218" s="114"/>
      <c r="EP218" s="114"/>
      <c r="EQ218" s="114"/>
      <c r="ER218" s="114"/>
      <c r="ES218" s="114"/>
      <c r="ET218" s="114"/>
      <c r="EU218" s="114"/>
      <c r="EV218" s="114"/>
      <c r="EW218" s="114"/>
      <c r="EX218" s="114"/>
      <c r="EY218" s="114"/>
      <c r="EZ218" s="114"/>
      <c r="FA218" s="114"/>
      <c r="FB218" s="114"/>
      <c r="FC218" s="114"/>
      <c r="FD218" s="114"/>
      <c r="FE218" s="114"/>
      <c r="FF218" s="114"/>
      <c r="FG218" s="114"/>
      <c r="FH218" s="114"/>
      <c r="FI218" s="114"/>
      <c r="FJ218" s="114"/>
      <c r="FK218" s="114"/>
      <c r="FL218" s="114"/>
      <c r="FM218" s="114"/>
      <c r="FN218" s="114"/>
      <c r="FO218" s="114"/>
    </row>
    <row r="219" spans="1:171" ht="16.149999999999999">
      <c r="A219" s="132">
        <f ca="1">IF(B219 = "", "", INDIRECT(ADDRESS(MATCH(B219,キャラデータ表!$C$1:$C1331, 0),1,2,TRUE,"キャラデータ表"),TRUE))</f>
        <v>84</v>
      </c>
      <c r="B219" s="1" t="s">
        <v>603</v>
      </c>
      <c r="C219" s="1" t="s">
        <v>2352</v>
      </c>
      <c r="D219" s="132" t="str">
        <f ca="1">IF(C219 = "", "", INDIRECT(ADDRESS(MATCH(C219,汎用スキル表!$G$1:$G1331, 0),5,2,TRUE,"汎用スキル表"),TRUE))</f>
        <v>PERSONAL</v>
      </c>
      <c r="E219" s="1">
        <f ca="1">COUNTIFS(固有スキル表!$B:$B, $A219, 固有スキル表!$D:$D, $D219) + COUNTIFS($A:$A, $A219, $D:$D, $D219) - COUNTIFS(固有スキル表!$C:$C, $B219, 固有スキル表!$I:$I, "不可", 固有スキル表!$D:$D, $D219)</f>
        <v>3</v>
      </c>
      <c r="F219" s="1"/>
      <c r="G219" s="1"/>
      <c r="H219" s="1"/>
    </row>
    <row r="220" spans="1:171" ht="16.149999999999999">
      <c r="A220" s="132">
        <f ca="1">IF(B220 = "", "", INDIRECT(ADDRESS(MATCH(B220,キャラデータ表!$C$1:$C1331, 0),1,2,TRUE,"キャラデータ表"),TRUE))</f>
        <v>85</v>
      </c>
      <c r="B220" s="1" t="s">
        <v>609</v>
      </c>
      <c r="C220" s="1" t="s">
        <v>2426</v>
      </c>
      <c r="D220" s="132" t="str">
        <f ca="1">IF(C220 = "", "", INDIRECT(ADDRESS(MATCH(C220,汎用スキル表!$G$1:$G1331, 0),5,2,TRUE,"汎用スキル表"),TRUE))</f>
        <v>TROOP</v>
      </c>
      <c r="E220" s="1">
        <f ca="1">COUNTIFS(固有スキル表!$B:$B, $A220, 固有スキル表!$D:$D, $D220) + COUNTIFS($A:$A, $A220, $D:$D, $D220) - COUNTIFS(固有スキル表!$C:$C, $B220, 固有スキル表!$I:$I, "不可", 固有スキル表!$D:$D, $D220)</f>
        <v>3</v>
      </c>
      <c r="F220" s="1"/>
      <c r="G220" s="1"/>
      <c r="H220" s="1"/>
    </row>
    <row r="221" spans="1:171" ht="16.149999999999999">
      <c r="A221" s="132">
        <f ca="1">IF(B221 = "", "", INDIRECT(ADDRESS(MATCH(B221,キャラデータ表!$C$1:$C1331, 0),1,2,TRUE,"キャラデータ表"),TRUE))</f>
        <v>85</v>
      </c>
      <c r="B221" s="1" t="s">
        <v>609</v>
      </c>
      <c r="C221" s="1" t="s">
        <v>2357</v>
      </c>
      <c r="D221" s="132" t="str">
        <f ca="1">IF(C221 = "", "", INDIRECT(ADDRESS(MATCH(C221,汎用スキル表!$G$1:$G1331, 0),5,2,TRUE,"汎用スキル表"),TRUE))</f>
        <v>PERSONAL</v>
      </c>
      <c r="E221" s="1">
        <f ca="1">COUNTIFS(固有スキル表!$B:$B, $A221, 固有スキル表!$D:$D, $D221) + COUNTIFS($A:$A, $A221, $D:$D, $D221) - COUNTIFS(固有スキル表!$C:$C, $B221, 固有スキル表!$I:$I, "不可", 固有スキル表!$D:$D, $D221)</f>
        <v>2</v>
      </c>
      <c r="F221" s="1"/>
      <c r="G221" s="1"/>
      <c r="H221" s="1"/>
    </row>
    <row r="222" spans="1:171" ht="16.149999999999999">
      <c r="A222" s="132">
        <f ca="1">IF(B222 = "", "", INDIRECT(ADDRESS(MATCH(B222,キャラデータ表!$C$1:$C1331, 0),1,2,TRUE,"キャラデータ表"),TRUE))</f>
        <v>85</v>
      </c>
      <c r="B222" s="1" t="s">
        <v>609</v>
      </c>
      <c r="C222" s="1" t="s">
        <v>2419</v>
      </c>
      <c r="D222" s="132" t="str">
        <f ca="1">IF(C222 = "", "", INDIRECT(ADDRESS(MATCH(C222,汎用スキル表!$G$1:$G1331, 0),5,2,TRUE,"汎用スキル表"),TRUE))</f>
        <v>TROOP</v>
      </c>
      <c r="E222" s="1">
        <f ca="1">COUNTIFS(固有スキル表!$B:$B, $A222, 固有スキル表!$D:$D, $D222) + COUNTIFS($A:$A, $A222, $D:$D, $D222) - COUNTIFS(固有スキル表!$C:$C, $B222, 固有スキル表!$I:$I, "不可", 固有スキル表!$D:$D, $D222)</f>
        <v>3</v>
      </c>
      <c r="F222" s="1"/>
      <c r="G222" s="1"/>
      <c r="H222" s="1"/>
    </row>
    <row r="223" spans="1:171" ht="16.149999999999999">
      <c r="A223" s="132">
        <f ca="1">IF(B223 = "", "", INDIRECT(ADDRESS(MATCH(B223,キャラデータ表!$C$1:$C1331, 0),1,2,TRUE,"キャラデータ表"),TRUE))</f>
        <v>86</v>
      </c>
      <c r="B223" s="1" t="s">
        <v>615</v>
      </c>
      <c r="C223" s="1" t="s">
        <v>2468</v>
      </c>
      <c r="D223" s="132" t="str">
        <f ca="1">IF(C223 = "", "", INDIRECT(ADDRESS(MATCH(C223,汎用スキル表!$G$1:$G1331, 0),5,2,TRUE,"汎用スキル表"),TRUE))</f>
        <v>PASSIVE</v>
      </c>
      <c r="E223" s="1">
        <f ca="1">COUNTIFS(固有スキル表!$B:$B, $A223, 固有スキル表!$D:$D, $D223) + COUNTIFS($A:$A, $A223, $D:$D, $D223) - COUNTIFS(固有スキル表!$C:$C, $B223, 固有スキル表!$I:$I, "不可", 固有スキル表!$D:$D, $D223)</f>
        <v>1</v>
      </c>
      <c r="F223" s="1"/>
      <c r="G223" s="1"/>
      <c r="H223" s="1"/>
    </row>
    <row r="224" spans="1:171" ht="16.149999999999999">
      <c r="A224" s="132">
        <f ca="1">IF(B224 = "", "", INDIRECT(ADDRESS(MATCH(B224,キャラデータ表!$C$1:$C1331, 0),1,2,TRUE,"キャラデータ表"),TRUE))</f>
        <v>86</v>
      </c>
      <c r="B224" s="1" t="s">
        <v>615</v>
      </c>
      <c r="C224" s="1" t="s">
        <v>2394</v>
      </c>
      <c r="D224" s="132" t="str">
        <f ca="1">IF(C224 = "", "", INDIRECT(ADDRESS(MATCH(C224,汎用スキル表!$G$1:$G1331, 0),5,2,TRUE,"汎用スキル表"),TRUE))</f>
        <v>PERSONAL</v>
      </c>
      <c r="E224" s="1">
        <f ca="1">COUNTIFS(固有スキル表!$B:$B, $A224, 固有スキル表!$D:$D, $D224) + COUNTIFS($A:$A, $A224, $D:$D, $D224) - COUNTIFS(固有スキル表!$C:$C, $B224, 固有スキル表!$I:$I, "不可", 固有スキル表!$D:$D, $D224)</f>
        <v>3</v>
      </c>
      <c r="F224" s="1"/>
      <c r="G224" s="1"/>
      <c r="H224" s="1"/>
    </row>
    <row r="225" spans="1:171" ht="16.149999999999999">
      <c r="A225" s="132">
        <f ca="1">IF(B225 = "", "", INDIRECT(ADDRESS(MATCH(B225,キャラデータ表!$C$1:$C1331, 0),1,2,TRUE,"キャラデータ表"),TRUE))</f>
        <v>86</v>
      </c>
      <c r="B225" s="1" t="s">
        <v>615</v>
      </c>
      <c r="C225" s="1" t="s">
        <v>2423</v>
      </c>
      <c r="D225" s="132" t="str">
        <f ca="1">IF(C225 = "", "", INDIRECT(ADDRESS(MATCH(C225,汎用スキル表!$G$1:$G1331, 0),5,2,TRUE,"汎用スキル表"),TRUE))</f>
        <v>TROOP</v>
      </c>
      <c r="E225" s="1">
        <f ca="1">COUNTIFS(固有スキル表!$B:$B, $A225, 固有スキル表!$D:$D, $D225) + COUNTIFS($A:$A, $A225, $D:$D, $D225) - COUNTIFS(固有スキル表!$C:$C, $B225, 固有スキル表!$I:$I, "不可", 固有スキル表!$D:$D, $D225)</f>
        <v>1</v>
      </c>
      <c r="F225" s="1"/>
      <c r="G225" s="1"/>
      <c r="H225" s="1"/>
    </row>
    <row r="226" spans="1:171" ht="16.149999999999999">
      <c r="A226" s="132">
        <f ca="1">IF(B226 = "", "", INDIRECT(ADDRESS(MATCH(B226,キャラデータ表!$C$1:$C1331, 0),1,2,TRUE,"キャラデータ表"),TRUE))</f>
        <v>87</v>
      </c>
      <c r="B226" s="1" t="s">
        <v>621</v>
      </c>
      <c r="C226" s="1" t="s">
        <v>2456</v>
      </c>
      <c r="D226" s="132" t="str">
        <f ca="1">IF(C226 = "", "", INDIRECT(ADDRESS(MATCH(C226,汎用スキル表!$G$1:$G1331, 0),5,2,TRUE,"汎用スキル表"),TRUE))</f>
        <v>ESCAPE</v>
      </c>
      <c r="E226" s="1">
        <f ca="1">COUNTIFS(固有スキル表!$B:$B, $A226, 固有スキル表!$D:$D, $D226) + COUNTIFS($A:$A, $A226, $D:$D, $D226) - COUNTIFS(固有スキル表!$C:$C, $B226, 固有スキル表!$I:$I, "不可", 固有スキル表!$D:$D, $D226)</f>
        <v>2</v>
      </c>
      <c r="F226" s="1"/>
      <c r="G226" s="1"/>
      <c r="H226" s="1"/>
    </row>
    <row r="227" spans="1:171" ht="16.149999999999999">
      <c r="A227" s="132">
        <f ca="1">IF(B227 = "", "", INDIRECT(ADDRESS(MATCH(B227,キャラデータ表!$C$1:$C1331, 0),1,2,TRUE,"キャラデータ表"),TRUE))</f>
        <v>87</v>
      </c>
      <c r="B227" s="1" t="s">
        <v>621</v>
      </c>
      <c r="C227" s="1" t="s">
        <v>2394</v>
      </c>
      <c r="D227" s="132" t="str">
        <f ca="1">IF(C227 = "", "", INDIRECT(ADDRESS(MATCH(C227,汎用スキル表!$G$1:$G1331, 0),5,2,TRUE,"汎用スキル表"),TRUE))</f>
        <v>PERSONAL</v>
      </c>
      <c r="E227" s="1">
        <f ca="1">COUNTIFS(固有スキル表!$B:$B, $A227, 固有スキル表!$D:$D, $D227) + COUNTIFS($A:$A, $A227, $D:$D, $D227) - COUNTIFS(固有スキル表!$C:$C, $B227, 固有スキル表!$I:$I, "不可", 固有スキル表!$D:$D, $D227)</f>
        <v>5</v>
      </c>
      <c r="F227" s="1"/>
      <c r="G227" s="1"/>
      <c r="H227" s="1"/>
    </row>
    <row r="228" spans="1:171" ht="16.149999999999999">
      <c r="A228" s="175">
        <f ca="1">IF(B228 = "", "", INDIRECT(ADDRESS(MATCH(B228,キャラデータ表!$C$1:$C1331, 0),1,2,TRUE,"キャラデータ表"),TRUE))</f>
        <v>87</v>
      </c>
      <c r="B228" s="1" t="s">
        <v>621</v>
      </c>
      <c r="C228" s="1" t="s">
        <v>2459</v>
      </c>
      <c r="D228" s="132" t="str">
        <f ca="1">IF(C228 = "", "", INDIRECT(ADDRESS(MATCH(C228,汎用スキル表!$G$1:$G1331, 0),5,2,TRUE,"汎用スキル表"),TRUE))</f>
        <v>ESCAPE</v>
      </c>
      <c r="E228" s="94">
        <f ca="1">COUNTIFS(固有スキル表!$B:$B, $A228, 固有スキル表!$D:$D, $D228) + COUNTIFS($A:$A, $A228, $D:$D, $D228) - COUNTIFS(固有スキル表!$C:$C, $B228, 固有スキル表!$I:$I, "不可", 固有スキル表!$D:$D, $D228)</f>
        <v>2</v>
      </c>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c r="AH228" s="114"/>
      <c r="AI228" s="114"/>
      <c r="AJ228" s="114"/>
      <c r="AK228" s="114"/>
      <c r="AL228" s="114"/>
      <c r="AM228" s="114"/>
      <c r="AN228" s="114"/>
      <c r="AO228" s="114"/>
      <c r="AP228" s="114"/>
      <c r="AQ228" s="114"/>
      <c r="AR228" s="114"/>
      <c r="AS228" s="114"/>
      <c r="AT228" s="114"/>
      <c r="AU228" s="114"/>
      <c r="AV228" s="114"/>
      <c r="AW228" s="114"/>
      <c r="AX228" s="114"/>
      <c r="AY228" s="114"/>
      <c r="AZ228" s="114"/>
      <c r="BA228" s="114"/>
      <c r="BB228" s="114"/>
      <c r="BC228" s="114"/>
      <c r="BD228" s="114"/>
      <c r="BE228" s="114"/>
      <c r="BF228" s="114"/>
      <c r="BG228" s="114"/>
      <c r="BH228" s="114"/>
      <c r="BI228" s="114"/>
      <c r="BJ228" s="114"/>
      <c r="BK228" s="114"/>
      <c r="BL228" s="114"/>
      <c r="BM228" s="114"/>
      <c r="BN228" s="114"/>
      <c r="BO228" s="114"/>
      <c r="BP228" s="114"/>
      <c r="BQ228" s="114"/>
      <c r="BR228" s="114"/>
      <c r="BS228" s="114"/>
      <c r="BT228" s="114"/>
      <c r="BU228" s="114"/>
      <c r="BV228" s="114"/>
      <c r="BW228" s="114"/>
      <c r="BX228" s="114"/>
      <c r="BY228" s="114"/>
      <c r="BZ228" s="114"/>
      <c r="CA228" s="114"/>
      <c r="CB228" s="114"/>
      <c r="CC228" s="114"/>
      <c r="CD228" s="114"/>
      <c r="CE228" s="114"/>
      <c r="CF228" s="114"/>
      <c r="CG228" s="114"/>
      <c r="CH228" s="114"/>
      <c r="CI228" s="114"/>
      <c r="CJ228" s="114"/>
      <c r="CK228" s="114"/>
      <c r="CL228" s="114"/>
      <c r="CM228" s="114"/>
      <c r="CN228" s="114"/>
      <c r="CO228" s="114"/>
      <c r="CP228" s="114"/>
      <c r="CQ228" s="114"/>
      <c r="CR228" s="114"/>
      <c r="CS228" s="114"/>
      <c r="CT228" s="114"/>
      <c r="CU228" s="114"/>
      <c r="CV228" s="114"/>
      <c r="CW228" s="114"/>
      <c r="CX228" s="114"/>
      <c r="CY228" s="114"/>
      <c r="CZ228" s="114"/>
      <c r="DA228" s="114"/>
      <c r="DB228" s="114"/>
      <c r="DC228" s="114"/>
      <c r="DD228" s="114"/>
      <c r="DE228" s="114"/>
      <c r="DF228" s="114"/>
      <c r="DG228" s="114"/>
      <c r="DH228" s="114"/>
      <c r="DI228" s="114"/>
      <c r="DJ228" s="114"/>
      <c r="DK228" s="114"/>
      <c r="DL228" s="114"/>
      <c r="DM228" s="114"/>
      <c r="DN228" s="114"/>
      <c r="DO228" s="114"/>
      <c r="DP228" s="114"/>
      <c r="DQ228" s="114"/>
      <c r="DR228" s="114"/>
      <c r="DS228" s="114"/>
      <c r="DT228" s="114"/>
      <c r="DU228" s="114"/>
      <c r="DV228" s="114"/>
      <c r="DW228" s="114"/>
      <c r="DX228" s="114"/>
      <c r="DY228" s="114"/>
      <c r="DZ228" s="114"/>
      <c r="EA228" s="114"/>
      <c r="EB228" s="114"/>
      <c r="EC228" s="114"/>
      <c r="ED228" s="114"/>
      <c r="EE228" s="114"/>
      <c r="EF228" s="114"/>
      <c r="EG228" s="114"/>
      <c r="EH228" s="114"/>
      <c r="EI228" s="114"/>
      <c r="EJ228" s="114"/>
      <c r="EK228" s="114"/>
      <c r="EL228" s="114"/>
      <c r="EM228" s="114"/>
      <c r="EN228" s="114"/>
      <c r="EO228" s="114"/>
      <c r="EP228" s="114"/>
      <c r="EQ228" s="114"/>
      <c r="ER228" s="114"/>
      <c r="ES228" s="114"/>
      <c r="ET228" s="114"/>
      <c r="EU228" s="114"/>
      <c r="EV228" s="114"/>
      <c r="EW228" s="114"/>
      <c r="EX228" s="114"/>
      <c r="EY228" s="114"/>
      <c r="EZ228" s="114"/>
      <c r="FA228" s="114"/>
      <c r="FB228" s="114"/>
      <c r="FC228" s="114"/>
      <c r="FD228" s="114"/>
      <c r="FE228" s="114"/>
      <c r="FF228" s="114"/>
      <c r="FG228" s="114"/>
      <c r="FH228" s="114"/>
      <c r="FI228" s="114"/>
      <c r="FJ228" s="114"/>
      <c r="FK228" s="114"/>
      <c r="FL228" s="114"/>
      <c r="FM228" s="114"/>
      <c r="FN228" s="114"/>
      <c r="FO228" s="114"/>
    </row>
    <row r="229" spans="1:171" ht="16.149999999999999">
      <c r="A229" s="132">
        <f ca="1">IF(B229 = "", "", INDIRECT(ADDRESS(MATCH(B229,キャラデータ表!$C$1:$C1331, 0),1,2,TRUE,"キャラデータ表"),TRUE))</f>
        <v>88</v>
      </c>
      <c r="B229" s="1" t="s">
        <v>626</v>
      </c>
      <c r="C229" s="1" t="s">
        <v>2406</v>
      </c>
      <c r="D229" s="132" t="str">
        <f ca="1">IF(C229 = "", "", INDIRECT(ADDRESS(MATCH(C229,汎用スキル表!$G$1:$G1331, 0),5,2,TRUE,"汎用スキル表"),TRUE))</f>
        <v>PERSONAL</v>
      </c>
      <c r="E229" s="1">
        <f ca="1">COUNTIFS(固有スキル表!$B:$B, $A229, 固有スキル表!$D:$D, $D229) + COUNTIFS($A:$A, $A229, $D:$D, $D229) - COUNTIFS(固有スキル表!$C:$C, $B229, 固有スキル表!$I:$I, "不可", 固有スキル表!$D:$D, $D229)</f>
        <v>2</v>
      </c>
      <c r="F229" s="1"/>
      <c r="G229" s="1"/>
      <c r="H229" s="1"/>
    </row>
    <row r="230" spans="1:171" ht="16.149999999999999">
      <c r="A230" s="175">
        <f ca="1">IF(B230 = "", "", INDIRECT(ADDRESS(MATCH(B230,キャラデータ表!$C$1:$C1331, 0),1,2,TRUE,"キャラデータ表"),TRUE))</f>
        <v>88</v>
      </c>
      <c r="B230" s="1" t="s">
        <v>626</v>
      </c>
      <c r="C230" s="1" t="s">
        <v>2414</v>
      </c>
      <c r="D230" s="132" t="str">
        <f ca="1">IF(C230 = "", "", INDIRECT(ADDRESS(MATCH(C230,汎用スキル表!$G$1:$G1331, 0),5,2,TRUE,"汎用スキル表"),TRUE))</f>
        <v>TROOP</v>
      </c>
      <c r="E230" s="94">
        <f ca="1">COUNTIFS(固有スキル表!$B:$B, $A230, 固有スキル表!$D:$D, $D230) + COUNTIFS($A:$A, $A230, $D:$D, $D230) - COUNTIFS(固有スキル表!$C:$C, $B230, 固有スキル表!$I:$I, "不可", 固有スキル表!$D:$D, $D230)</f>
        <v>2</v>
      </c>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c r="AH230" s="114"/>
      <c r="AI230" s="114"/>
      <c r="AJ230" s="114"/>
      <c r="AK230" s="114"/>
      <c r="AL230" s="114"/>
      <c r="AM230" s="114"/>
      <c r="AN230" s="114"/>
      <c r="AO230" s="114"/>
      <c r="AP230" s="114"/>
      <c r="AQ230" s="114"/>
      <c r="AR230" s="114"/>
      <c r="AS230" s="114"/>
      <c r="AT230" s="114"/>
      <c r="AU230" s="114"/>
      <c r="AV230" s="114"/>
      <c r="AW230" s="114"/>
      <c r="AX230" s="114"/>
      <c r="AY230" s="114"/>
      <c r="AZ230" s="114"/>
      <c r="BA230" s="114"/>
      <c r="BB230" s="114"/>
      <c r="BC230" s="114"/>
      <c r="BD230" s="114"/>
      <c r="BE230" s="114"/>
      <c r="BF230" s="114"/>
      <c r="BG230" s="114"/>
      <c r="BH230" s="114"/>
      <c r="BI230" s="114"/>
      <c r="BJ230" s="114"/>
      <c r="BK230" s="114"/>
      <c r="BL230" s="114"/>
      <c r="BM230" s="114"/>
      <c r="BN230" s="114"/>
      <c r="BO230" s="114"/>
      <c r="BP230" s="114"/>
      <c r="BQ230" s="114"/>
      <c r="BR230" s="114"/>
      <c r="BS230" s="114"/>
      <c r="BT230" s="114"/>
      <c r="BU230" s="114"/>
      <c r="BV230" s="114"/>
      <c r="BW230" s="114"/>
      <c r="BX230" s="114"/>
      <c r="BY230" s="114"/>
      <c r="BZ230" s="114"/>
      <c r="CA230" s="114"/>
      <c r="CB230" s="114"/>
      <c r="CC230" s="114"/>
      <c r="CD230" s="114"/>
      <c r="CE230" s="114"/>
      <c r="CF230" s="114"/>
      <c r="CG230" s="114"/>
      <c r="CH230" s="114"/>
      <c r="CI230" s="114"/>
      <c r="CJ230" s="114"/>
      <c r="CK230" s="114"/>
      <c r="CL230" s="114"/>
      <c r="CM230" s="114"/>
      <c r="CN230" s="114"/>
      <c r="CO230" s="114"/>
      <c r="CP230" s="114"/>
      <c r="CQ230" s="114"/>
      <c r="CR230" s="114"/>
      <c r="CS230" s="114"/>
      <c r="CT230" s="114"/>
      <c r="CU230" s="114"/>
      <c r="CV230" s="114"/>
      <c r="CW230" s="114"/>
      <c r="CX230" s="114"/>
      <c r="CY230" s="114"/>
      <c r="CZ230" s="114"/>
      <c r="DA230" s="114"/>
      <c r="DB230" s="114"/>
      <c r="DC230" s="114"/>
      <c r="DD230" s="114"/>
      <c r="DE230" s="114"/>
      <c r="DF230" s="114"/>
      <c r="DG230" s="114"/>
      <c r="DH230" s="114"/>
      <c r="DI230" s="114"/>
      <c r="DJ230" s="114"/>
      <c r="DK230" s="114"/>
      <c r="DL230" s="114"/>
      <c r="DM230" s="114"/>
      <c r="DN230" s="114"/>
      <c r="DO230" s="114"/>
      <c r="DP230" s="114"/>
      <c r="DQ230" s="114"/>
      <c r="DR230" s="114"/>
      <c r="DS230" s="114"/>
      <c r="DT230" s="114"/>
      <c r="DU230" s="114"/>
      <c r="DV230" s="114"/>
      <c r="DW230" s="114"/>
      <c r="DX230" s="114"/>
      <c r="DY230" s="114"/>
      <c r="DZ230" s="114"/>
      <c r="EA230" s="114"/>
      <c r="EB230" s="114"/>
      <c r="EC230" s="114"/>
      <c r="ED230" s="114"/>
      <c r="EE230" s="114"/>
      <c r="EF230" s="114"/>
      <c r="EG230" s="114"/>
      <c r="EH230" s="114"/>
      <c r="EI230" s="114"/>
      <c r="EJ230" s="114"/>
      <c r="EK230" s="114"/>
      <c r="EL230" s="114"/>
      <c r="EM230" s="114"/>
      <c r="EN230" s="114"/>
      <c r="EO230" s="114"/>
      <c r="EP230" s="114"/>
      <c r="EQ230" s="114"/>
      <c r="ER230" s="114"/>
      <c r="ES230" s="114"/>
      <c r="ET230" s="114"/>
      <c r="EU230" s="114"/>
      <c r="EV230" s="114"/>
      <c r="EW230" s="114"/>
      <c r="EX230" s="114"/>
      <c r="EY230" s="114"/>
      <c r="EZ230" s="114"/>
      <c r="FA230" s="114"/>
      <c r="FB230" s="114"/>
      <c r="FC230" s="114"/>
      <c r="FD230" s="114"/>
      <c r="FE230" s="114"/>
      <c r="FF230" s="114"/>
      <c r="FG230" s="114"/>
      <c r="FH230" s="114"/>
      <c r="FI230" s="114"/>
      <c r="FJ230" s="114"/>
      <c r="FK230" s="114"/>
      <c r="FL230" s="114"/>
      <c r="FM230" s="114"/>
      <c r="FN230" s="114"/>
      <c r="FO230" s="114"/>
    </row>
    <row r="231" spans="1:171" ht="16.149999999999999">
      <c r="A231" s="175">
        <f ca="1">IF(B231 = "", "", INDIRECT(ADDRESS(MATCH(B231,キャラデータ表!$C$1:$C1331, 0),1,2,TRUE,"キャラデータ表"),TRUE))</f>
        <v>88</v>
      </c>
      <c r="B231" s="1" t="s">
        <v>626</v>
      </c>
      <c r="C231" s="1" t="s">
        <v>2440</v>
      </c>
      <c r="D231" s="132" t="str">
        <f ca="1">IF(C231 = "", "", INDIRECT(ADDRESS(MATCH(C231,汎用スキル表!$G$1:$G1331, 0),5,2,TRUE,"汎用スキル表"),TRUE))</f>
        <v>TROOP</v>
      </c>
      <c r="E231" s="94">
        <f ca="1">COUNTIFS(固有スキル表!$B:$B, $A231, 固有スキル表!$D:$D, $D231) + COUNTIFS($A:$A, $A231, $D:$D, $D231) - COUNTIFS(固有スキル表!$C:$C, $B231, 固有スキル表!$I:$I, "不可", 固有スキル表!$D:$D, $D231)</f>
        <v>2</v>
      </c>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c r="AH231" s="114"/>
      <c r="AI231" s="114"/>
      <c r="AJ231" s="114"/>
      <c r="AK231" s="114"/>
      <c r="AL231" s="114"/>
      <c r="AM231" s="114"/>
      <c r="AN231" s="114"/>
      <c r="AO231" s="114"/>
      <c r="AP231" s="114"/>
      <c r="AQ231" s="114"/>
      <c r="AR231" s="114"/>
      <c r="AS231" s="114"/>
      <c r="AT231" s="114"/>
      <c r="AU231" s="114"/>
      <c r="AV231" s="114"/>
      <c r="AW231" s="114"/>
      <c r="AX231" s="114"/>
      <c r="AY231" s="114"/>
      <c r="AZ231" s="114"/>
      <c r="BA231" s="114"/>
      <c r="BB231" s="114"/>
      <c r="BC231" s="114"/>
      <c r="BD231" s="114"/>
      <c r="BE231" s="114"/>
      <c r="BF231" s="114"/>
      <c r="BG231" s="114"/>
      <c r="BH231" s="114"/>
      <c r="BI231" s="114"/>
      <c r="BJ231" s="114"/>
      <c r="BK231" s="114"/>
      <c r="BL231" s="114"/>
      <c r="BM231" s="114"/>
      <c r="BN231" s="114"/>
      <c r="BO231" s="114"/>
      <c r="BP231" s="114"/>
      <c r="BQ231" s="114"/>
      <c r="BR231" s="114"/>
      <c r="BS231" s="114"/>
      <c r="BT231" s="114"/>
      <c r="BU231" s="114"/>
      <c r="BV231" s="114"/>
      <c r="BW231" s="114"/>
      <c r="BX231" s="114"/>
      <c r="BY231" s="114"/>
      <c r="BZ231" s="114"/>
      <c r="CA231" s="114"/>
      <c r="CB231" s="114"/>
      <c r="CC231" s="114"/>
      <c r="CD231" s="114"/>
      <c r="CE231" s="114"/>
      <c r="CF231" s="114"/>
      <c r="CG231" s="114"/>
      <c r="CH231" s="114"/>
      <c r="CI231" s="114"/>
      <c r="CJ231" s="114"/>
      <c r="CK231" s="114"/>
      <c r="CL231" s="114"/>
      <c r="CM231" s="114"/>
      <c r="CN231" s="114"/>
      <c r="CO231" s="114"/>
      <c r="CP231" s="114"/>
      <c r="CQ231" s="114"/>
      <c r="CR231" s="114"/>
      <c r="CS231" s="114"/>
      <c r="CT231" s="114"/>
      <c r="CU231" s="114"/>
      <c r="CV231" s="114"/>
      <c r="CW231" s="114"/>
      <c r="CX231" s="114"/>
      <c r="CY231" s="114"/>
      <c r="CZ231" s="114"/>
      <c r="DA231" s="114"/>
      <c r="DB231" s="114"/>
      <c r="DC231" s="114"/>
      <c r="DD231" s="114"/>
      <c r="DE231" s="114"/>
      <c r="DF231" s="114"/>
      <c r="DG231" s="114"/>
      <c r="DH231" s="114"/>
      <c r="DI231" s="114"/>
      <c r="DJ231" s="114"/>
      <c r="DK231" s="114"/>
      <c r="DL231" s="114"/>
      <c r="DM231" s="114"/>
      <c r="DN231" s="114"/>
      <c r="DO231" s="114"/>
      <c r="DP231" s="114"/>
      <c r="DQ231" s="114"/>
      <c r="DR231" s="114"/>
      <c r="DS231" s="114"/>
      <c r="DT231" s="114"/>
      <c r="DU231" s="114"/>
      <c r="DV231" s="114"/>
      <c r="DW231" s="114"/>
      <c r="DX231" s="114"/>
      <c r="DY231" s="114"/>
      <c r="DZ231" s="114"/>
      <c r="EA231" s="114"/>
      <c r="EB231" s="114"/>
      <c r="EC231" s="114"/>
      <c r="ED231" s="114"/>
      <c r="EE231" s="114"/>
      <c r="EF231" s="114"/>
      <c r="EG231" s="114"/>
      <c r="EH231" s="114"/>
      <c r="EI231" s="114"/>
      <c r="EJ231" s="114"/>
      <c r="EK231" s="114"/>
      <c r="EL231" s="114"/>
      <c r="EM231" s="114"/>
      <c r="EN231" s="114"/>
      <c r="EO231" s="114"/>
      <c r="EP231" s="114"/>
      <c r="EQ231" s="114"/>
      <c r="ER231" s="114"/>
      <c r="ES231" s="114"/>
      <c r="ET231" s="114"/>
      <c r="EU231" s="114"/>
      <c r="EV231" s="114"/>
      <c r="EW231" s="114"/>
      <c r="EX231" s="114"/>
      <c r="EY231" s="114"/>
      <c r="EZ231" s="114"/>
      <c r="FA231" s="114"/>
      <c r="FB231" s="114"/>
      <c r="FC231" s="114"/>
      <c r="FD231" s="114"/>
      <c r="FE231" s="114"/>
      <c r="FF231" s="114"/>
      <c r="FG231" s="114"/>
      <c r="FH231" s="114"/>
      <c r="FI231" s="114"/>
      <c r="FJ231" s="114"/>
      <c r="FK231" s="114"/>
      <c r="FL231" s="114"/>
      <c r="FM231" s="114"/>
      <c r="FN231" s="114"/>
      <c r="FO231" s="114"/>
    </row>
    <row r="232" spans="1:171" ht="16.149999999999999">
      <c r="A232" s="132">
        <f ca="1">IF(B232 = "", "", INDIRECT(ADDRESS(MATCH(B232,キャラデータ表!$C$1:$C1331, 0),1,2,TRUE,"キャラデータ表"),TRUE))</f>
        <v>89</v>
      </c>
      <c r="B232" s="1" t="s">
        <v>631</v>
      </c>
      <c r="C232" s="1" t="s">
        <v>2406</v>
      </c>
      <c r="D232" s="132" t="str">
        <f ca="1">IF(C232 = "", "", INDIRECT(ADDRESS(MATCH(C232,汎用スキル表!$G$1:$G1331, 0),5,2,TRUE,"汎用スキル表"),TRUE))</f>
        <v>PERSONAL</v>
      </c>
      <c r="E232" s="1">
        <f ca="1">COUNTIFS(固有スキル表!$B:$B, $A232, 固有スキル表!$D:$D, $D232) + COUNTIFS($A:$A, $A232, $D:$D, $D232) - COUNTIFS(固有スキル表!$C:$C, $B232, 固有スキル表!$I:$I, "不可", 固有スキル表!$D:$D, $D232)</f>
        <v>3</v>
      </c>
      <c r="F232" s="1"/>
      <c r="G232" s="1"/>
      <c r="H232" s="1"/>
    </row>
    <row r="233" spans="1:171" ht="16.149999999999999">
      <c r="A233" s="175">
        <f ca="1">IF(B233 = "", "", INDIRECT(ADDRESS(MATCH(B233,キャラデータ表!$C$1:$C1331, 0),1,2,TRUE,"キャラデータ表"),TRUE))</f>
        <v>89</v>
      </c>
      <c r="B233" s="1" t="s">
        <v>631</v>
      </c>
      <c r="C233" s="1" t="s">
        <v>2388</v>
      </c>
      <c r="D233" s="132" t="str">
        <f ca="1">IF(C233 = "", "", INDIRECT(ADDRESS(MATCH(C233,汎用スキル表!$G$1:$G1331, 0),5,2,TRUE,"汎用スキル表"),TRUE))</f>
        <v>PERSONAL</v>
      </c>
      <c r="E233" s="94">
        <f ca="1">COUNTIFS(固有スキル表!$B:$B, $A233, 固有スキル表!$D:$D, $D233) + COUNTIFS($A:$A, $A233, $D:$D, $D233) - COUNTIFS(固有スキル表!$C:$C, $B233, 固有スキル表!$I:$I, "不可", 固有スキル表!$D:$D, $D233)</f>
        <v>3</v>
      </c>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c r="AH233" s="114"/>
      <c r="AI233" s="114"/>
      <c r="AJ233" s="114"/>
      <c r="AK233" s="114"/>
      <c r="AL233" s="114"/>
      <c r="AM233" s="114"/>
      <c r="AN233" s="114"/>
      <c r="AO233" s="114"/>
      <c r="AP233" s="114"/>
      <c r="AQ233" s="114"/>
      <c r="AR233" s="114"/>
      <c r="AS233" s="114"/>
      <c r="AT233" s="114"/>
      <c r="AU233" s="114"/>
      <c r="AV233" s="114"/>
      <c r="AW233" s="114"/>
      <c r="AX233" s="114"/>
      <c r="AY233" s="114"/>
      <c r="AZ233" s="114"/>
      <c r="BA233" s="114"/>
      <c r="BB233" s="114"/>
      <c r="BC233" s="114"/>
      <c r="BD233" s="114"/>
      <c r="BE233" s="114"/>
      <c r="BF233" s="114"/>
      <c r="BG233" s="114"/>
      <c r="BH233" s="114"/>
      <c r="BI233" s="114"/>
      <c r="BJ233" s="114"/>
      <c r="BK233" s="114"/>
      <c r="BL233" s="114"/>
      <c r="BM233" s="114"/>
      <c r="BN233" s="114"/>
      <c r="BO233" s="114"/>
      <c r="BP233" s="114"/>
      <c r="BQ233" s="114"/>
      <c r="BR233" s="114"/>
      <c r="BS233" s="114"/>
      <c r="BT233" s="114"/>
      <c r="BU233" s="114"/>
      <c r="BV233" s="114"/>
      <c r="BW233" s="114"/>
      <c r="BX233" s="114"/>
      <c r="BY233" s="114"/>
      <c r="BZ233" s="114"/>
      <c r="CA233" s="114"/>
      <c r="CB233" s="114"/>
      <c r="CC233" s="114"/>
      <c r="CD233" s="114"/>
      <c r="CE233" s="114"/>
      <c r="CF233" s="114"/>
      <c r="CG233" s="114"/>
      <c r="CH233" s="114"/>
      <c r="CI233" s="114"/>
      <c r="CJ233" s="114"/>
      <c r="CK233" s="114"/>
      <c r="CL233" s="114"/>
      <c r="CM233" s="114"/>
      <c r="CN233" s="114"/>
      <c r="CO233" s="114"/>
      <c r="CP233" s="114"/>
      <c r="CQ233" s="114"/>
      <c r="CR233" s="114"/>
      <c r="CS233" s="114"/>
      <c r="CT233" s="114"/>
      <c r="CU233" s="114"/>
      <c r="CV233" s="114"/>
      <c r="CW233" s="114"/>
      <c r="CX233" s="114"/>
      <c r="CY233" s="114"/>
      <c r="CZ233" s="114"/>
      <c r="DA233" s="114"/>
      <c r="DB233" s="114"/>
      <c r="DC233" s="114"/>
      <c r="DD233" s="114"/>
      <c r="DE233" s="114"/>
      <c r="DF233" s="114"/>
      <c r="DG233" s="114"/>
      <c r="DH233" s="114"/>
      <c r="DI233" s="114"/>
      <c r="DJ233" s="114"/>
      <c r="DK233" s="114"/>
      <c r="DL233" s="114"/>
      <c r="DM233" s="114"/>
      <c r="DN233" s="114"/>
      <c r="DO233" s="114"/>
      <c r="DP233" s="114"/>
      <c r="DQ233" s="114"/>
      <c r="DR233" s="114"/>
      <c r="DS233" s="114"/>
      <c r="DT233" s="114"/>
      <c r="DU233" s="114"/>
      <c r="DV233" s="114"/>
      <c r="DW233" s="114"/>
      <c r="DX233" s="114"/>
      <c r="DY233" s="114"/>
      <c r="DZ233" s="114"/>
      <c r="EA233" s="114"/>
      <c r="EB233" s="114"/>
      <c r="EC233" s="114"/>
      <c r="ED233" s="114"/>
      <c r="EE233" s="114"/>
      <c r="EF233" s="114"/>
      <c r="EG233" s="114"/>
      <c r="EH233" s="114"/>
      <c r="EI233" s="114"/>
      <c r="EJ233" s="114"/>
      <c r="EK233" s="114"/>
      <c r="EL233" s="114"/>
      <c r="EM233" s="114"/>
      <c r="EN233" s="114"/>
      <c r="EO233" s="114"/>
      <c r="EP233" s="114"/>
      <c r="EQ233" s="114"/>
      <c r="ER233" s="114"/>
      <c r="ES233" s="114"/>
      <c r="ET233" s="114"/>
      <c r="EU233" s="114"/>
      <c r="EV233" s="114"/>
      <c r="EW233" s="114"/>
      <c r="EX233" s="114"/>
      <c r="EY233" s="114"/>
      <c r="EZ233" s="114"/>
      <c r="FA233" s="114"/>
      <c r="FB233" s="114"/>
      <c r="FC233" s="114"/>
      <c r="FD233" s="114"/>
      <c r="FE233" s="114"/>
      <c r="FF233" s="114"/>
      <c r="FG233" s="114"/>
      <c r="FH233" s="114"/>
      <c r="FI233" s="114"/>
      <c r="FJ233" s="114"/>
      <c r="FK233" s="114"/>
      <c r="FL233" s="114"/>
      <c r="FM233" s="114"/>
      <c r="FN233" s="114"/>
      <c r="FO233" s="114"/>
    </row>
    <row r="234" spans="1:171" ht="16.149999999999999">
      <c r="A234" s="132">
        <f ca="1">IF(B234 = "", "", INDIRECT(ADDRESS(MATCH(B234,キャラデータ表!$C$1:$C1331, 0),1,2,TRUE,"キャラデータ表"),TRUE))</f>
        <v>90</v>
      </c>
      <c r="B234" s="1" t="s">
        <v>636</v>
      </c>
      <c r="C234" s="1" t="s">
        <v>2419</v>
      </c>
      <c r="D234" s="132" t="str">
        <f ca="1">IF(C234 = "", "", INDIRECT(ADDRESS(MATCH(C234,汎用スキル表!$G$1:$G1331, 0),5,2,TRUE,"汎用スキル表"),TRUE))</f>
        <v>TROOP</v>
      </c>
      <c r="E234" s="1">
        <f ca="1">COUNTIFS(固有スキル表!$B:$B, $A234, 固有スキル表!$D:$D, $D234) + COUNTIFS($A:$A, $A234, $D:$D, $D234) - COUNTIFS(固有スキル表!$C:$C, $B234, 固有スキル表!$I:$I, "不可", 固有スキル表!$D:$D, $D234)</f>
        <v>5</v>
      </c>
      <c r="F234" s="1"/>
      <c r="G234" s="1"/>
      <c r="H234" s="1"/>
    </row>
    <row r="235" spans="1:171" ht="16.149999999999999">
      <c r="A235" s="132">
        <f ca="1">IF(B235 = "", "", INDIRECT(ADDRESS(MATCH(B235,キャラデータ表!$C$1:$C1331, 0),1,2,TRUE,"キャラデータ表"),TRUE))</f>
        <v>90</v>
      </c>
      <c r="B235" s="1" t="s">
        <v>636</v>
      </c>
      <c r="C235" s="1" t="s">
        <v>2415</v>
      </c>
      <c r="D235" s="132" t="str">
        <f ca="1">IF(C235 = "", "", INDIRECT(ADDRESS(MATCH(C235,汎用スキル表!$G$1:$G1331, 0),5,2,TRUE,"汎用スキル表"),TRUE))</f>
        <v>TROOP</v>
      </c>
      <c r="E235" s="1">
        <f ca="1">COUNTIFS(固有スキル表!$B:$B, $A235, 固有スキル表!$D:$D, $D235) + COUNTIFS($A:$A, $A235, $D:$D, $D235) - COUNTIFS(固有スキル表!$C:$C, $B235, 固有スキル表!$I:$I, "不可", 固有スキル表!$D:$D, $D235)</f>
        <v>5</v>
      </c>
      <c r="F235" s="1"/>
      <c r="G235" s="1"/>
      <c r="H235" s="1"/>
    </row>
    <row r="236" spans="1:171" ht="16.149999999999999">
      <c r="A236" s="175">
        <f ca="1">IF(B236 = "", "", INDIRECT(ADDRESS(MATCH(B236,キャラデータ表!$C$1:$C1331, 0),1,2,TRUE,"キャラデータ表"),TRUE))</f>
        <v>90</v>
      </c>
      <c r="B236" s="1" t="s">
        <v>636</v>
      </c>
      <c r="C236" s="1" t="s">
        <v>2444</v>
      </c>
      <c r="D236" s="132" t="str">
        <f ca="1">IF(C236 = "", "", INDIRECT(ADDRESS(MATCH(C236,汎用スキル表!$G$1:$G1331, 0),5,2,TRUE,"汎用スキル表"),TRUE))</f>
        <v>TROOP</v>
      </c>
      <c r="E236" s="94">
        <f ca="1">COUNTIFS(固有スキル表!$B:$B, $A236, 固有スキル表!$D:$D, $D236) + COUNTIFS($A:$A, $A236, $D:$D, $D236) - COUNTIFS(固有スキル表!$C:$C, $B236, 固有スキル表!$I:$I, "不可", 固有スキル表!$D:$D, $D236)</f>
        <v>5</v>
      </c>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c r="AH236" s="114"/>
      <c r="AI236" s="114"/>
      <c r="AJ236" s="114"/>
      <c r="AK236" s="114"/>
      <c r="AL236" s="114"/>
      <c r="AM236" s="114"/>
      <c r="AN236" s="114"/>
      <c r="AO236" s="114"/>
      <c r="AP236" s="114"/>
      <c r="AQ236" s="114"/>
      <c r="AR236" s="114"/>
      <c r="AS236" s="114"/>
      <c r="AT236" s="114"/>
      <c r="AU236" s="114"/>
      <c r="AV236" s="114"/>
      <c r="AW236" s="114"/>
      <c r="AX236" s="114"/>
      <c r="AY236" s="114"/>
      <c r="AZ236" s="114"/>
      <c r="BA236" s="114"/>
      <c r="BB236" s="114"/>
      <c r="BC236" s="114"/>
      <c r="BD236" s="114"/>
      <c r="BE236" s="114"/>
      <c r="BF236" s="114"/>
      <c r="BG236" s="114"/>
      <c r="BH236" s="114"/>
      <c r="BI236" s="114"/>
      <c r="BJ236" s="114"/>
      <c r="BK236" s="114"/>
      <c r="BL236" s="114"/>
      <c r="BM236" s="114"/>
      <c r="BN236" s="114"/>
      <c r="BO236" s="114"/>
      <c r="BP236" s="114"/>
      <c r="BQ236" s="114"/>
      <c r="BR236" s="114"/>
      <c r="BS236" s="114"/>
      <c r="BT236" s="114"/>
      <c r="BU236" s="114"/>
      <c r="BV236" s="114"/>
      <c r="BW236" s="114"/>
      <c r="BX236" s="114"/>
      <c r="BY236" s="114"/>
      <c r="BZ236" s="114"/>
      <c r="CA236" s="114"/>
      <c r="CB236" s="114"/>
      <c r="CC236" s="114"/>
      <c r="CD236" s="114"/>
      <c r="CE236" s="114"/>
      <c r="CF236" s="114"/>
      <c r="CG236" s="114"/>
      <c r="CH236" s="114"/>
      <c r="CI236" s="114"/>
      <c r="CJ236" s="114"/>
      <c r="CK236" s="114"/>
      <c r="CL236" s="114"/>
      <c r="CM236" s="114"/>
      <c r="CN236" s="114"/>
      <c r="CO236" s="114"/>
      <c r="CP236" s="114"/>
      <c r="CQ236" s="114"/>
      <c r="CR236" s="114"/>
      <c r="CS236" s="114"/>
      <c r="CT236" s="114"/>
      <c r="CU236" s="114"/>
      <c r="CV236" s="114"/>
      <c r="CW236" s="114"/>
      <c r="CX236" s="114"/>
      <c r="CY236" s="114"/>
      <c r="CZ236" s="114"/>
      <c r="DA236" s="114"/>
      <c r="DB236" s="114"/>
      <c r="DC236" s="114"/>
      <c r="DD236" s="114"/>
      <c r="DE236" s="114"/>
      <c r="DF236" s="114"/>
      <c r="DG236" s="114"/>
      <c r="DH236" s="114"/>
      <c r="DI236" s="114"/>
      <c r="DJ236" s="114"/>
      <c r="DK236" s="114"/>
      <c r="DL236" s="114"/>
      <c r="DM236" s="114"/>
      <c r="DN236" s="114"/>
      <c r="DO236" s="114"/>
      <c r="DP236" s="114"/>
      <c r="DQ236" s="114"/>
      <c r="DR236" s="114"/>
      <c r="DS236" s="114"/>
      <c r="DT236" s="114"/>
      <c r="DU236" s="114"/>
      <c r="DV236" s="114"/>
      <c r="DW236" s="114"/>
      <c r="DX236" s="114"/>
      <c r="DY236" s="114"/>
      <c r="DZ236" s="114"/>
      <c r="EA236" s="114"/>
      <c r="EB236" s="114"/>
      <c r="EC236" s="114"/>
      <c r="ED236" s="114"/>
      <c r="EE236" s="114"/>
      <c r="EF236" s="114"/>
      <c r="EG236" s="114"/>
      <c r="EH236" s="114"/>
      <c r="EI236" s="114"/>
      <c r="EJ236" s="114"/>
      <c r="EK236" s="114"/>
      <c r="EL236" s="114"/>
      <c r="EM236" s="114"/>
      <c r="EN236" s="114"/>
      <c r="EO236" s="114"/>
      <c r="EP236" s="114"/>
      <c r="EQ236" s="114"/>
      <c r="ER236" s="114"/>
      <c r="ES236" s="114"/>
      <c r="ET236" s="114"/>
      <c r="EU236" s="114"/>
      <c r="EV236" s="114"/>
      <c r="EW236" s="114"/>
      <c r="EX236" s="114"/>
      <c r="EY236" s="114"/>
      <c r="EZ236" s="114"/>
      <c r="FA236" s="114"/>
      <c r="FB236" s="114"/>
      <c r="FC236" s="114"/>
      <c r="FD236" s="114"/>
      <c r="FE236" s="114"/>
      <c r="FF236" s="114"/>
      <c r="FG236" s="114"/>
      <c r="FH236" s="114"/>
      <c r="FI236" s="114"/>
      <c r="FJ236" s="114"/>
      <c r="FK236" s="114"/>
      <c r="FL236" s="114"/>
      <c r="FM236" s="114"/>
      <c r="FN236" s="114"/>
      <c r="FO236" s="114"/>
    </row>
    <row r="237" spans="1:171" ht="16.149999999999999">
      <c r="A237" s="132">
        <f ca="1">IF(B237 = "", "", INDIRECT(ADDRESS(MATCH(B237,キャラデータ表!$C$1:$C1331, 0),1,2,TRUE,"キャラデータ表"),TRUE))</f>
        <v>91</v>
      </c>
      <c r="B237" s="1" t="s">
        <v>643</v>
      </c>
      <c r="C237" s="1" t="s">
        <v>2351</v>
      </c>
      <c r="D237" s="132" t="str">
        <f ca="1">IF(C237 = "", "", INDIRECT(ADDRESS(MATCH(C237,汎用スキル表!$G$1:$G1331, 0),5,2,TRUE,"汎用スキル表"),TRUE))</f>
        <v>PERSONAL</v>
      </c>
      <c r="E237" s="1">
        <f ca="1">COUNTIFS(固有スキル表!$B:$B, $A237, 固有スキル表!$D:$D, $D237) + COUNTIFS($A:$A, $A237, $D:$D, $D237) - COUNTIFS(固有スキル表!$C:$C, $B237, 固有スキル表!$I:$I, "不可", 固有スキル表!$D:$D, $D237)</f>
        <v>1</v>
      </c>
      <c r="F237" s="1"/>
      <c r="G237" s="1"/>
      <c r="H237" s="1"/>
    </row>
    <row r="238" spans="1:171" ht="16.149999999999999">
      <c r="A238" s="132">
        <f ca="1">IF(B238 = "", "", INDIRECT(ADDRESS(MATCH(B238,キャラデータ表!$C$1:$C1331, 0),1,2,TRUE,"キャラデータ表"),TRUE))</f>
        <v>92</v>
      </c>
      <c r="B238" s="1" t="s">
        <v>649</v>
      </c>
      <c r="C238" s="1" t="s">
        <v>1200</v>
      </c>
      <c r="D238" s="132" t="str">
        <f ca="1">IF(C238 = "", "", INDIRECT(ADDRESS(MATCH(C238,汎用スキル表!$G$1:$G1331, 0),5,2,TRUE,"汎用スキル表"),TRUE))</f>
        <v>PASSIVE</v>
      </c>
      <c r="E238" s="1">
        <f ca="1">COUNTIFS(固有スキル表!$B:$B, $A238, 固有スキル表!$D:$D, $D238) + COUNTIFS($A:$A, $A238, $D:$D, $D238) - COUNTIFS(固有スキル表!$C:$C, $B238, 固有スキル表!$I:$I, "不可", 固有スキル表!$D:$D, $D238)</f>
        <v>1</v>
      </c>
      <c r="F238" s="1"/>
      <c r="G238" s="1"/>
      <c r="H238" s="1"/>
    </row>
    <row r="239" spans="1:171" ht="16.149999999999999">
      <c r="A239" s="132">
        <f ca="1">IF(B239 = "", "", INDIRECT(ADDRESS(MATCH(B239,キャラデータ表!$C$1:$C1331, 0),1,2,TRUE,"キャラデータ表"),TRUE))</f>
        <v>92</v>
      </c>
      <c r="B239" s="1" t="s">
        <v>649</v>
      </c>
      <c r="C239" s="1" t="s">
        <v>2406</v>
      </c>
      <c r="D239" s="132" t="str">
        <f ca="1">IF(C239 = "", "", INDIRECT(ADDRESS(MATCH(C239,汎用スキル表!$G$1:$G1331, 0),5,2,TRUE,"汎用スキル表"),TRUE))</f>
        <v>PERSONAL</v>
      </c>
      <c r="E239" s="1">
        <f ca="1">COUNTIFS(固有スキル表!$B:$B, $A239, 固有スキル表!$D:$D, $D239) + COUNTIFS($A:$A, $A239, $D:$D, $D239) - COUNTIFS(固有スキル表!$C:$C, $B239, 固有スキル表!$I:$I, "不可", 固有スキル表!$D:$D, $D239)</f>
        <v>2</v>
      </c>
      <c r="F239" s="1"/>
      <c r="G239" s="1"/>
      <c r="H239" s="1"/>
    </row>
    <row r="240" spans="1:171" ht="16.149999999999999">
      <c r="A240" s="132">
        <f ca="1">IF(B240 = "", "", INDIRECT(ADDRESS(MATCH(B240,キャラデータ表!$C$1:$C1331, 0),1,2,TRUE,"キャラデータ表"),TRUE))</f>
        <v>93</v>
      </c>
      <c r="B240" s="1" t="s">
        <v>653</v>
      </c>
      <c r="C240" s="1" t="s">
        <v>2449</v>
      </c>
      <c r="D240" s="132" t="str">
        <f ca="1">IF(C240 = "", "", INDIRECT(ADDRESS(MATCH(C240,汎用スキル表!$G$1:$G1331, 0),5,2,TRUE,"汎用スキル表"),TRUE))</f>
        <v>CAPTURE</v>
      </c>
      <c r="E240" s="1">
        <f ca="1">COUNTIFS(固有スキル表!$B:$B, $A240, 固有スキル表!$D:$D, $D240) + COUNTIFS($A:$A, $A240, $D:$D, $D240) - COUNTIFS(固有スキル表!$C:$C, $B240, 固有スキル表!$I:$I, "不可", 固有スキル表!$D:$D, $D240)</f>
        <v>2</v>
      </c>
      <c r="F240" s="1"/>
      <c r="G240" s="1"/>
      <c r="H240" s="1"/>
    </row>
    <row r="241" spans="1:8" ht="16.149999999999999">
      <c r="A241" s="132">
        <f ca="1">IF(B241 = "", "", INDIRECT(ADDRESS(MATCH(B241,キャラデータ表!$C$1:$C1331, 0),1,2,TRUE,"キャラデータ表"),TRUE))</f>
        <v>93</v>
      </c>
      <c r="B241" s="1" t="s">
        <v>653</v>
      </c>
      <c r="C241" s="1" t="s">
        <v>2454</v>
      </c>
      <c r="D241" s="132" t="str">
        <f ca="1">IF(C241 = "", "", INDIRECT(ADDRESS(MATCH(C241,汎用スキル表!$G$1:$G1331, 0),5,2,TRUE,"汎用スキル表"),TRUE))</f>
        <v>CAPTURE</v>
      </c>
      <c r="E241" s="1">
        <f ca="1">COUNTIFS(固有スキル表!$B:$B, $A241, 固有スキル表!$D:$D, $D241) + COUNTIFS($A:$A, $A241, $D:$D, $D241) - COUNTIFS(固有スキル表!$C:$C, $B241, 固有スキル表!$I:$I, "不可", 固有スキル表!$D:$D, $D241)</f>
        <v>2</v>
      </c>
      <c r="F241" s="1"/>
      <c r="G241" s="1"/>
      <c r="H241" s="1"/>
    </row>
    <row r="242" spans="1:8" ht="16.149999999999999">
      <c r="A242" s="132">
        <f ca="1">IF(B242 = "", "", INDIRECT(ADDRESS(MATCH(B242,キャラデータ表!$C$1:$C1331, 0),1,2,TRUE,"キャラデータ表"),TRUE))</f>
        <v>94</v>
      </c>
      <c r="B242" s="1" t="s">
        <v>658</v>
      </c>
      <c r="C242" s="1" t="s">
        <v>2456</v>
      </c>
      <c r="D242" s="132" t="str">
        <f ca="1">IF(C242 = "", "", INDIRECT(ADDRESS(MATCH(C242,汎用スキル表!$G$1:$G1331, 0),5,2,TRUE,"汎用スキル表"),TRUE))</f>
        <v>ESCAPE</v>
      </c>
      <c r="E242" s="1">
        <f ca="1">COUNTIFS(固有スキル表!$B:$B, $A242, 固有スキル表!$D:$D, $D242) + COUNTIFS($A:$A, $A242, $D:$D, $D242) - COUNTIFS(固有スキル表!$C:$C, $B242, 固有スキル表!$I:$I, "不可", 固有スキル表!$D:$D, $D242)</f>
        <v>2</v>
      </c>
      <c r="F242" s="1"/>
      <c r="G242" s="1"/>
      <c r="H242" s="1"/>
    </row>
    <row r="243" spans="1:8" ht="16.149999999999999">
      <c r="A243" s="132">
        <f ca="1">IF(B243 = "", "", INDIRECT(ADDRESS(MATCH(B243,キャラデータ表!$C$1:$C1331, 0),1,2,TRUE,"キャラデータ表"),TRUE))</f>
        <v>94</v>
      </c>
      <c r="B243" s="1" t="s">
        <v>658</v>
      </c>
      <c r="C243" s="1" t="s">
        <v>2451</v>
      </c>
      <c r="D243" s="132" t="str">
        <f ca="1">IF(C243 = "", "", INDIRECT(ADDRESS(MATCH(C243,汎用スキル表!$G$1:$G1331, 0),5,2,TRUE,"汎用スキル表"),TRUE))</f>
        <v>CAPTURE</v>
      </c>
      <c r="E243" s="1">
        <f ca="1">COUNTIFS(固有スキル表!$B:$B, $A243, 固有スキル表!$D:$D, $D243) + COUNTIFS($A:$A, $A243, $D:$D, $D243) - COUNTIFS(固有スキル表!$C:$C, $B243, 固有スキル表!$I:$I, "不可", 固有スキル表!$D:$D, $D243)</f>
        <v>2</v>
      </c>
      <c r="F243" s="1"/>
      <c r="G243" s="1"/>
      <c r="H243" s="1"/>
    </row>
    <row r="244" spans="1:8" ht="16.149999999999999">
      <c r="A244" s="132">
        <f ca="1">IF(B244 = "", "", INDIRECT(ADDRESS(MATCH(B244,キャラデータ表!$C$1:$C1331, 0),1,2,TRUE,"キャラデータ表"),TRUE))</f>
        <v>94</v>
      </c>
      <c r="B244" s="1" t="s">
        <v>658</v>
      </c>
      <c r="C244" s="1" t="s">
        <v>2379</v>
      </c>
      <c r="D244" s="132" t="str">
        <f ca="1">IF(C244 = "", "", INDIRECT(ADDRESS(MATCH(C244,汎用スキル表!$G$1:$G1331, 0),5,2,TRUE,"汎用スキル表"),TRUE))</f>
        <v>PERSONAL</v>
      </c>
      <c r="E244" s="1">
        <f ca="1">COUNTIFS(固有スキル表!$B:$B, $A244, 固有スキル表!$D:$D, $D244) + COUNTIFS($A:$A, $A244, $D:$D, $D244) - COUNTIFS(固有スキル表!$C:$C, $B244, 固有スキル表!$I:$I, "不可", 固有スキル表!$D:$D, $D244)</f>
        <v>3</v>
      </c>
      <c r="F244" s="1"/>
      <c r="G244" s="1"/>
      <c r="H244" s="1"/>
    </row>
    <row r="245" spans="1:8" ht="16.149999999999999">
      <c r="A245" s="132">
        <f ca="1">IF(B245 = "", "", INDIRECT(ADDRESS(MATCH(B245,キャラデータ表!$C$1:$C1331, 0),1,2,TRUE,"キャラデータ表"),TRUE))</f>
        <v>95</v>
      </c>
      <c r="B245" s="1" t="s">
        <v>666</v>
      </c>
      <c r="C245" s="1" t="s">
        <v>2360</v>
      </c>
      <c r="D245" s="132" t="str">
        <f ca="1">IF(C245 = "", "", INDIRECT(ADDRESS(MATCH(C245,汎用スキル表!$G$1:$G1331, 0),5,2,TRUE,"汎用スキル表"),TRUE))</f>
        <v>PERSONAL</v>
      </c>
      <c r="E245" s="1">
        <f ca="1">COUNTIFS(固有スキル表!$B:$B, $A245, 固有スキル表!$D:$D, $D245) + COUNTIFS($A:$A, $A245, $D:$D, $D245) - COUNTIFS(固有スキル表!$C:$C, $B245, 固有スキル表!$I:$I, "不可", 固有スキル表!$D:$D, $D245)</f>
        <v>2</v>
      </c>
      <c r="F245" s="1"/>
      <c r="G245" s="1"/>
      <c r="H245" s="1"/>
    </row>
    <row r="246" spans="1:8" ht="16.149999999999999">
      <c r="A246" s="132">
        <f ca="1">IF(B246 = "", "", INDIRECT(ADDRESS(MATCH(B246,キャラデータ表!$C$1:$C1331, 0),1,2,TRUE,"キャラデータ表"),TRUE))</f>
        <v>95</v>
      </c>
      <c r="B246" s="1" t="s">
        <v>666</v>
      </c>
      <c r="C246" s="1" t="s">
        <v>2351</v>
      </c>
      <c r="D246" s="132" t="str">
        <f ca="1">IF(C246 = "", "", INDIRECT(ADDRESS(MATCH(C246,汎用スキル表!$G$1:$G1331, 0),5,2,TRUE,"汎用スキル表"),TRUE))</f>
        <v>PERSONAL</v>
      </c>
      <c r="E246" s="1">
        <f ca="1">COUNTIFS(固有スキル表!$B:$B, $A246, 固有スキル表!$D:$D, $D246) + COUNTIFS($A:$A, $A246, $D:$D, $D246) - COUNTIFS(固有スキル表!$C:$C, $B246, 固有スキル表!$I:$I, "不可", 固有スキル表!$D:$D, $D246)</f>
        <v>2</v>
      </c>
      <c r="F246" s="1"/>
      <c r="G246" s="1"/>
      <c r="H246" s="1"/>
    </row>
    <row r="247" spans="1:8" ht="16.149999999999999">
      <c r="A247" s="132">
        <f ca="1">IF(B247 = "", "", INDIRECT(ADDRESS(MATCH(B247,キャラデータ表!$C$1:$C1331, 0),1,2,TRUE,"キャラデータ表"),TRUE))</f>
        <v>96</v>
      </c>
      <c r="B247" s="1" t="s">
        <v>671</v>
      </c>
      <c r="C247" s="1" t="s">
        <v>2360</v>
      </c>
      <c r="D247" s="132" t="str">
        <f ca="1">IF(C247 = "", "", INDIRECT(ADDRESS(MATCH(C247,汎用スキル表!$G$1:$G1331, 0),5,2,TRUE,"汎用スキル表"),TRUE))</f>
        <v>PERSONAL</v>
      </c>
      <c r="E247" s="1">
        <f ca="1">COUNTIFS(固有スキル表!$B:$B, $A247, 固有スキル表!$D:$D, $D247) + COUNTIFS($A:$A, $A247, $D:$D, $D247) - COUNTIFS(固有スキル表!$C:$C, $B247, 固有スキル表!$I:$I, "不可", 固有スキル表!$D:$D, $D247)</f>
        <v>2</v>
      </c>
      <c r="F247" s="1"/>
      <c r="G247" s="1"/>
      <c r="H247" s="1"/>
    </row>
    <row r="248" spans="1:8" ht="16.149999999999999">
      <c r="A248" s="132">
        <f ca="1">IF(B248 = "", "", INDIRECT(ADDRESS(MATCH(B248,キャラデータ表!$C$1:$C1331, 0),1,2,TRUE,"キャラデータ表"),TRUE))</f>
        <v>96</v>
      </c>
      <c r="B248" s="1" t="s">
        <v>671</v>
      </c>
      <c r="C248" s="1" t="s">
        <v>2351</v>
      </c>
      <c r="D248" s="132" t="str">
        <f ca="1">IF(C248 = "", "", INDIRECT(ADDRESS(MATCH(C248,汎用スキル表!$G$1:$G1331, 0),5,2,TRUE,"汎用スキル表"),TRUE))</f>
        <v>PERSONAL</v>
      </c>
      <c r="E248" s="1">
        <f ca="1">COUNTIFS(固有スキル表!$B:$B, $A248, 固有スキル表!$D:$D, $D248) + COUNTIFS($A:$A, $A248, $D:$D, $D248) - COUNTIFS(固有スキル表!$C:$C, $B248, 固有スキル表!$I:$I, "不可", 固有スキル表!$D:$D, $D248)</f>
        <v>2</v>
      </c>
      <c r="F248" s="1"/>
      <c r="G248" s="1"/>
      <c r="H248" s="1"/>
    </row>
    <row r="249" spans="1:8" ht="16.149999999999999">
      <c r="A249" s="132">
        <f ca="1">IF(B249 = "", "", INDIRECT(ADDRESS(MATCH(B249,キャラデータ表!$C$1:$C1331, 0),1,2,TRUE,"キャラデータ表"),TRUE))</f>
        <v>97</v>
      </c>
      <c r="B249" s="1" t="s">
        <v>677</v>
      </c>
      <c r="C249" s="1" t="s">
        <v>2447</v>
      </c>
      <c r="D249" s="132" t="str">
        <f ca="1">IF(C249 = "", "", INDIRECT(ADDRESS(MATCH(C249,汎用スキル表!$G$1:$G1331, 0),5,2,TRUE,"汎用スキル表"),TRUE))</f>
        <v>TROOP</v>
      </c>
      <c r="E249" s="1">
        <f ca="1">COUNTIFS(固有スキル表!$B:$B, $A249, 固有スキル表!$D:$D, $D249) + COUNTIFS($A:$A, $A249, $D:$D, $D249) - COUNTIFS(固有スキル表!$C:$C, $B249, 固有スキル表!$I:$I, "不可", 固有スキル表!$D:$D, $D249)</f>
        <v>3</v>
      </c>
      <c r="F249" s="1"/>
      <c r="G249" s="1"/>
      <c r="H249" s="1"/>
    </row>
    <row r="250" spans="1:8" ht="16.149999999999999">
      <c r="A250" s="132">
        <v>97</v>
      </c>
      <c r="B250" s="1" t="s">
        <v>677</v>
      </c>
      <c r="C250" s="1" t="s">
        <v>2456</v>
      </c>
      <c r="D250" s="132" t="str">
        <f ca="1">IF(C250 = "", "", INDIRECT(ADDRESS(MATCH(C250,汎用スキル表!$G$1:$G1331, 0),5,2,TRUE,"汎用スキル表"),TRUE))</f>
        <v>ESCAPE</v>
      </c>
      <c r="E250" s="1">
        <f ca="1">COUNTIFS(固有スキル表!$B:$B, $A250, 固有スキル表!$D:$D, $D250) + COUNTIFS($A:$A, $A250, $D:$D, $D250) - COUNTIFS(固有スキル表!$C:$C, $B250, 固有スキル表!$I:$I, "不可", 固有スキル表!$D:$D, $D250)</f>
        <v>4</v>
      </c>
      <c r="F250" s="1"/>
      <c r="G250" s="1"/>
      <c r="H250" s="1"/>
    </row>
    <row r="251" spans="1:8" ht="16.149999999999999">
      <c r="A251" s="132">
        <f ca="1">IF(B251 = "", "", INDIRECT(ADDRESS(MATCH(B251,キャラデータ表!$C$1:$C1331, 0),1,2,TRUE,"キャラデータ表"),TRUE))</f>
        <v>98</v>
      </c>
      <c r="B251" s="1" t="s">
        <v>684</v>
      </c>
      <c r="C251" s="1" t="s">
        <v>2447</v>
      </c>
      <c r="D251" s="132" t="str">
        <f ca="1">IF(C251 = "", "", INDIRECT(ADDRESS(MATCH(C251,汎用スキル表!$G$1:$G1331, 0),5,2,TRUE,"汎用スキル表"),TRUE))</f>
        <v>TROOP</v>
      </c>
      <c r="E251" s="1">
        <f ca="1">COUNTIFS(固有スキル表!$B:$B, $A251, 固有スキル表!$D:$D, $D251) + COUNTIFS($A:$A, $A251, $D:$D, $D251) - COUNTIFS(固有スキル表!$C:$C, $B251, 固有スキル表!$I:$I, "不可", 固有スキル表!$D:$D, $D251)</f>
        <v>3</v>
      </c>
      <c r="F251" s="1"/>
      <c r="G251" s="1"/>
      <c r="H251" s="1"/>
    </row>
    <row r="252" spans="1:8" ht="16.149999999999999">
      <c r="A252" s="132">
        <f ca="1">IF(B252 = "", "", INDIRECT(ADDRESS(MATCH(B252,キャラデータ表!$C$1:$C1331, 0),1,2,TRUE,"キャラデータ表"),TRUE))</f>
        <v>98</v>
      </c>
      <c r="B252" s="1" t="s">
        <v>684</v>
      </c>
      <c r="C252" s="1" t="s">
        <v>2464</v>
      </c>
      <c r="D252" s="132" t="str">
        <f ca="1">IF(C252 = "", "", INDIRECT(ADDRESS(MATCH(C252,汎用スキル表!$G$1:$G1331, 0),5,2,TRUE,"汎用スキル表"),TRUE))</f>
        <v>PASSIVE</v>
      </c>
      <c r="E252" s="1">
        <f ca="1">COUNTIFS(固有スキル表!$B:$B, $A252, 固有スキル表!$D:$D, $D252) + COUNTIFS($A:$A, $A252, $D:$D, $D252) - COUNTIFS(固有スキル表!$C:$C, $B252, 固有スキル表!$I:$I, "不可", 固有スキル表!$D:$D, $D252)</f>
        <v>2</v>
      </c>
      <c r="F252" s="1"/>
      <c r="G252" s="1"/>
      <c r="H252" s="1"/>
    </row>
    <row r="253" spans="1:8" ht="16.149999999999999">
      <c r="A253" s="132">
        <f ca="1">IF(B253 = "", "", INDIRECT(ADDRESS(MATCH(B253,キャラデータ表!$C$1:$C1331, 0),1,2,TRUE,"キャラデータ表"),TRUE))</f>
        <v>98</v>
      </c>
      <c r="B253" s="1" t="s">
        <v>684</v>
      </c>
      <c r="C253" s="1" t="s">
        <v>2462</v>
      </c>
      <c r="D253" s="132" t="str">
        <f ca="1">IF(C253 = "", "", INDIRECT(ADDRESS(MATCH(C253,汎用スキル表!$G$1:$G1331, 0),5,2,TRUE,"汎用スキル表"),TRUE))</f>
        <v>PASSIVE</v>
      </c>
      <c r="E253" s="1">
        <f ca="1">COUNTIFS(固有スキル表!$B:$B, $A253, 固有スキル表!$D:$D, $D253) + COUNTIFS($A:$A, $A253, $D:$D, $D253) - COUNTIFS(固有スキル表!$C:$C, $B253, 固有スキル表!$I:$I, "不可", 固有スキル表!$D:$D, $D253)</f>
        <v>2</v>
      </c>
      <c r="F253" s="1"/>
      <c r="G253" s="1"/>
      <c r="H253" s="1"/>
    </row>
    <row r="254" spans="1:8" ht="16.149999999999999">
      <c r="A254" s="132">
        <f ca="1">IF(B254 = "", "", INDIRECT(ADDRESS(MATCH(B254,キャラデータ表!$C$1:$C1331, 0),1,2,TRUE,"キャラデータ表"),TRUE))</f>
        <v>99</v>
      </c>
      <c r="B254" s="1" t="s">
        <v>692</v>
      </c>
      <c r="C254" s="1" t="s">
        <v>2365</v>
      </c>
      <c r="D254" s="132" t="str">
        <f ca="1">IF(C254 = "", "", INDIRECT(ADDRESS(MATCH(C254,汎用スキル表!$G$1:$G1331, 0),5,2,TRUE,"汎用スキル表"),TRUE))</f>
        <v>PERSONAL</v>
      </c>
      <c r="E254" s="1">
        <f ca="1">COUNTIFS(固有スキル表!$B:$B, $A254, 固有スキル表!$D:$D, $D254) + COUNTIFS($A:$A, $A254, $D:$D, $D254) - COUNTIFS(固有スキル表!$C:$C, $B254, 固有スキル表!$I:$I, "不可", 固有スキル表!$D:$D, $D254)</f>
        <v>1</v>
      </c>
      <c r="F254" s="1"/>
      <c r="G254" s="1"/>
      <c r="H254" s="1"/>
    </row>
    <row r="255" spans="1:8" ht="16.149999999999999">
      <c r="A255" s="132">
        <f ca="1">IF(B255 = "", "", INDIRECT(ADDRESS(MATCH(B255,キャラデータ表!$C$1:$C1331, 0),1,2,TRUE,"キャラデータ表"),TRUE))</f>
        <v>100</v>
      </c>
      <c r="B255" s="1" t="s">
        <v>697</v>
      </c>
      <c r="C255" s="1" t="s">
        <v>2468</v>
      </c>
      <c r="D255" s="132" t="str">
        <f ca="1">IF(C255 = "", "", INDIRECT(ADDRESS(MATCH(C255,汎用スキル表!$G$1:$G1331, 0),5,2,TRUE,"汎用スキル表"),TRUE))</f>
        <v>PASSIVE</v>
      </c>
      <c r="E255" s="1">
        <f ca="1">COUNTIFS(固有スキル表!$B:$B, $A255, 固有スキル表!$D:$D, $D255) + COUNTIFS($A:$A, $A255, $D:$D, $D255) - COUNTIFS(固有スキル表!$C:$C, $B255, 固有スキル表!$I:$I, "不可", 固有スキル表!$D:$D, $D255)</f>
        <v>1</v>
      </c>
      <c r="F255" s="1"/>
      <c r="G255" s="1"/>
      <c r="H255" s="1"/>
    </row>
    <row r="256" spans="1:8" ht="16.149999999999999">
      <c r="A256" s="132">
        <f ca="1">IF(B256 = "", "", INDIRECT(ADDRESS(MATCH(B256,キャラデータ表!$C$1:$C1331, 0),1,2,TRUE,"キャラデータ表"),TRUE))</f>
        <v>100</v>
      </c>
      <c r="B256" s="1" t="s">
        <v>697</v>
      </c>
      <c r="C256" s="1" t="s">
        <v>2375</v>
      </c>
      <c r="D256" s="132" t="str">
        <f ca="1">IF(C256 = "", "", INDIRECT(ADDRESS(MATCH(C256,汎用スキル表!$G$1:$G1331, 0),5,2,TRUE,"汎用スキル表"),TRUE))</f>
        <v>PERSONAL</v>
      </c>
      <c r="E256" s="1">
        <f ca="1">COUNTIFS(固有スキル表!$B:$B, $A256, 固有スキル表!$D:$D, $D256) + COUNTIFS($A:$A, $A256, $D:$D, $D256) - COUNTIFS(固有スキル表!$C:$C, $B256, 固有スキル表!$I:$I, "不可", 固有スキル表!$D:$D, $D256)</f>
        <v>2</v>
      </c>
      <c r="F256" s="1"/>
      <c r="G256" s="1"/>
      <c r="H256" s="1"/>
    </row>
    <row r="257" spans="1:171" ht="16.149999999999999">
      <c r="A257" s="132">
        <f ca="1">IF(B257 = "", "", INDIRECT(ADDRESS(MATCH(B257,キャラデータ表!$C$1:$C1331, 0),1,2,TRUE,"キャラデータ表"),TRUE))</f>
        <v>100</v>
      </c>
      <c r="B257" s="1" t="s">
        <v>697</v>
      </c>
      <c r="C257" s="1" t="s">
        <v>2419</v>
      </c>
      <c r="D257" s="132" t="str">
        <f ca="1">IF(C257 = "", "", INDIRECT(ADDRESS(MATCH(C257,汎用スキル表!$G$1:$G1331, 0),5,2,TRUE,"汎用スキル表"),TRUE))</f>
        <v>TROOP</v>
      </c>
      <c r="E257" s="1">
        <f ca="1">COUNTIFS(固有スキル表!$B:$B, $A257, 固有スキル表!$D:$D, $D257) + COUNTIFS($A:$A, $A257, $D:$D, $D257) - COUNTIFS(固有スキル表!$C:$C, $B257, 固有スキル表!$I:$I, "不可", 固有スキル表!$D:$D, $D257)</f>
        <v>2</v>
      </c>
      <c r="F257" s="1"/>
      <c r="G257" s="1"/>
      <c r="H257" s="1"/>
    </row>
    <row r="258" spans="1:171" ht="16.149999999999999">
      <c r="A258" s="132">
        <f ca="1">IF(B258 = "", "", INDIRECT(ADDRESS(MATCH(B258,キャラデータ表!$C$1:$C1331, 0),1,2,TRUE,"キャラデータ表"),TRUE))</f>
        <v>101</v>
      </c>
      <c r="B258" s="1" t="s">
        <v>702</v>
      </c>
      <c r="C258" s="1" t="s">
        <v>2464</v>
      </c>
      <c r="D258" s="132" t="str">
        <f ca="1">IF(C258 = "", "", INDIRECT(ADDRESS(MATCH(C258,汎用スキル表!$G$1:$G1331, 0),5,2,TRUE,"汎用スキル表"),TRUE))</f>
        <v>PASSIVE</v>
      </c>
      <c r="E258" s="1">
        <f ca="1">COUNTIFS(固有スキル表!$B:$B, $A258, 固有スキル表!$D:$D, $D258) + COUNTIFS($A:$A, $A258, $D:$D, $D258) - COUNTIFS(固有スキル表!$C:$C, $B258, 固有スキル表!$I:$I, "不可", 固有スキル表!$D:$D, $D258)</f>
        <v>2</v>
      </c>
      <c r="F258" s="1"/>
      <c r="G258" s="1"/>
      <c r="H258" s="1"/>
    </row>
    <row r="259" spans="1:171" ht="16.149999999999999">
      <c r="A259" s="132">
        <f ca="1">IF(B259 = "", "", INDIRECT(ADDRESS(MATCH(B259,キャラデータ表!$C$1:$C1331, 0),1,2,TRUE,"キャラデータ表"),TRUE))</f>
        <v>101</v>
      </c>
      <c r="B259" s="1" t="s">
        <v>702</v>
      </c>
      <c r="C259" s="1" t="s">
        <v>2405</v>
      </c>
      <c r="D259" s="132" t="str">
        <f ca="1">IF(C259 = "", "", INDIRECT(ADDRESS(MATCH(C259,汎用スキル表!$G$1:$G1331, 0),5,2,TRUE,"汎用スキル表"),TRUE))</f>
        <v>PERSONAL</v>
      </c>
      <c r="E259" s="1">
        <f ca="1">COUNTIFS(固有スキル表!$B:$B, $A259, 固有スキル表!$D:$D, $D259) + COUNTIFS($A:$A, $A259, $D:$D, $D259) - COUNTIFS(固有スキル表!$C:$C, $B259, 固有スキル表!$I:$I, "不可", 固有スキル表!$D:$D, $D259)</f>
        <v>3</v>
      </c>
      <c r="F259" s="1"/>
      <c r="G259" s="1"/>
      <c r="H259" s="1"/>
    </row>
    <row r="260" spans="1:171" ht="16.149999999999999">
      <c r="A260" s="132">
        <f ca="1">IF(B260 = "", "", INDIRECT(ADDRESS(MATCH(B260,キャラデータ表!$C$1:$C1331, 0),1,2,TRUE,"キャラデータ表"),TRUE))</f>
        <v>102</v>
      </c>
      <c r="B260" s="1" t="s">
        <v>708</v>
      </c>
      <c r="C260" s="1" t="s">
        <v>2358</v>
      </c>
      <c r="D260" s="132" t="str">
        <f ca="1">IF(C260 = "", "", INDIRECT(ADDRESS(MATCH(C260,汎用スキル表!$G$1:$G1331, 0),5,2,TRUE,"汎用スキル表"),TRUE))</f>
        <v>PERSONAL</v>
      </c>
      <c r="E260" s="1">
        <f ca="1">COUNTIFS(固有スキル表!$B:$B, $A260, 固有スキル表!$D:$D, $D260) + COUNTIFS($A:$A, $A260, $D:$D, $D260) - COUNTIFS(固有スキル表!$C:$C, $B260, 固有スキル表!$I:$I, "不可", 固有スキル表!$D:$D, $D260)</f>
        <v>3</v>
      </c>
      <c r="F260" s="1"/>
      <c r="G260" s="1"/>
      <c r="H260" s="1"/>
    </row>
    <row r="261" spans="1:171" ht="16.149999999999999">
      <c r="A261" s="132">
        <f ca="1">IF(B261 = "", "", INDIRECT(ADDRESS(MATCH(B261,キャラデータ表!$C$1:$C1331, 0),1,2,TRUE,"キャラデータ表"),TRUE))</f>
        <v>103</v>
      </c>
      <c r="B261" s="1" t="s">
        <v>713</v>
      </c>
      <c r="C261" s="1" t="s">
        <v>2408</v>
      </c>
      <c r="D261" s="132" t="str">
        <f ca="1">IF(C261 = "", "", INDIRECT(ADDRESS(MATCH(C261,汎用スキル表!$G$1:$G1331, 0),5,2,TRUE,"汎用スキル表"),TRUE))</f>
        <v>PERSONAL</v>
      </c>
      <c r="E261" s="1">
        <f ca="1">COUNTIFS(固有スキル表!$B:$B, $A261, 固有スキル表!$D:$D, $D261) + COUNTIFS($A:$A, $A261, $D:$D, $D261) - COUNTIFS(固有スキル表!$C:$C, $B261, 固有スキル表!$I:$I, "不可", 固有スキル表!$D:$D, $D261)</f>
        <v>3</v>
      </c>
      <c r="F261" s="1"/>
      <c r="G261" s="1"/>
      <c r="H261" s="1"/>
    </row>
    <row r="262" spans="1:171" ht="16.149999999999999">
      <c r="A262" s="132">
        <f ca="1">IF(B262 = "", "", INDIRECT(ADDRESS(MATCH(B262,キャラデータ表!$C$1:$C1331, 0),1,2,TRUE,"キャラデータ表"),TRUE))</f>
        <v>104</v>
      </c>
      <c r="B262" s="1" t="s">
        <v>719</v>
      </c>
      <c r="C262" s="1" t="s">
        <v>2438</v>
      </c>
      <c r="D262" s="132" t="str">
        <f ca="1">IF(C262 = "", "", INDIRECT(ADDRESS(MATCH(C262,汎用スキル表!$G$1:$G1331, 0),5,2,TRUE,"汎用スキル表"),TRUE))</f>
        <v>TROOP</v>
      </c>
      <c r="E262" s="1">
        <f ca="1">COUNTIFS(固有スキル表!$B:$B, $A262, 固有スキル表!$D:$D, $D262) + COUNTIFS($A:$A, $A262, $D:$D, $D262) - COUNTIFS(固有スキル表!$C:$C, $B262, 固有スキル表!$I:$I, "不可", 固有スキル表!$D:$D, $D262)</f>
        <v>4</v>
      </c>
      <c r="F262" s="1"/>
      <c r="G262" s="1"/>
      <c r="H262" s="1"/>
    </row>
    <row r="263" spans="1:171" ht="16.149999999999999">
      <c r="A263" s="132">
        <f ca="1">IF(B263 = "", "", INDIRECT(ADDRESS(MATCH(B263,キャラデータ表!$C$1:$C1331, 0),1,2,TRUE,"キャラデータ表"),TRUE))</f>
        <v>104</v>
      </c>
      <c r="B263" s="1" t="s">
        <v>719</v>
      </c>
      <c r="C263" s="1" t="s">
        <v>2417</v>
      </c>
      <c r="D263" s="132" t="str">
        <f ca="1">IF(C263 = "", "", INDIRECT(ADDRESS(MATCH(C263,汎用スキル表!$G$1:$G1331, 0),5,2,TRUE,"汎用スキル表"),TRUE))</f>
        <v>TROOP</v>
      </c>
      <c r="E263" s="1">
        <f ca="1">COUNTIFS(固有スキル表!$B:$B, $A263, 固有スキル表!$D:$D, $D263) + COUNTIFS($A:$A, $A263, $D:$D, $D263) - COUNTIFS(固有スキル表!$C:$C, $B263, 固有スキル表!$I:$I, "不可", 固有スキル表!$D:$D, $D263)</f>
        <v>4</v>
      </c>
      <c r="F263" s="1"/>
      <c r="G263" s="1"/>
      <c r="H263" s="1"/>
    </row>
    <row r="264" spans="1:171" ht="16.149999999999999">
      <c r="A264" s="132">
        <f ca="1">IF(B264 = "", "", INDIRECT(ADDRESS(MATCH(B264,キャラデータ表!$C$1:$C1331, 0),1,2,TRUE,"キャラデータ表"),TRUE))</f>
        <v>104</v>
      </c>
      <c r="B264" s="1" t="s">
        <v>719</v>
      </c>
      <c r="C264" s="1" t="s">
        <v>2433</v>
      </c>
      <c r="D264" s="132" t="str">
        <f ca="1">IF(C264 = "", "", INDIRECT(ADDRESS(MATCH(C264,汎用スキル表!$G$1:$G1331, 0),5,2,TRUE,"汎用スキル表"),TRUE))</f>
        <v>TROOP</v>
      </c>
      <c r="E264" s="1">
        <f ca="1">COUNTIFS(固有スキル表!$B:$B, $A264, 固有スキル表!$D:$D, $D264) + COUNTIFS($A:$A, $A264, $D:$D, $D264) - COUNTIFS(固有スキル表!$C:$C, $B264, 固有スキル表!$I:$I, "不可", 固有スキル表!$D:$D, $D264)</f>
        <v>4</v>
      </c>
      <c r="F264" s="1"/>
      <c r="G264" s="1"/>
      <c r="H264" s="1"/>
    </row>
    <row r="265" spans="1:171" ht="16.149999999999999">
      <c r="A265" s="132">
        <f ca="1">IF(B265 = "", "", INDIRECT(ADDRESS(MATCH(B265,キャラデータ表!$C$1:$C1331, 0),1,2,TRUE,"キャラデータ表"),TRUE))</f>
        <v>105</v>
      </c>
      <c r="B265" s="1" t="s">
        <v>723</v>
      </c>
      <c r="C265" s="1" t="s">
        <v>2392</v>
      </c>
      <c r="D265" s="132" t="str">
        <f ca="1">IF(C265 = "", "", INDIRECT(ADDRESS(MATCH(C265,汎用スキル表!$G$1:$G1331, 0),5,2,TRUE,"汎用スキル表"),TRUE))</f>
        <v>PERSONAL</v>
      </c>
      <c r="E265" s="1">
        <f ca="1">COUNTIFS(固有スキル表!$B:$B, $A265, 固有スキル表!$D:$D, $D265) + COUNTIFS($A:$A, $A265, $D:$D, $D265) - COUNTIFS(固有スキル表!$C:$C, $B265, 固有スキル表!$I:$I, "不可", 固有スキル表!$D:$D, $D265)</f>
        <v>2</v>
      </c>
      <c r="F265" s="1"/>
      <c r="G265" s="1"/>
      <c r="H265" s="1"/>
    </row>
    <row r="266" spans="1:171" ht="16.149999999999999">
      <c r="A266" s="175">
        <f ca="1">IF(B266 = "", "", INDIRECT(ADDRESS(MATCH(B266,キャラデータ表!$C$1:$C1331, 0),1,2,TRUE,"キャラデータ表"),TRUE))</f>
        <v>105</v>
      </c>
      <c r="B266" s="1" t="s">
        <v>723</v>
      </c>
      <c r="C266" s="1" t="s">
        <v>2418</v>
      </c>
      <c r="D266" s="132" t="str">
        <f ca="1">IF(C266 = "", "", INDIRECT(ADDRESS(MATCH(C266,汎用スキル表!$G$1:$G1331, 0),5,2,TRUE,"汎用スキル表"),TRUE))</f>
        <v>TROOP</v>
      </c>
      <c r="E266" s="94">
        <f ca="1">COUNTIFS(固有スキル表!$B:$B, $A266, 固有スキル表!$D:$D, $D266) + COUNTIFS($A:$A, $A266, $D:$D, $D266) - COUNTIFS(固有スキル表!$C:$C, $B266, 固有スキル表!$I:$I, "不可", 固有スキル表!$D:$D, $D266)</f>
        <v>1</v>
      </c>
      <c r="F266" s="1"/>
      <c r="G266" s="1"/>
      <c r="H266" s="1"/>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c r="AH266" s="114"/>
      <c r="AI266" s="114"/>
      <c r="AJ266" s="114"/>
      <c r="AK266" s="114"/>
      <c r="AL266" s="114"/>
      <c r="AM266" s="114"/>
      <c r="AN266" s="114"/>
      <c r="AO266" s="114"/>
      <c r="AP266" s="114"/>
      <c r="AQ266" s="114"/>
      <c r="AR266" s="114"/>
      <c r="AS266" s="114"/>
      <c r="AT266" s="114"/>
      <c r="AU266" s="114"/>
      <c r="AV266" s="114"/>
      <c r="AW266" s="114"/>
      <c r="AX266" s="114"/>
      <c r="AY266" s="114"/>
      <c r="AZ266" s="114"/>
      <c r="BA266" s="114"/>
      <c r="BB266" s="114"/>
      <c r="BC266" s="114"/>
      <c r="BD266" s="114"/>
      <c r="BE266" s="114"/>
      <c r="BF266" s="114"/>
      <c r="BG266" s="114"/>
      <c r="BH266" s="114"/>
      <c r="BI266" s="114"/>
      <c r="BJ266" s="114"/>
      <c r="BK266" s="114"/>
      <c r="BL266" s="114"/>
      <c r="BM266" s="114"/>
      <c r="BN266" s="114"/>
      <c r="BO266" s="114"/>
      <c r="BP266" s="114"/>
      <c r="BQ266" s="114"/>
      <c r="BR266" s="114"/>
      <c r="BS266" s="114"/>
      <c r="BT266" s="114"/>
      <c r="BU266" s="114"/>
      <c r="BV266" s="114"/>
      <c r="BW266" s="114"/>
      <c r="BX266" s="114"/>
      <c r="BY266" s="114"/>
      <c r="BZ266" s="114"/>
      <c r="CA266" s="114"/>
      <c r="CB266" s="114"/>
      <c r="CC266" s="114"/>
      <c r="CD266" s="114"/>
      <c r="CE266" s="114"/>
      <c r="CF266" s="114"/>
      <c r="CG266" s="114"/>
      <c r="CH266" s="114"/>
      <c r="CI266" s="114"/>
      <c r="CJ266" s="114"/>
      <c r="CK266" s="114"/>
      <c r="CL266" s="114"/>
      <c r="CM266" s="114"/>
      <c r="CN266" s="114"/>
      <c r="CO266" s="114"/>
      <c r="CP266" s="114"/>
      <c r="CQ266" s="114"/>
      <c r="CR266" s="114"/>
      <c r="CS266" s="114"/>
      <c r="CT266" s="114"/>
      <c r="CU266" s="114"/>
      <c r="CV266" s="114"/>
      <c r="CW266" s="114"/>
      <c r="CX266" s="114"/>
      <c r="CY266" s="114"/>
      <c r="CZ266" s="114"/>
      <c r="DA266" s="114"/>
      <c r="DB266" s="114"/>
      <c r="DC266" s="114"/>
      <c r="DD266" s="114"/>
      <c r="DE266" s="114"/>
      <c r="DF266" s="114"/>
      <c r="DG266" s="114"/>
      <c r="DH266" s="114"/>
      <c r="DI266" s="114"/>
      <c r="DJ266" s="114"/>
      <c r="DK266" s="114"/>
      <c r="DL266" s="114"/>
      <c r="DM266" s="114"/>
      <c r="DN266" s="114"/>
      <c r="DO266" s="114"/>
      <c r="DP266" s="114"/>
      <c r="DQ266" s="114"/>
      <c r="DR266" s="114"/>
      <c r="DS266" s="114"/>
      <c r="DT266" s="114"/>
      <c r="DU266" s="114"/>
      <c r="DV266" s="114"/>
      <c r="DW266" s="114"/>
      <c r="DX266" s="114"/>
      <c r="DY266" s="114"/>
      <c r="DZ266" s="114"/>
      <c r="EA266" s="114"/>
      <c r="EB266" s="114"/>
      <c r="EC266" s="114"/>
      <c r="ED266" s="114"/>
      <c r="EE266" s="114"/>
      <c r="EF266" s="114"/>
      <c r="EG266" s="114"/>
      <c r="EH266" s="114"/>
      <c r="EI266" s="114"/>
      <c r="EJ266" s="114"/>
      <c r="EK266" s="114"/>
      <c r="EL266" s="114"/>
      <c r="EM266" s="114"/>
      <c r="EN266" s="114"/>
      <c r="EO266" s="114"/>
      <c r="EP266" s="114"/>
      <c r="EQ266" s="114"/>
      <c r="ER266" s="114"/>
      <c r="ES266" s="114"/>
      <c r="ET266" s="114"/>
      <c r="EU266" s="114"/>
      <c r="EV266" s="114"/>
      <c r="EW266" s="114"/>
      <c r="EX266" s="114"/>
      <c r="EY266" s="114"/>
      <c r="EZ266" s="114"/>
      <c r="FA266" s="114"/>
      <c r="FB266" s="114"/>
      <c r="FC266" s="114"/>
      <c r="FD266" s="114"/>
      <c r="FE266" s="114"/>
      <c r="FF266" s="114"/>
      <c r="FG266" s="114"/>
      <c r="FH266" s="114"/>
      <c r="FI266" s="114"/>
      <c r="FJ266" s="114"/>
      <c r="FK266" s="114"/>
      <c r="FL266" s="114"/>
      <c r="FM266" s="114"/>
      <c r="FN266" s="114"/>
      <c r="FO266" s="114"/>
    </row>
    <row r="267" spans="1:171" ht="16.149999999999999">
      <c r="A267" s="175">
        <f ca="1">IF(B267 = "", "", INDIRECT(ADDRESS(MATCH(B267,キャラデータ表!$C$1:$C1331, 0),1,2,TRUE,"キャラデータ表"),TRUE))</f>
        <v>105</v>
      </c>
      <c r="B267" s="1" t="s">
        <v>723</v>
      </c>
      <c r="C267" s="1" t="s">
        <v>2450</v>
      </c>
      <c r="D267" s="132" t="str">
        <f ca="1">IF(C267 = "", "", INDIRECT(ADDRESS(MATCH(C267,汎用スキル表!$G$1:$G1331, 0),5,2,TRUE,"汎用スキル表"),TRUE))</f>
        <v>CAPTURE</v>
      </c>
      <c r="E267" s="94">
        <f ca="1">COUNTIFS(固有スキル表!$B:$B, $A267, 固有スキル表!$D:$D, $D267) + COUNTIFS($A:$A, $A267, $D:$D, $D267) - COUNTIFS(固有スキル表!$C:$C, $B267, 固有スキル表!$I:$I, "不可", 固有スキル表!$D:$D, $D267)</f>
        <v>1</v>
      </c>
      <c r="F267" s="1"/>
      <c r="G267" s="1"/>
      <c r="H267" s="1"/>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c r="AH267" s="114"/>
      <c r="AI267" s="114"/>
      <c r="AJ267" s="114"/>
      <c r="AK267" s="114"/>
      <c r="AL267" s="114"/>
      <c r="AM267" s="114"/>
      <c r="AN267" s="114"/>
      <c r="AO267" s="114"/>
      <c r="AP267" s="114"/>
      <c r="AQ267" s="114"/>
      <c r="AR267" s="114"/>
      <c r="AS267" s="114"/>
      <c r="AT267" s="114"/>
      <c r="AU267" s="114"/>
      <c r="AV267" s="114"/>
      <c r="AW267" s="114"/>
      <c r="AX267" s="114"/>
      <c r="AY267" s="114"/>
      <c r="AZ267" s="114"/>
      <c r="BA267" s="114"/>
      <c r="BB267" s="114"/>
      <c r="BC267" s="114"/>
      <c r="BD267" s="114"/>
      <c r="BE267" s="114"/>
      <c r="BF267" s="114"/>
      <c r="BG267" s="114"/>
      <c r="BH267" s="114"/>
      <c r="BI267" s="114"/>
      <c r="BJ267" s="114"/>
      <c r="BK267" s="114"/>
      <c r="BL267" s="114"/>
      <c r="BM267" s="114"/>
      <c r="BN267" s="114"/>
      <c r="BO267" s="114"/>
      <c r="BP267" s="114"/>
      <c r="BQ267" s="114"/>
      <c r="BR267" s="114"/>
      <c r="BS267" s="114"/>
      <c r="BT267" s="114"/>
      <c r="BU267" s="114"/>
      <c r="BV267" s="114"/>
      <c r="BW267" s="114"/>
      <c r="BX267" s="114"/>
      <c r="BY267" s="114"/>
      <c r="BZ267" s="114"/>
      <c r="CA267" s="114"/>
      <c r="CB267" s="114"/>
      <c r="CC267" s="114"/>
      <c r="CD267" s="114"/>
      <c r="CE267" s="114"/>
      <c r="CF267" s="114"/>
      <c r="CG267" s="114"/>
      <c r="CH267" s="114"/>
      <c r="CI267" s="114"/>
      <c r="CJ267" s="114"/>
      <c r="CK267" s="114"/>
      <c r="CL267" s="114"/>
      <c r="CM267" s="114"/>
      <c r="CN267" s="114"/>
      <c r="CO267" s="114"/>
      <c r="CP267" s="114"/>
      <c r="CQ267" s="114"/>
      <c r="CR267" s="114"/>
      <c r="CS267" s="114"/>
      <c r="CT267" s="114"/>
      <c r="CU267" s="114"/>
      <c r="CV267" s="114"/>
      <c r="CW267" s="114"/>
      <c r="CX267" s="114"/>
      <c r="CY267" s="114"/>
      <c r="CZ267" s="114"/>
      <c r="DA267" s="114"/>
      <c r="DB267" s="114"/>
      <c r="DC267" s="114"/>
      <c r="DD267" s="114"/>
      <c r="DE267" s="114"/>
      <c r="DF267" s="114"/>
      <c r="DG267" s="114"/>
      <c r="DH267" s="114"/>
      <c r="DI267" s="114"/>
      <c r="DJ267" s="114"/>
      <c r="DK267" s="114"/>
      <c r="DL267" s="114"/>
      <c r="DM267" s="114"/>
      <c r="DN267" s="114"/>
      <c r="DO267" s="114"/>
      <c r="DP267" s="114"/>
      <c r="DQ267" s="114"/>
      <c r="DR267" s="114"/>
      <c r="DS267" s="114"/>
      <c r="DT267" s="114"/>
      <c r="DU267" s="114"/>
      <c r="DV267" s="114"/>
      <c r="DW267" s="114"/>
      <c r="DX267" s="114"/>
      <c r="DY267" s="114"/>
      <c r="DZ267" s="114"/>
      <c r="EA267" s="114"/>
      <c r="EB267" s="114"/>
      <c r="EC267" s="114"/>
      <c r="ED267" s="114"/>
      <c r="EE267" s="114"/>
      <c r="EF267" s="114"/>
      <c r="EG267" s="114"/>
      <c r="EH267" s="114"/>
      <c r="EI267" s="114"/>
      <c r="EJ267" s="114"/>
      <c r="EK267" s="114"/>
      <c r="EL267" s="114"/>
      <c r="EM267" s="114"/>
      <c r="EN267" s="114"/>
      <c r="EO267" s="114"/>
      <c r="EP267" s="114"/>
      <c r="EQ267" s="114"/>
      <c r="ER267" s="114"/>
      <c r="ES267" s="114"/>
      <c r="ET267" s="114"/>
      <c r="EU267" s="114"/>
      <c r="EV267" s="114"/>
      <c r="EW267" s="114"/>
      <c r="EX267" s="114"/>
      <c r="EY267" s="114"/>
      <c r="EZ267" s="114"/>
      <c r="FA267" s="114"/>
      <c r="FB267" s="114"/>
      <c r="FC267" s="114"/>
      <c r="FD267" s="114"/>
      <c r="FE267" s="114"/>
      <c r="FF267" s="114"/>
      <c r="FG267" s="114"/>
      <c r="FH267" s="114"/>
      <c r="FI267" s="114"/>
      <c r="FJ267" s="114"/>
      <c r="FK267" s="114"/>
      <c r="FL267" s="114"/>
      <c r="FM267" s="114"/>
      <c r="FN267" s="114"/>
      <c r="FO267" s="114"/>
    </row>
    <row r="268" spans="1:171" ht="16.149999999999999">
      <c r="A268" s="132">
        <f ca="1">IF(B268 = "", "", INDIRECT(ADDRESS(MATCH(B268,キャラデータ表!$C$1:$C1331, 0),1,2,TRUE,"キャラデータ表"),TRUE))</f>
        <v>106</v>
      </c>
      <c r="B268" s="1" t="s">
        <v>726</v>
      </c>
      <c r="C268" s="1" t="s">
        <v>2352</v>
      </c>
      <c r="D268" s="132" t="str">
        <f ca="1">IF(C268 = "", "", INDIRECT(ADDRESS(MATCH(C268,汎用スキル表!$G$1:$G1331, 0),5,2,TRUE,"汎用スキル表"),TRUE))</f>
        <v>PERSONAL</v>
      </c>
      <c r="E268" s="1">
        <f ca="1">COUNTIFS(固有スキル表!$B:$B, $A268, 固有スキル表!$D:$D, $D268) + COUNTIFS($A:$A, $A268, $D:$D, $D268) - COUNTIFS(固有スキル表!$C:$C, $B268, 固有スキル表!$I:$I, "不可", 固有スキル表!$D:$D, $D268)</f>
        <v>2</v>
      </c>
      <c r="F268" s="1"/>
      <c r="G268" s="1"/>
      <c r="H268" s="1"/>
    </row>
    <row r="269" spans="1:171" ht="16.149999999999999">
      <c r="A269" s="132">
        <f ca="1">IF(B269 = "", "", INDIRECT(ADDRESS(MATCH(B269,キャラデータ表!$C$1:$C1331, 0),1,2,TRUE,"キャラデータ表"),TRUE))</f>
        <v>106</v>
      </c>
      <c r="B269" s="1" t="s">
        <v>726</v>
      </c>
      <c r="C269" s="1" t="s">
        <v>2410</v>
      </c>
      <c r="D269" s="132" t="str">
        <f ca="1">IF(C269 = "", "", INDIRECT(ADDRESS(MATCH(C269,汎用スキル表!$G$1:$G1331, 0),5,2,TRUE,"汎用スキル表"),TRUE))</f>
        <v>TROOP</v>
      </c>
      <c r="E269" s="1">
        <f ca="1">COUNTIFS(固有スキル表!$B:$B, $A269, 固有スキル表!$D:$D, $D269) + COUNTIFS($A:$A, $A269, $D:$D, $D269) - COUNTIFS(固有スキル表!$C:$C, $B269, 固有スキル表!$I:$I, "不可", 固有スキル表!$D:$D, $D269)</f>
        <v>2</v>
      </c>
      <c r="F269" s="1"/>
      <c r="G269" s="1"/>
      <c r="H269" s="1"/>
    </row>
    <row r="270" spans="1:171" ht="16.149999999999999">
      <c r="A270" s="132">
        <f ca="1">IF(B270 = "", "", INDIRECT(ADDRESS(MATCH(B270,キャラデータ表!$C$1:$C1331, 0),1,2,TRUE,"キャラデータ表"),TRUE))</f>
        <v>106</v>
      </c>
      <c r="B270" s="1" t="s">
        <v>726</v>
      </c>
      <c r="C270" s="1" t="s">
        <v>2379</v>
      </c>
      <c r="D270" s="132" t="str">
        <f ca="1">IF(C270 = "", "", INDIRECT(ADDRESS(MATCH(C270,汎用スキル表!$G$1:$G1331, 0),5,2,TRUE,"汎用スキル表"),TRUE))</f>
        <v>PERSONAL</v>
      </c>
      <c r="E270" s="1">
        <f ca="1">COUNTIFS(固有スキル表!$B:$B, $A270, 固有スキル表!$D:$D, $D270) + COUNTIFS($A:$A, $A270, $D:$D, $D270) - COUNTIFS(固有スキル表!$C:$C, $B270, 固有スキル表!$I:$I, "不可", 固有スキル表!$D:$D, $D270)</f>
        <v>2</v>
      </c>
      <c r="F270" s="1"/>
      <c r="G270" s="1"/>
      <c r="H270" s="1"/>
    </row>
    <row r="271" spans="1:171" ht="16.149999999999999">
      <c r="A271" s="132">
        <f ca="1">IF(B271 = "", "", INDIRECT(ADDRESS(MATCH(B271,キャラデータ表!$C$1:$C1331, 0),1,2,TRUE,"キャラデータ表"),TRUE))</f>
        <v>107</v>
      </c>
      <c r="B271" s="1" t="s">
        <v>728</v>
      </c>
      <c r="C271" s="1" t="s">
        <v>2355</v>
      </c>
      <c r="D271" s="132" t="str">
        <f ca="1">IF(C271 = "", "", INDIRECT(ADDRESS(MATCH(C271,汎用スキル表!$G$1:$G1331, 0),5,2,TRUE,"汎用スキル表"),TRUE))</f>
        <v>PERSONAL</v>
      </c>
      <c r="E271" s="1">
        <f ca="1">COUNTIFS(固有スキル表!$B:$B, $A271, 固有スキル表!$D:$D, $D271) + COUNTIFS($A:$A, $A271, $D:$D, $D271) - COUNTIFS(固有スキル表!$C:$C, $B271, 固有スキル表!$I:$I, "不可", 固有スキル表!$D:$D, $D271)</f>
        <v>2</v>
      </c>
      <c r="F271" s="1"/>
      <c r="G271" s="1"/>
      <c r="H271" s="1"/>
    </row>
    <row r="272" spans="1:171" ht="16.149999999999999">
      <c r="A272" s="132">
        <f ca="1">IF(B272 = "", "", INDIRECT(ADDRESS(MATCH(B272,キャラデータ表!$C$1:$C1331, 0),1,2,TRUE,"キャラデータ表"),TRUE))</f>
        <v>107</v>
      </c>
      <c r="B272" s="1" t="s">
        <v>728</v>
      </c>
      <c r="C272" s="1" t="s">
        <v>2415</v>
      </c>
      <c r="D272" s="132" t="str">
        <f ca="1">IF(C272 = "", "", INDIRECT(ADDRESS(MATCH(C272,汎用スキル表!$G$1:$G1331, 0),5,2,TRUE,"汎用スキル表"),TRUE))</f>
        <v>TROOP</v>
      </c>
      <c r="E272" s="1">
        <f ca="1">COUNTIFS(固有スキル表!$B:$B, $A272, 固有スキル表!$D:$D, $D272) + COUNTIFS($A:$A, $A272, $D:$D, $D272) - COUNTIFS(固有スキル表!$C:$C, $B272, 固有スキル表!$I:$I, "不可", 固有スキル表!$D:$D, $D272)</f>
        <v>2</v>
      </c>
      <c r="F272" s="1"/>
      <c r="G272" s="1"/>
      <c r="H272" s="1"/>
    </row>
    <row r="273" spans="1:171" ht="16.149999999999999">
      <c r="A273" s="132">
        <f ca="1">IF(B273 = "", "", INDIRECT(ADDRESS(MATCH(B273,キャラデータ表!$C$1:$C1331, 0),1,2,TRUE,"キャラデータ表"),TRUE))</f>
        <v>107</v>
      </c>
      <c r="B273" s="1" t="s">
        <v>728</v>
      </c>
      <c r="C273" s="1" t="s">
        <v>2375</v>
      </c>
      <c r="D273" s="132" t="str">
        <f ca="1">IF(C273 = "", "", INDIRECT(ADDRESS(MATCH(C273,汎用スキル表!$G$1:$G1331, 0),5,2,TRUE,"汎用スキル表"),TRUE))</f>
        <v>PERSONAL</v>
      </c>
      <c r="E273" s="1">
        <f ca="1">COUNTIFS(固有スキル表!$B:$B, $A273, 固有スキル表!$D:$D, $D273) + COUNTIFS($A:$A, $A273, $D:$D, $D273) - COUNTIFS(固有スキル表!$C:$C, $B273, 固有スキル表!$I:$I, "不可", 固有スキル表!$D:$D, $D273)</f>
        <v>2</v>
      </c>
      <c r="F273" s="1"/>
      <c r="G273" s="1"/>
      <c r="H273" s="1"/>
    </row>
    <row r="274" spans="1:171" ht="16.149999999999999">
      <c r="A274" s="132">
        <f ca="1">IF(B274 = "", "", INDIRECT(ADDRESS(MATCH(B274,キャラデータ表!$C$1:$C1331, 0),1,2,TRUE,"キャラデータ表"),TRUE))</f>
        <v>108</v>
      </c>
      <c r="B274" s="1" t="s">
        <v>730</v>
      </c>
      <c r="C274" s="1" t="s">
        <v>1200</v>
      </c>
      <c r="D274" s="132" t="str">
        <f ca="1">IF(C274 = "", "", INDIRECT(ADDRESS(MATCH(C274,汎用スキル表!$G$1:$G1331, 0),5,2,TRUE,"汎用スキル表"),TRUE))</f>
        <v>PASSIVE</v>
      </c>
      <c r="E274" s="1">
        <f ca="1">COUNTIFS(固有スキル表!$B:$B, $A274, 固有スキル表!$D:$D, $D274) + COUNTIFS($A:$A, $A274, $D:$D, $D274) - COUNTIFS(固有スキル表!$C:$C, $B274, 固有スキル表!$I:$I, "不可", 固有スキル表!$D:$D, $D274)</f>
        <v>1</v>
      </c>
      <c r="F274" s="1"/>
      <c r="G274" s="1"/>
      <c r="H274" s="1"/>
    </row>
    <row r="275" spans="1:171" ht="16.149999999999999">
      <c r="A275" s="132">
        <f ca="1">IF(B275 = "", "", INDIRECT(ADDRESS(MATCH(B275,キャラデータ表!$C$1:$C1331, 0),1,2,TRUE,"キャラデータ表"),TRUE))</f>
        <v>108</v>
      </c>
      <c r="B275" s="1" t="s">
        <v>730</v>
      </c>
      <c r="C275" s="1" t="s">
        <v>2407</v>
      </c>
      <c r="D275" s="132" t="str">
        <f ca="1">IF(C275 = "", "", INDIRECT(ADDRESS(MATCH(C275,汎用スキル表!$G$1:$G1331, 0),5,2,TRUE,"汎用スキル表"),TRUE))</f>
        <v>PERSONAL</v>
      </c>
      <c r="E275" s="1">
        <f ca="1">COUNTIFS(固有スキル表!$B:$B, $A275, 固有スキル表!$D:$D, $D275) + COUNTIFS($A:$A, $A275, $D:$D, $D275) - COUNTIFS(固有スキル表!$C:$C, $B275, 固有スキル表!$I:$I, "不可", 固有スキル表!$D:$D, $D275)</f>
        <v>2</v>
      </c>
      <c r="F275" s="1"/>
      <c r="G275" s="1"/>
      <c r="H275" s="1"/>
    </row>
    <row r="276" spans="1:171" ht="16.149999999999999">
      <c r="A276" s="132">
        <f ca="1">IF(B276 = "", "", INDIRECT(ADDRESS(MATCH(B276,キャラデータ表!$C$1:$C1331, 0),1,2,TRUE,"キャラデータ表"),TRUE))</f>
        <v>108</v>
      </c>
      <c r="B276" s="1" t="s">
        <v>730</v>
      </c>
      <c r="C276" s="1" t="s">
        <v>2355</v>
      </c>
      <c r="D276" s="132" t="str">
        <f ca="1">IF(C276 = "", "", INDIRECT(ADDRESS(MATCH(C276,汎用スキル表!$G$1:$G1331, 0),5,2,TRUE,"汎用スキル表"),TRUE))</f>
        <v>PERSONAL</v>
      </c>
      <c r="E276" s="1">
        <f ca="1">COUNTIFS(固有スキル表!$B:$B, $A276, 固有スキル表!$D:$D, $D276) + COUNTIFS($A:$A, $A276, $D:$D, $D276) - COUNTIFS(固有スキル表!$C:$C, $B276, 固有スキル表!$I:$I, "不可", 固有スキル表!$D:$D, $D276)</f>
        <v>2</v>
      </c>
      <c r="F276" s="1"/>
      <c r="G276" s="1"/>
      <c r="H276" s="1"/>
    </row>
    <row r="277" spans="1:171" ht="16.149999999999999">
      <c r="A277" s="132">
        <f ca="1">IF(B277 = "", "", INDIRECT(ADDRESS(MATCH(B277,キャラデータ表!$C$1:$C1331, 0),1,2,TRUE,"キャラデータ表"),TRUE))</f>
        <v>109</v>
      </c>
      <c r="B277" s="1" t="s">
        <v>734</v>
      </c>
      <c r="C277" s="1" t="s">
        <v>2468</v>
      </c>
      <c r="D277" s="132" t="str">
        <f ca="1">IF(C277 = "", "", INDIRECT(ADDRESS(MATCH(C277,汎用スキル表!$G$1:$G1331, 0),5,2,TRUE,"汎用スキル表"),TRUE))</f>
        <v>PASSIVE</v>
      </c>
      <c r="E277" s="1">
        <f ca="1">COUNTIFS(固有スキル表!$B:$B, $A277, 固有スキル表!$D:$D, $D277) + COUNTIFS($A:$A, $A277, $D:$D, $D277) - COUNTIFS(固有スキル表!$C:$C, $B277, 固有スキル表!$I:$I, "不可", 固有スキル表!$D:$D, $D277)</f>
        <v>1</v>
      </c>
      <c r="F277" s="1"/>
      <c r="G277" s="1"/>
      <c r="H277" s="1"/>
    </row>
    <row r="278" spans="1:171" ht="16.149999999999999">
      <c r="A278" s="132">
        <f ca="1">IF(B278 = "", "", INDIRECT(ADDRESS(MATCH(B278,キャラデータ表!$C$1:$C1331, 0),1,2,TRUE,"キャラデータ表"),TRUE))</f>
        <v>109</v>
      </c>
      <c r="B278" s="1" t="s">
        <v>734</v>
      </c>
      <c r="C278" s="1" t="s">
        <v>2408</v>
      </c>
      <c r="D278" s="132" t="str">
        <f ca="1">IF(C278 = "", "", INDIRECT(ADDRESS(MATCH(C278,汎用スキル表!$G$1:$G1331, 0),5,2,TRUE,"汎用スキル表"),TRUE))</f>
        <v>PERSONAL</v>
      </c>
      <c r="E278" s="1">
        <f ca="1">COUNTIFS(固有スキル表!$B:$B, $A278, 固有スキル表!$D:$D, $D278) + COUNTIFS($A:$A, $A278, $D:$D, $D278) - COUNTIFS(固有スキル表!$C:$C, $B278, 固有スキル表!$I:$I, "不可", 固有スキル表!$D:$D, $D278)</f>
        <v>3</v>
      </c>
      <c r="F278" s="1"/>
      <c r="G278" s="1"/>
      <c r="H278" s="1"/>
    </row>
    <row r="279" spans="1:171" ht="16.149999999999999">
      <c r="A279" s="132">
        <f ca="1">IF(B279 = "", "", INDIRECT(ADDRESS(MATCH(B279,キャラデータ表!$C$1:$C1331, 0),1,2,TRUE,"キャラデータ表"),TRUE))</f>
        <v>110</v>
      </c>
      <c r="B279" s="1" t="s">
        <v>738</v>
      </c>
      <c r="C279" s="1" t="s">
        <v>2357</v>
      </c>
      <c r="D279" s="132" t="str">
        <f ca="1">IF(C279 = "", "", INDIRECT(ADDRESS(MATCH(C279,汎用スキル表!$G$1:$G1331, 0),5,2,TRUE,"汎用スキル表"),TRUE))</f>
        <v>PERSONAL</v>
      </c>
      <c r="E279" s="1">
        <f ca="1">COUNTIFS(固有スキル表!$B:$B, $A279, 固有スキル表!$D:$D, $D279) + COUNTIFS($A:$A, $A279, $D:$D, $D279) - COUNTIFS(固有スキル表!$C:$C, $B279, 固有スキル表!$I:$I, "不可", 固有スキル表!$D:$D, $D279)</f>
        <v>3</v>
      </c>
      <c r="F279" s="1"/>
      <c r="G279" s="1"/>
      <c r="H279" s="1"/>
    </row>
    <row r="280" spans="1:171" ht="16.149999999999999">
      <c r="A280" s="175">
        <f ca="1">IF(B280 = "", "", INDIRECT(ADDRESS(MATCH(B280,キャラデータ表!$C$1:$C1331, 0),1,2,TRUE,"キャラデータ表"),TRUE))</f>
        <v>110</v>
      </c>
      <c r="B280" s="1" t="s">
        <v>738</v>
      </c>
      <c r="C280" s="1" t="s">
        <v>2369</v>
      </c>
      <c r="D280" s="132" t="str">
        <f ca="1">IF(C280 = "", "", INDIRECT(ADDRESS(MATCH(C280,汎用スキル表!$G$1:$G1331, 0),5,2,TRUE,"汎用スキル表"),TRUE))</f>
        <v>PERSONAL</v>
      </c>
      <c r="E280" s="94">
        <f ca="1">COUNTIFS(固有スキル表!$B:$B, $A280, 固有スキル表!$D:$D, $D280) + COUNTIFS($A:$A, $A280, $D:$D, $D280) - COUNTIFS(固有スキル表!$C:$C, $B280, 固有スキル表!$I:$I, "不可", 固有スキル表!$D:$D, $D280)</f>
        <v>3</v>
      </c>
      <c r="F280" s="1"/>
      <c r="G280" s="1"/>
      <c r="H280" s="1"/>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c r="AH280" s="114"/>
      <c r="AI280" s="114"/>
      <c r="AJ280" s="114"/>
      <c r="AK280" s="114"/>
      <c r="AL280" s="114"/>
      <c r="AM280" s="114"/>
      <c r="AN280" s="114"/>
      <c r="AO280" s="114"/>
      <c r="AP280" s="114"/>
      <c r="AQ280" s="114"/>
      <c r="AR280" s="114"/>
      <c r="AS280" s="114"/>
      <c r="AT280" s="114"/>
      <c r="AU280" s="114"/>
      <c r="AV280" s="114"/>
      <c r="AW280" s="114"/>
      <c r="AX280" s="114"/>
      <c r="AY280" s="114"/>
      <c r="AZ280" s="114"/>
      <c r="BA280" s="114"/>
      <c r="BB280" s="114"/>
      <c r="BC280" s="114"/>
      <c r="BD280" s="114"/>
      <c r="BE280" s="114"/>
      <c r="BF280" s="114"/>
      <c r="BG280" s="114"/>
      <c r="BH280" s="114"/>
      <c r="BI280" s="114"/>
      <c r="BJ280" s="114"/>
      <c r="BK280" s="114"/>
      <c r="BL280" s="114"/>
      <c r="BM280" s="114"/>
      <c r="BN280" s="114"/>
      <c r="BO280" s="114"/>
      <c r="BP280" s="114"/>
      <c r="BQ280" s="114"/>
      <c r="BR280" s="114"/>
      <c r="BS280" s="114"/>
      <c r="BT280" s="114"/>
      <c r="BU280" s="114"/>
      <c r="BV280" s="114"/>
      <c r="BW280" s="114"/>
      <c r="BX280" s="114"/>
      <c r="BY280" s="114"/>
      <c r="BZ280" s="114"/>
      <c r="CA280" s="114"/>
      <c r="CB280" s="114"/>
      <c r="CC280" s="114"/>
      <c r="CD280" s="114"/>
      <c r="CE280" s="114"/>
      <c r="CF280" s="114"/>
      <c r="CG280" s="114"/>
      <c r="CH280" s="114"/>
      <c r="CI280" s="114"/>
      <c r="CJ280" s="114"/>
      <c r="CK280" s="114"/>
      <c r="CL280" s="114"/>
      <c r="CM280" s="114"/>
      <c r="CN280" s="114"/>
      <c r="CO280" s="114"/>
      <c r="CP280" s="114"/>
      <c r="CQ280" s="114"/>
      <c r="CR280" s="114"/>
      <c r="CS280" s="114"/>
      <c r="CT280" s="114"/>
      <c r="CU280" s="114"/>
      <c r="CV280" s="114"/>
      <c r="CW280" s="114"/>
      <c r="CX280" s="114"/>
      <c r="CY280" s="114"/>
      <c r="CZ280" s="114"/>
      <c r="DA280" s="114"/>
      <c r="DB280" s="114"/>
      <c r="DC280" s="114"/>
      <c r="DD280" s="114"/>
      <c r="DE280" s="114"/>
      <c r="DF280" s="114"/>
      <c r="DG280" s="114"/>
      <c r="DH280" s="114"/>
      <c r="DI280" s="114"/>
      <c r="DJ280" s="114"/>
      <c r="DK280" s="114"/>
      <c r="DL280" s="114"/>
      <c r="DM280" s="114"/>
      <c r="DN280" s="114"/>
      <c r="DO280" s="114"/>
      <c r="DP280" s="114"/>
      <c r="DQ280" s="114"/>
      <c r="DR280" s="114"/>
      <c r="DS280" s="114"/>
      <c r="DT280" s="114"/>
      <c r="DU280" s="114"/>
      <c r="DV280" s="114"/>
      <c r="DW280" s="114"/>
      <c r="DX280" s="114"/>
      <c r="DY280" s="114"/>
      <c r="DZ280" s="114"/>
      <c r="EA280" s="114"/>
      <c r="EB280" s="114"/>
      <c r="EC280" s="114"/>
      <c r="ED280" s="114"/>
      <c r="EE280" s="114"/>
      <c r="EF280" s="114"/>
      <c r="EG280" s="114"/>
      <c r="EH280" s="114"/>
      <c r="EI280" s="114"/>
      <c r="EJ280" s="114"/>
      <c r="EK280" s="114"/>
      <c r="EL280" s="114"/>
      <c r="EM280" s="114"/>
      <c r="EN280" s="114"/>
      <c r="EO280" s="114"/>
      <c r="EP280" s="114"/>
      <c r="EQ280" s="114"/>
      <c r="ER280" s="114"/>
      <c r="ES280" s="114"/>
      <c r="ET280" s="114"/>
      <c r="EU280" s="114"/>
      <c r="EV280" s="114"/>
      <c r="EW280" s="114"/>
      <c r="EX280" s="114"/>
      <c r="EY280" s="114"/>
      <c r="EZ280" s="114"/>
      <c r="FA280" s="114"/>
      <c r="FB280" s="114"/>
      <c r="FC280" s="114"/>
      <c r="FD280" s="114"/>
      <c r="FE280" s="114"/>
      <c r="FF280" s="114"/>
      <c r="FG280" s="114"/>
      <c r="FH280" s="114"/>
      <c r="FI280" s="114"/>
      <c r="FJ280" s="114"/>
      <c r="FK280" s="114"/>
      <c r="FL280" s="114"/>
      <c r="FM280" s="114"/>
      <c r="FN280" s="114"/>
      <c r="FO280" s="114"/>
    </row>
    <row r="281" spans="1:171" ht="16.149999999999999">
      <c r="A281" s="132">
        <f ca="1">IF(B281 = "", "", INDIRECT(ADDRESS(MATCH(B281,キャラデータ表!$C$1:$C1331, 0),1,2,TRUE,"キャラデータ表"),TRUE))</f>
        <v>111</v>
      </c>
      <c r="B281" s="1" t="s">
        <v>741</v>
      </c>
      <c r="C281" s="1" t="s">
        <v>2389</v>
      </c>
      <c r="D281" s="132" t="str">
        <f ca="1">IF(C281 = "", "", INDIRECT(ADDRESS(MATCH(C281,汎用スキル表!$G$1:$G1331, 0),5,2,TRUE,"汎用スキル表"),TRUE))</f>
        <v>PERSONAL</v>
      </c>
      <c r="E281" s="1">
        <f ca="1">COUNTIFS(固有スキル表!$B:$B, $A281, 固有スキル表!$D:$D, $D281) + COUNTIFS($A:$A, $A281, $D:$D, $D281) - COUNTIFS(固有スキル表!$C:$C, $B281, 固有スキル表!$I:$I, "不可", 固有スキル表!$D:$D, $D281)</f>
        <v>4</v>
      </c>
      <c r="F281" s="1"/>
      <c r="G281" s="1"/>
      <c r="H281" s="1"/>
    </row>
    <row r="282" spans="1:171" ht="16.149999999999999">
      <c r="A282" s="132">
        <f ca="1">IF(B282 = "", "", INDIRECT(ADDRESS(MATCH(B282,キャラデータ表!$C$1:$C1331, 0),1,2,TRUE,"キャラデータ表"),TRUE))</f>
        <v>111</v>
      </c>
      <c r="B282" s="1" t="s">
        <v>741</v>
      </c>
      <c r="C282" s="1" t="s">
        <v>2353</v>
      </c>
      <c r="D282" s="132" t="str">
        <f ca="1">IF(C282 = "", "", INDIRECT(ADDRESS(MATCH(C282,汎用スキル表!$G$1:$G1331, 0),5,2,TRUE,"汎用スキル表"),TRUE))</f>
        <v>PERSONAL</v>
      </c>
      <c r="E282" s="1">
        <f ca="1">COUNTIFS(固有スキル表!$B:$B, $A282, 固有スキル表!$D:$D, $D282) + COUNTIFS($A:$A, $A282, $D:$D, $D282) - COUNTIFS(固有スキル表!$C:$C, $B282, 固有スキル表!$I:$I, "不可", 固有スキル表!$D:$D, $D282)</f>
        <v>4</v>
      </c>
      <c r="F282" s="1"/>
      <c r="G282" s="1"/>
      <c r="H282" s="1"/>
    </row>
    <row r="283" spans="1:171" ht="16.149999999999999">
      <c r="A283" s="132">
        <f ca="1">IF(B283 = "", "", INDIRECT(ADDRESS(MATCH(B283,キャラデータ表!$C$1:$C1331, 0),1,2,TRUE,"キャラデータ表"),TRUE))</f>
        <v>111</v>
      </c>
      <c r="B283" s="1" t="s">
        <v>741</v>
      </c>
      <c r="C283" s="1" t="s">
        <v>2430</v>
      </c>
      <c r="D283" s="132" t="str">
        <f ca="1">IF(C283 = "", "", INDIRECT(ADDRESS(MATCH(C283,汎用スキル表!$G$1:$G1331, 0),5,2,TRUE,"汎用スキル表"),TRUE))</f>
        <v>TROOP</v>
      </c>
      <c r="E283" s="1">
        <f ca="1">COUNTIFS(固有スキル表!$B:$B, $A283, 固有スキル表!$D:$D, $D283) + COUNTIFS($A:$A, $A283, $D:$D, $D283) - COUNTIFS(固有スキル表!$C:$C, $B283, 固有スキル表!$I:$I, "不可", 固有スキル表!$D:$D, $D283)</f>
        <v>1</v>
      </c>
      <c r="F283" s="1"/>
      <c r="G283" s="1"/>
      <c r="H283" s="1"/>
    </row>
    <row r="284" spans="1:171" ht="16.149999999999999">
      <c r="A284" s="132">
        <f ca="1">IF(B284 = "", "", INDIRECT(ADDRESS(MATCH(B284,キャラデータ表!$C$1:$C1331, 0),1,2,TRUE,"キャラデータ表"),TRUE))</f>
        <v>112</v>
      </c>
      <c r="B284" s="1" t="s">
        <v>744</v>
      </c>
      <c r="C284" s="1" t="s">
        <v>1200</v>
      </c>
      <c r="D284" s="132" t="str">
        <f ca="1">IF(C284 = "", "", INDIRECT(ADDRESS(MATCH(C284,汎用スキル表!$G$1:$G1331, 0),5,2,TRUE,"汎用スキル表"),TRUE))</f>
        <v>PASSIVE</v>
      </c>
      <c r="E284" s="1">
        <f ca="1">COUNTIFS(固有スキル表!$B:$B, $A284, 固有スキル表!$D:$D, $D284) + COUNTIFS($A:$A, $A284, $D:$D, $D284) - COUNTIFS(固有スキル表!$C:$C, $B284, 固有スキル表!$I:$I, "不可", 固有スキル表!$D:$D, $D284)</f>
        <v>1</v>
      </c>
      <c r="F284" s="1"/>
      <c r="G284" s="1"/>
      <c r="H284" s="1"/>
    </row>
    <row r="285" spans="1:171" ht="16.149999999999999">
      <c r="A285" s="132">
        <f ca="1">IF(B285 = "", "", INDIRECT(ADDRESS(MATCH(B285,キャラデータ表!$C$1:$C1331, 0),1,2,TRUE,"キャラデータ表"),TRUE))</f>
        <v>112</v>
      </c>
      <c r="B285" s="1" t="s">
        <v>744</v>
      </c>
      <c r="C285" s="1" t="s">
        <v>2445</v>
      </c>
      <c r="D285" s="132" t="str">
        <f ca="1">IF(C285 = "", "", INDIRECT(ADDRESS(MATCH(C285,汎用スキル表!$G$1:$G1331, 0),5,2,TRUE,"汎用スキル表"),TRUE))</f>
        <v>TROOP</v>
      </c>
      <c r="E285" s="1">
        <f ca="1">COUNTIFS(固有スキル表!$B:$B, $A285, 固有スキル表!$D:$D, $D285) + COUNTIFS($A:$A, $A285, $D:$D, $D285) - COUNTIFS(固有スキル表!$C:$C, $B285, 固有スキル表!$I:$I, "不可", 固有スキル表!$D:$D, $D285)</f>
        <v>2</v>
      </c>
      <c r="F285" s="1"/>
      <c r="G285" s="1"/>
      <c r="H285" s="1"/>
    </row>
    <row r="286" spans="1:171" ht="16.149999999999999">
      <c r="A286" s="132">
        <f ca="1">IF(B286 = "", "", INDIRECT(ADDRESS(MATCH(B286,キャラデータ表!$C$1:$C1331, 0),1,2,TRUE,"キャラデータ表"),TRUE))</f>
        <v>113</v>
      </c>
      <c r="B286" s="1" t="s">
        <v>750</v>
      </c>
      <c r="C286" s="1" t="s">
        <v>2438</v>
      </c>
      <c r="D286" s="132" t="str">
        <f ca="1">IF(C286 = "", "", INDIRECT(ADDRESS(MATCH(C286,汎用スキル表!$G$1:$G1331, 0),5,2,TRUE,"汎用スキル表"),TRUE))</f>
        <v>TROOP</v>
      </c>
      <c r="E286" s="1">
        <f ca="1">COUNTIFS(固有スキル表!$B:$B, $A286, 固有スキル表!$D:$D, $D286) + COUNTIFS($A:$A, $A286, $D:$D, $D286) - COUNTIFS(固有スキル表!$C:$C, $B286, 固有スキル表!$I:$I, "不可", 固有スキル表!$D:$D, $D286)</f>
        <v>1</v>
      </c>
      <c r="F286" s="1"/>
      <c r="G286" s="1"/>
      <c r="H286" s="1"/>
    </row>
    <row r="287" spans="1:171" ht="16.149999999999999">
      <c r="A287" s="132">
        <f ca="1">IF(B287 = "", "", INDIRECT(ADDRESS(MATCH(B287,キャラデータ表!$C$1:$C1331, 0),1,2,TRUE,"キャラデータ表"),TRUE))</f>
        <v>113</v>
      </c>
      <c r="B287" s="1" t="s">
        <v>750</v>
      </c>
      <c r="C287" s="1" t="s">
        <v>2358</v>
      </c>
      <c r="D287" s="132" t="str">
        <f ca="1">IF(C287 = "", "", INDIRECT(ADDRESS(MATCH(C287,汎用スキル表!$G$1:$G1331, 0),5,2,TRUE,"汎用スキル表"),TRUE))</f>
        <v>PERSONAL</v>
      </c>
      <c r="E287" s="1">
        <f ca="1">COUNTIFS(固有スキル表!$B:$B, $A287, 固有スキル表!$D:$D, $D287) + COUNTIFS($A:$A, $A287, $D:$D, $D287) - COUNTIFS(固有スキル表!$C:$C, $B287, 固有スキル表!$I:$I, "不可", 固有スキル表!$D:$D, $D287)</f>
        <v>2</v>
      </c>
      <c r="F287" s="9"/>
      <c r="G287" s="9"/>
      <c r="H287" s="9"/>
    </row>
    <row r="288" spans="1:171" ht="16.149999999999999">
      <c r="A288" s="132">
        <f ca="1">IF(B288 = "", "", INDIRECT(ADDRESS(MATCH(B288,キャラデータ表!$C$1:$C1331, 0),1,2,TRUE,"キャラデータ表"),TRUE))</f>
        <v>113</v>
      </c>
      <c r="B288" s="1" t="s">
        <v>750</v>
      </c>
      <c r="C288" s="1" t="s">
        <v>2407</v>
      </c>
      <c r="D288" s="132" t="str">
        <f ca="1">IF(C288 = "", "", INDIRECT(ADDRESS(MATCH(C288,汎用スキル表!$G$1:$G1331, 0),5,2,TRUE,"汎用スキル表"),TRUE))</f>
        <v>PERSONAL</v>
      </c>
      <c r="E288" s="1">
        <f ca="1">COUNTIFS(固有スキル表!$B:$B, $A288, 固有スキル表!$D:$D, $D288) + COUNTIFS($A:$A, $A288, $D:$D, $D288) - COUNTIFS(固有スキル表!$C:$C, $B288, 固有スキル表!$I:$I, "不可", 固有スキル表!$D:$D, $D288)</f>
        <v>2</v>
      </c>
      <c r="F288" s="9"/>
      <c r="G288" s="9"/>
      <c r="H288" s="9"/>
    </row>
    <row r="289" spans="1:171" ht="16.149999999999999">
      <c r="A289" s="132">
        <f ca="1">IF(B289 = "", "", INDIRECT(ADDRESS(MATCH(B289,キャラデータ表!$C$1:$C1331, 0),1,2,TRUE,"キャラデータ表"),TRUE))</f>
        <v>114</v>
      </c>
      <c r="B289" s="9" t="s">
        <v>756</v>
      </c>
      <c r="C289" s="9" t="s">
        <v>2437</v>
      </c>
      <c r="D289" s="132" t="str">
        <f ca="1">IF(C289 = "", "", INDIRECT(ADDRESS(MATCH(C289,汎用スキル表!$G$1:$G1331, 0),5,2,TRUE,"汎用スキル表"),TRUE))</f>
        <v>TROOP</v>
      </c>
      <c r="E289" s="1">
        <f ca="1">COUNTIFS(固有スキル表!$B:$B, $A289, 固有スキル表!$D:$D, $D289) + COUNTIFS($A:$A, $A289, $D:$D, $D289) - COUNTIFS(固有スキル表!$C:$C, $B289, 固有スキル表!$I:$I, "不可", 固有スキル表!$D:$D, $D289)</f>
        <v>4</v>
      </c>
      <c r="F289" s="9"/>
      <c r="G289" s="9"/>
      <c r="H289" s="9"/>
    </row>
    <row r="290" spans="1:171" ht="16.149999999999999">
      <c r="A290" s="132">
        <f ca="1">IF(B290 = "", "", INDIRECT(ADDRESS(MATCH(B290,キャラデータ表!$C$1:$C1331, 0),1,2,TRUE,"キャラデータ表"),TRUE))</f>
        <v>114</v>
      </c>
      <c r="B290" s="9" t="s">
        <v>756</v>
      </c>
      <c r="C290" s="9" t="s">
        <v>1200</v>
      </c>
      <c r="D290" s="132" t="str">
        <f ca="1">IF(C290 = "", "", INDIRECT(ADDRESS(MATCH(C290,汎用スキル表!$G$1:$G1331, 0),5,2,TRUE,"汎用スキル表"),TRUE))</f>
        <v>PASSIVE</v>
      </c>
      <c r="E290" s="1">
        <f ca="1">COUNTIFS(固有スキル表!$B:$B, $A290, 固有スキル表!$D:$D, $D290) + COUNTIFS($A:$A, $A290, $D:$D, $D290) - COUNTIFS(固有スキル表!$C:$C, $B290, 固有スキル表!$I:$I, "不可", 固有スキル表!$D:$D, $D290)</f>
        <v>1</v>
      </c>
      <c r="F290" s="9"/>
      <c r="G290" s="9"/>
      <c r="H290" s="9"/>
    </row>
    <row r="291" spans="1:171" ht="16.149999999999999">
      <c r="A291" s="132">
        <f ca="1">IF(B291 = "", "", INDIRECT(ADDRESS(MATCH(B291,キャラデータ表!$C$1:$C1331, 0),1,2,TRUE,"キャラデータ表"),TRUE))</f>
        <v>115</v>
      </c>
      <c r="B291" s="9" t="s">
        <v>760</v>
      </c>
      <c r="C291" s="9" t="s">
        <v>2468</v>
      </c>
      <c r="D291" s="132" t="str">
        <f ca="1">IF(C291 = "", "", INDIRECT(ADDRESS(MATCH(C291,汎用スキル表!$G$1:$G1331, 0),5,2,TRUE,"汎用スキル表"),TRUE))</f>
        <v>PASSIVE</v>
      </c>
      <c r="E291" s="1">
        <f ca="1">COUNTIFS(固有スキル表!$B:$B, $A291, 固有スキル表!$D:$D, $D291) + COUNTIFS($A:$A, $A291, $D:$D, $D291) - COUNTIFS(固有スキル表!$C:$C, $B291, 固有スキル表!$I:$I, "不可", 固有スキル表!$D:$D, $D291)</f>
        <v>1</v>
      </c>
      <c r="F291" s="9"/>
      <c r="G291" s="9"/>
      <c r="H291" s="9"/>
    </row>
    <row r="292" spans="1:171" ht="16.149999999999999">
      <c r="A292" s="132">
        <f ca="1">IF(B292 = "", "", INDIRECT(ADDRESS(MATCH(B292,キャラデータ表!$C$1:$C1331, 0),1,2,TRUE,"キャラデータ表"),TRUE))</f>
        <v>115</v>
      </c>
      <c r="B292" s="9" t="s">
        <v>760</v>
      </c>
      <c r="C292" s="9" t="s">
        <v>2435</v>
      </c>
      <c r="D292" s="132" t="str">
        <f ca="1">IF(C292 = "", "", INDIRECT(ADDRESS(MATCH(C292,汎用スキル表!$G$1:$G1331, 0),5,2,TRUE,"汎用スキル表"),TRUE))</f>
        <v>TROOP</v>
      </c>
      <c r="E292" s="1">
        <f ca="1">COUNTIFS(固有スキル表!$B:$B, $A292, 固有スキル表!$D:$D, $D292) + COUNTIFS($A:$A, $A292, $D:$D, $D292) - COUNTIFS(固有スキル表!$C:$C, $B292, 固有スキル表!$I:$I, "不可", 固有スキル表!$D:$D, $D292)</f>
        <v>2</v>
      </c>
      <c r="F292" s="9"/>
      <c r="G292" s="9"/>
      <c r="H292" s="9"/>
    </row>
    <row r="293" spans="1:171" ht="16.149999999999999">
      <c r="A293" s="132">
        <f ca="1">IF(B293 = "", "", INDIRECT(ADDRESS(MATCH(B293,キャラデータ表!$C$1:$C1331, 0),1,2,TRUE,"キャラデータ表"),TRUE))</f>
        <v>116</v>
      </c>
      <c r="B293" s="9" t="s">
        <v>765</v>
      </c>
      <c r="C293" s="9" t="s">
        <v>2352</v>
      </c>
      <c r="D293" s="132" t="str">
        <f ca="1">IF(C293 = "", "", INDIRECT(ADDRESS(MATCH(C293,汎用スキル表!$G$1:$G1331, 0),5,2,TRUE,"汎用スキル表"),TRUE))</f>
        <v>PERSONAL</v>
      </c>
      <c r="E293" s="1">
        <f ca="1">COUNTIFS(固有スキル表!$B:$B, $A293, 固有スキル表!$D:$D, $D293) + COUNTIFS($A:$A, $A293, $D:$D, $D293) - COUNTIFS(固有スキル表!$C:$C, $B293, 固有スキル表!$I:$I, "不可", 固有スキル表!$D:$D, $D293)</f>
        <v>3</v>
      </c>
      <c r="F293" s="9"/>
      <c r="G293" s="9"/>
      <c r="H293" s="9"/>
    </row>
    <row r="294" spans="1:171" ht="16.149999999999999">
      <c r="A294" s="132">
        <f ca="1">IF(B294 = "", "", INDIRECT(ADDRESS(MATCH(B294,キャラデータ表!$C$1:$C1331, 0),1,2,TRUE,"キャラデータ表"),TRUE))</f>
        <v>116</v>
      </c>
      <c r="B294" s="9" t="s">
        <v>765</v>
      </c>
      <c r="C294" s="9" t="s">
        <v>2412</v>
      </c>
      <c r="D294" s="132" t="str">
        <f ca="1">IF(C294 = "", "", INDIRECT(ADDRESS(MATCH(C294,汎用スキル表!$G$1:$G1331, 0),5,2,TRUE,"汎用スキル表"),TRUE))</f>
        <v>TROOP</v>
      </c>
      <c r="E294" s="1">
        <f ca="1">COUNTIFS(固有スキル表!$B:$B, $A294, 固有スキル表!$D:$D, $D294) + COUNTIFS($A:$A, $A294, $D:$D, $D294) - COUNTIFS(固有スキル表!$C:$C, $B294, 固有スキル表!$I:$I, "不可", 固有スキル表!$D:$D, $D294)</f>
        <v>1</v>
      </c>
      <c r="F294" s="9"/>
      <c r="G294" s="9"/>
      <c r="H294" s="9"/>
    </row>
    <row r="295" spans="1:171" ht="16.149999999999999">
      <c r="A295" s="132">
        <f ca="1">IF(B295 = "", "", INDIRECT(ADDRESS(MATCH(B295,キャラデータ表!$C$1:$C1331, 0),1,2,TRUE,"キャラデータ表"),TRUE))</f>
        <v>117</v>
      </c>
      <c r="B295" s="9" t="s">
        <v>770</v>
      </c>
      <c r="C295" s="9" t="s">
        <v>2431</v>
      </c>
      <c r="D295" s="132" t="str">
        <f ca="1">IF(C295 = "", "", INDIRECT(ADDRESS(MATCH(C295,汎用スキル表!$G$1:$G1331, 0),5,2,TRUE,"汎用スキル表"),TRUE))</f>
        <v>TROOP</v>
      </c>
      <c r="E295" s="1">
        <f ca="1">COUNTIFS(固有スキル表!$B:$B, $A295, 固有スキル表!$D:$D, $D295) + COUNTIFS($A:$A, $A295, $D:$D, $D295) - COUNTIFS(固有スキル表!$C:$C, $B295, 固有スキル表!$I:$I, "不可", 固有スキル表!$D:$D, $D295)</f>
        <v>4</v>
      </c>
      <c r="F295" s="9"/>
      <c r="G295" s="9"/>
      <c r="H295" s="9"/>
    </row>
    <row r="296" spans="1:171" ht="16.149999999999999">
      <c r="A296" s="175">
        <f ca="1">IF(B296 = "", "", INDIRECT(ADDRESS(MATCH(B296,キャラデータ表!$C$1:$C1331, 0),1,2,TRUE,"キャラデータ表"),TRUE))</f>
        <v>117</v>
      </c>
      <c r="B296" s="177" t="s">
        <v>770</v>
      </c>
      <c r="C296" s="177" t="s">
        <v>2435</v>
      </c>
      <c r="D296" s="132" t="str">
        <f ca="1">IF(C296 = "", "", INDIRECT(ADDRESS(MATCH(C296,汎用スキル表!$G$1:$G1331, 0),5,2,TRUE,"汎用スキル表"),TRUE))</f>
        <v>TROOP</v>
      </c>
      <c r="E296" s="94">
        <f ca="1">COUNTIFS(固有スキル表!$B:$B, $A296, 固有スキル表!$D:$D, $D296) + COUNTIFS($A:$A, $A296, $D:$D, $D296) - COUNTIFS(固有スキル表!$C:$C, $B296, 固有スキル表!$I:$I, "不可", 固有スキル表!$D:$D, $D296)</f>
        <v>4</v>
      </c>
      <c r="F296" s="177"/>
      <c r="G296" s="177"/>
      <c r="H296" s="177"/>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c r="AH296" s="114"/>
      <c r="AI296" s="114"/>
      <c r="AJ296" s="114"/>
      <c r="AK296" s="114"/>
      <c r="AL296" s="114"/>
      <c r="AM296" s="114"/>
      <c r="AN296" s="114"/>
      <c r="AO296" s="114"/>
      <c r="AP296" s="114"/>
      <c r="AQ296" s="114"/>
      <c r="AR296" s="114"/>
      <c r="AS296" s="114"/>
      <c r="AT296" s="114"/>
      <c r="AU296" s="114"/>
      <c r="AV296" s="114"/>
      <c r="AW296" s="114"/>
      <c r="AX296" s="114"/>
      <c r="AY296" s="114"/>
      <c r="AZ296" s="114"/>
      <c r="BA296" s="114"/>
      <c r="BB296" s="114"/>
      <c r="BC296" s="114"/>
      <c r="BD296" s="114"/>
      <c r="BE296" s="114"/>
      <c r="BF296" s="114"/>
      <c r="BG296" s="114"/>
      <c r="BH296" s="114"/>
      <c r="BI296" s="114"/>
      <c r="BJ296" s="114"/>
      <c r="BK296" s="114"/>
      <c r="BL296" s="114"/>
      <c r="BM296" s="114"/>
      <c r="BN296" s="114"/>
      <c r="BO296" s="114"/>
      <c r="BP296" s="114"/>
      <c r="BQ296" s="114"/>
      <c r="BR296" s="114"/>
      <c r="BS296" s="114"/>
      <c r="BT296" s="114"/>
      <c r="BU296" s="114"/>
      <c r="BV296" s="114"/>
      <c r="BW296" s="114"/>
      <c r="BX296" s="114"/>
      <c r="BY296" s="114"/>
      <c r="BZ296" s="114"/>
      <c r="CA296" s="114"/>
      <c r="CB296" s="114"/>
      <c r="CC296" s="114"/>
      <c r="CD296" s="114"/>
      <c r="CE296" s="114"/>
      <c r="CF296" s="114"/>
      <c r="CG296" s="114"/>
      <c r="CH296" s="114"/>
      <c r="CI296" s="114"/>
      <c r="CJ296" s="114"/>
      <c r="CK296" s="114"/>
      <c r="CL296" s="114"/>
      <c r="CM296" s="114"/>
      <c r="CN296" s="114"/>
      <c r="CO296" s="114"/>
      <c r="CP296" s="114"/>
      <c r="CQ296" s="114"/>
      <c r="CR296" s="114"/>
      <c r="CS296" s="114"/>
      <c r="CT296" s="114"/>
      <c r="CU296" s="114"/>
      <c r="CV296" s="114"/>
      <c r="CW296" s="114"/>
      <c r="CX296" s="114"/>
      <c r="CY296" s="114"/>
      <c r="CZ296" s="114"/>
      <c r="DA296" s="114"/>
      <c r="DB296" s="114"/>
      <c r="DC296" s="114"/>
      <c r="DD296" s="114"/>
      <c r="DE296" s="114"/>
      <c r="DF296" s="114"/>
      <c r="DG296" s="114"/>
      <c r="DH296" s="114"/>
      <c r="DI296" s="114"/>
      <c r="DJ296" s="114"/>
      <c r="DK296" s="114"/>
      <c r="DL296" s="114"/>
      <c r="DM296" s="114"/>
      <c r="DN296" s="114"/>
      <c r="DO296" s="114"/>
      <c r="DP296" s="114"/>
      <c r="DQ296" s="114"/>
      <c r="DR296" s="114"/>
      <c r="DS296" s="114"/>
      <c r="DT296" s="114"/>
      <c r="DU296" s="114"/>
      <c r="DV296" s="114"/>
      <c r="DW296" s="114"/>
      <c r="DX296" s="114"/>
      <c r="DY296" s="114"/>
      <c r="DZ296" s="114"/>
      <c r="EA296" s="114"/>
      <c r="EB296" s="114"/>
      <c r="EC296" s="114"/>
      <c r="ED296" s="114"/>
      <c r="EE296" s="114"/>
      <c r="EF296" s="114"/>
      <c r="EG296" s="114"/>
      <c r="EH296" s="114"/>
      <c r="EI296" s="114"/>
      <c r="EJ296" s="114"/>
      <c r="EK296" s="114"/>
      <c r="EL296" s="114"/>
      <c r="EM296" s="114"/>
      <c r="EN296" s="114"/>
      <c r="EO296" s="114"/>
      <c r="EP296" s="114"/>
      <c r="EQ296" s="114"/>
      <c r="ER296" s="114"/>
      <c r="ES296" s="114"/>
      <c r="ET296" s="114"/>
      <c r="EU296" s="114"/>
      <c r="EV296" s="114"/>
      <c r="EW296" s="114"/>
      <c r="EX296" s="114"/>
      <c r="EY296" s="114"/>
      <c r="EZ296" s="114"/>
      <c r="FA296" s="114"/>
      <c r="FB296" s="114"/>
      <c r="FC296" s="114"/>
      <c r="FD296" s="114"/>
      <c r="FE296" s="114"/>
      <c r="FF296" s="114"/>
      <c r="FG296" s="114"/>
      <c r="FH296" s="114"/>
      <c r="FI296" s="114"/>
      <c r="FJ296" s="114"/>
      <c r="FK296" s="114"/>
      <c r="FL296" s="114"/>
      <c r="FM296" s="114"/>
      <c r="FN296" s="114"/>
      <c r="FO296" s="114"/>
    </row>
    <row r="297" spans="1:171" ht="16.149999999999999">
      <c r="A297" s="175">
        <f ca="1">IF(B297 = "", "", INDIRECT(ADDRESS(MATCH(B297,キャラデータ表!$C$1:$C1331, 0),1,2,TRUE,"キャラデータ表"),TRUE))</f>
        <v>117</v>
      </c>
      <c r="B297" s="177" t="s">
        <v>770</v>
      </c>
      <c r="C297" s="177" t="s">
        <v>2424</v>
      </c>
      <c r="D297" s="132" t="str">
        <f ca="1">IF(C297 = "", "", INDIRECT(ADDRESS(MATCH(C297,汎用スキル表!$G$1:$G1331, 0),5,2,TRUE,"汎用スキル表"),TRUE))</f>
        <v>TROOP</v>
      </c>
      <c r="E297" s="94">
        <f ca="1">COUNTIFS(固有スキル表!$B:$B, $A297, 固有スキル表!$D:$D, $D297) + COUNTIFS($A:$A, $A297, $D:$D, $D297) - COUNTIFS(固有スキル表!$C:$C, $B297, 固有スキル表!$I:$I, "不可", 固有スキル表!$D:$D, $D297)</f>
        <v>4</v>
      </c>
      <c r="F297" s="177"/>
      <c r="G297" s="177"/>
      <c r="H297" s="177"/>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c r="AH297" s="114"/>
      <c r="AI297" s="114"/>
      <c r="AJ297" s="114"/>
      <c r="AK297" s="114"/>
      <c r="AL297" s="114"/>
      <c r="AM297" s="114"/>
      <c r="AN297" s="114"/>
      <c r="AO297" s="114"/>
      <c r="AP297" s="114"/>
      <c r="AQ297" s="114"/>
      <c r="AR297" s="114"/>
      <c r="AS297" s="114"/>
      <c r="AT297" s="114"/>
      <c r="AU297" s="114"/>
      <c r="AV297" s="114"/>
      <c r="AW297" s="114"/>
      <c r="AX297" s="114"/>
      <c r="AY297" s="114"/>
      <c r="AZ297" s="114"/>
      <c r="BA297" s="114"/>
      <c r="BB297" s="114"/>
      <c r="BC297" s="114"/>
      <c r="BD297" s="114"/>
      <c r="BE297" s="114"/>
      <c r="BF297" s="114"/>
      <c r="BG297" s="114"/>
      <c r="BH297" s="114"/>
      <c r="BI297" s="114"/>
      <c r="BJ297" s="114"/>
      <c r="BK297" s="114"/>
      <c r="BL297" s="114"/>
      <c r="BM297" s="114"/>
      <c r="BN297" s="114"/>
      <c r="BO297" s="114"/>
      <c r="BP297" s="114"/>
      <c r="BQ297" s="114"/>
      <c r="BR297" s="114"/>
      <c r="BS297" s="114"/>
      <c r="BT297" s="114"/>
      <c r="BU297" s="114"/>
      <c r="BV297" s="114"/>
      <c r="BW297" s="114"/>
      <c r="BX297" s="114"/>
      <c r="BY297" s="114"/>
      <c r="BZ297" s="114"/>
      <c r="CA297" s="114"/>
      <c r="CB297" s="114"/>
      <c r="CC297" s="114"/>
      <c r="CD297" s="114"/>
      <c r="CE297" s="114"/>
      <c r="CF297" s="114"/>
      <c r="CG297" s="114"/>
      <c r="CH297" s="114"/>
      <c r="CI297" s="114"/>
      <c r="CJ297" s="114"/>
      <c r="CK297" s="114"/>
      <c r="CL297" s="114"/>
      <c r="CM297" s="114"/>
      <c r="CN297" s="114"/>
      <c r="CO297" s="114"/>
      <c r="CP297" s="114"/>
      <c r="CQ297" s="114"/>
      <c r="CR297" s="114"/>
      <c r="CS297" s="114"/>
      <c r="CT297" s="114"/>
      <c r="CU297" s="114"/>
      <c r="CV297" s="114"/>
      <c r="CW297" s="114"/>
      <c r="CX297" s="114"/>
      <c r="CY297" s="114"/>
      <c r="CZ297" s="114"/>
      <c r="DA297" s="114"/>
      <c r="DB297" s="114"/>
      <c r="DC297" s="114"/>
      <c r="DD297" s="114"/>
      <c r="DE297" s="114"/>
      <c r="DF297" s="114"/>
      <c r="DG297" s="114"/>
      <c r="DH297" s="114"/>
      <c r="DI297" s="114"/>
      <c r="DJ297" s="114"/>
      <c r="DK297" s="114"/>
      <c r="DL297" s="114"/>
      <c r="DM297" s="114"/>
      <c r="DN297" s="114"/>
      <c r="DO297" s="114"/>
      <c r="DP297" s="114"/>
      <c r="DQ297" s="114"/>
      <c r="DR297" s="114"/>
      <c r="DS297" s="114"/>
      <c r="DT297" s="114"/>
      <c r="DU297" s="114"/>
      <c r="DV297" s="114"/>
      <c r="DW297" s="114"/>
      <c r="DX297" s="114"/>
      <c r="DY297" s="114"/>
      <c r="DZ297" s="114"/>
      <c r="EA297" s="114"/>
      <c r="EB297" s="114"/>
      <c r="EC297" s="114"/>
      <c r="ED297" s="114"/>
      <c r="EE297" s="114"/>
      <c r="EF297" s="114"/>
      <c r="EG297" s="114"/>
      <c r="EH297" s="114"/>
      <c r="EI297" s="114"/>
      <c r="EJ297" s="114"/>
      <c r="EK297" s="114"/>
      <c r="EL297" s="114"/>
      <c r="EM297" s="114"/>
      <c r="EN297" s="114"/>
      <c r="EO297" s="114"/>
      <c r="EP297" s="114"/>
      <c r="EQ297" s="114"/>
      <c r="ER297" s="114"/>
      <c r="ES297" s="114"/>
      <c r="ET297" s="114"/>
      <c r="EU297" s="114"/>
      <c r="EV297" s="114"/>
      <c r="EW297" s="114"/>
      <c r="EX297" s="114"/>
      <c r="EY297" s="114"/>
      <c r="EZ297" s="114"/>
      <c r="FA297" s="114"/>
      <c r="FB297" s="114"/>
      <c r="FC297" s="114"/>
      <c r="FD297" s="114"/>
      <c r="FE297" s="114"/>
      <c r="FF297" s="114"/>
      <c r="FG297" s="114"/>
      <c r="FH297" s="114"/>
      <c r="FI297" s="114"/>
      <c r="FJ297" s="114"/>
      <c r="FK297" s="114"/>
      <c r="FL297" s="114"/>
      <c r="FM297" s="114"/>
      <c r="FN297" s="114"/>
      <c r="FO297" s="114"/>
    </row>
    <row r="298" spans="1:171" ht="16.149999999999999">
      <c r="A298" s="132">
        <f ca="1">IF(B298 = "", "", INDIRECT(ADDRESS(MATCH(B298,キャラデータ表!$C$1:$C1331, 0),1,2,TRUE,"キャラデータ表"),TRUE))</f>
        <v>118</v>
      </c>
      <c r="B298" s="9" t="s">
        <v>775</v>
      </c>
      <c r="C298" s="9" t="s">
        <v>2456</v>
      </c>
      <c r="D298" s="132" t="str">
        <f ca="1">IF(C298 = "", "", INDIRECT(ADDRESS(MATCH(C298,汎用スキル表!$G$1:$G1331, 0),5,2,TRUE,"汎用スキル表"),TRUE))</f>
        <v>ESCAPE</v>
      </c>
      <c r="E298" s="1">
        <f ca="1">COUNTIFS(固有スキル表!$B:$B, $A298, 固有スキル表!$D:$D, $D298) + COUNTIFS($A:$A, $A298, $D:$D, $D298) - COUNTIFS(固有スキル表!$C:$C, $B298, 固有スキル表!$I:$I, "不可", 固有スキル表!$D:$D, $D298)</f>
        <v>2</v>
      </c>
      <c r="F298" s="9"/>
      <c r="G298" s="9"/>
      <c r="H298" s="9"/>
    </row>
    <row r="299" spans="1:171" ht="16.149999999999999">
      <c r="A299" s="132">
        <f ca="1">IF(B299 = "", "", INDIRECT(ADDRESS(MATCH(B299,キャラデータ表!$C$1:$C1331, 0),1,2,TRUE,"キャラデータ表"),TRUE))</f>
        <v>118</v>
      </c>
      <c r="B299" s="9" t="s">
        <v>775</v>
      </c>
      <c r="C299" s="9" t="s">
        <v>2454</v>
      </c>
      <c r="D299" s="132" t="str">
        <f ca="1">IF(C299 = "", "", INDIRECT(ADDRESS(MATCH(C299,汎用スキル表!$G$1:$G1331, 0),5,2,TRUE,"汎用スキル表"),TRUE))</f>
        <v>CAPTURE</v>
      </c>
      <c r="E299" s="1">
        <f ca="1">COUNTIFS(固有スキル表!$B:$B, $A299, 固有スキル表!$D:$D, $D299) + COUNTIFS($A:$A, $A299, $D:$D, $D299) - COUNTIFS(固有スキル表!$C:$C, $B299, 固有スキル表!$I:$I, "不可", 固有スキル表!$D:$D, $D299)</f>
        <v>1</v>
      </c>
      <c r="F299" s="9"/>
      <c r="G299" s="9"/>
      <c r="H299" s="9"/>
    </row>
    <row r="300" spans="1:171" ht="16.149999999999999">
      <c r="A300" s="132">
        <f ca="1">IF(B300 = "", "", INDIRECT(ADDRESS(MATCH(B300,キャラデータ表!$C$1:$C1331, 0),1,2,TRUE,"キャラデータ表"),TRUE))</f>
        <v>119</v>
      </c>
      <c r="B300" s="9" t="s">
        <v>777</v>
      </c>
      <c r="C300" s="9" t="s">
        <v>2357</v>
      </c>
      <c r="D300" s="132" t="str">
        <f ca="1">IF(C300 = "", "", INDIRECT(ADDRESS(MATCH(C300,汎用スキル表!$G$1:$G1331, 0),5,2,TRUE,"汎用スキル表"),TRUE))</f>
        <v>PERSONAL</v>
      </c>
      <c r="E300" s="1">
        <f ca="1">COUNTIFS(固有スキル表!$B:$B, $A300, 固有スキル表!$D:$D, $D300) + COUNTIFS($A:$A, $A300, $D:$D, $D300) - COUNTIFS(固有スキル表!$C:$C, $B300, 固有スキル表!$I:$I, "不可", 固有スキル表!$D:$D, $D300)</f>
        <v>4</v>
      </c>
      <c r="F300" s="9"/>
      <c r="G300" s="9"/>
      <c r="H300" s="9"/>
    </row>
    <row r="301" spans="1:171" ht="16.149999999999999">
      <c r="A301" s="132">
        <f ca="1">IF(B301 = "", "", INDIRECT(ADDRESS(MATCH(B301,キャラデータ表!$C$1:$C1331, 0),1,2,TRUE,"キャラデータ表"),TRUE))</f>
        <v>119</v>
      </c>
      <c r="B301" s="9" t="s">
        <v>777</v>
      </c>
      <c r="C301" s="9" t="s">
        <v>2375</v>
      </c>
      <c r="D301" s="132" t="str">
        <f ca="1">IF(C301 = "", "", INDIRECT(ADDRESS(MATCH(C301,汎用スキル表!$G$1:$G1331, 0),5,2,TRUE,"汎用スキル表"),TRUE))</f>
        <v>PERSONAL</v>
      </c>
      <c r="E301" s="1">
        <f ca="1">COUNTIFS(固有スキル表!$B:$B, $A301, 固有スキル表!$D:$D, $D301) + COUNTIFS($A:$A, $A301, $D:$D, $D301) - COUNTIFS(固有スキル表!$C:$C, $B301, 固有スキル表!$I:$I, "不可", 固有スキル表!$D:$D, $D301)</f>
        <v>4</v>
      </c>
      <c r="F301" s="9"/>
      <c r="G301" s="9"/>
      <c r="H301" s="9"/>
    </row>
    <row r="302" spans="1:171" ht="16.149999999999999">
      <c r="A302" s="132">
        <f ca="1">IF(B302 = "", "", INDIRECT(ADDRESS(MATCH(B302,キャラデータ表!$C$1:$C1331, 0),1,2,TRUE,"キャラデータ表"),TRUE))</f>
        <v>120</v>
      </c>
      <c r="B302" s="9" t="s">
        <v>781</v>
      </c>
      <c r="C302" s="9" t="s">
        <v>2376</v>
      </c>
      <c r="D302" s="132" t="str">
        <f ca="1">IF(C302 = "", "", INDIRECT(ADDRESS(MATCH(C302,汎用スキル表!$G$1:$G1331, 0),5,2,TRUE,"汎用スキル表"),TRUE))</f>
        <v>PERSONAL</v>
      </c>
      <c r="E302" s="1">
        <f ca="1">COUNTIFS(固有スキル表!$B:$B, $A302, 固有スキル表!$D:$D, $D302) + COUNTIFS($A:$A, $A302, $D:$D, $D302) - COUNTIFS(固有スキル表!$C:$C, $B302, 固有スキル表!$I:$I, "不可", 固有スキル表!$D:$D, $D302)</f>
        <v>4</v>
      </c>
      <c r="F302" s="9"/>
      <c r="G302" s="9"/>
      <c r="H302" s="9"/>
    </row>
    <row r="303" spans="1:171" ht="16.149999999999999">
      <c r="A303" s="132">
        <f ca="1">IF(B303 = "", "", INDIRECT(ADDRESS(MATCH(B303,キャラデータ表!$C$1:$C1331, 0),1,2,TRUE,"キャラデータ表"),TRUE))</f>
        <v>121</v>
      </c>
      <c r="B303" s="9" t="s">
        <v>786</v>
      </c>
      <c r="C303" s="9" t="s">
        <v>2412</v>
      </c>
      <c r="D303" s="132" t="str">
        <f ca="1">IF(C303 = "", "", INDIRECT(ADDRESS(MATCH(C303,汎用スキル表!$G$1:$G1331, 0),5,2,TRUE,"汎用スキル表"),TRUE))</f>
        <v>TROOP</v>
      </c>
      <c r="E303" s="1">
        <f ca="1">COUNTIFS(固有スキル表!$B:$B, $A303, 固有スキル表!$D:$D, $D303) + COUNTIFS($A:$A, $A303, $D:$D, $D303) - COUNTIFS(固有スキル表!$C:$C, $B303, 固有スキル表!$I:$I, "不可", 固有スキル表!$D:$D, $D303)</f>
        <v>3</v>
      </c>
      <c r="F303" s="9"/>
      <c r="G303" s="9"/>
      <c r="H303" s="9"/>
    </row>
    <row r="304" spans="1:171" ht="16.149999999999999">
      <c r="A304" s="132">
        <f ca="1">IF(B304 = "", "", INDIRECT(ADDRESS(MATCH(B304,キャラデータ表!$C$1:$C1331, 0),1,2,TRUE,"キャラデータ表"),TRUE))</f>
        <v>121</v>
      </c>
      <c r="B304" s="9" t="s">
        <v>786</v>
      </c>
      <c r="C304" s="9" t="s">
        <v>2415</v>
      </c>
      <c r="D304" s="132" t="str">
        <f ca="1">IF(C304 = "", "", INDIRECT(ADDRESS(MATCH(C304,汎用スキル表!$G$1:$G1331, 0),5,2,TRUE,"汎用スキル表"),TRUE))</f>
        <v>TROOP</v>
      </c>
      <c r="E304" s="1">
        <f ca="1">COUNTIFS(固有スキル表!$B:$B, $A304, 固有スキル表!$D:$D, $D304) + COUNTIFS($A:$A, $A304, $D:$D, $D304) - COUNTIFS(固有スキル表!$C:$C, $B304, 固有スキル表!$I:$I, "不可", 固有スキル表!$D:$D, $D304)</f>
        <v>3</v>
      </c>
      <c r="F304" s="9"/>
      <c r="G304" s="9"/>
      <c r="H304" s="9"/>
    </row>
    <row r="305" spans="1:171" ht="16.149999999999999">
      <c r="A305" s="175">
        <f ca="1">IF(B305 = "", "", INDIRECT(ADDRESS(MATCH(B305,キャラデータ表!$C$1:$C1331, 0),1,2,TRUE,"キャラデータ表"),TRUE))</f>
        <v>122</v>
      </c>
      <c r="B305" s="177" t="s">
        <v>790</v>
      </c>
      <c r="C305" s="177" t="s">
        <v>2369</v>
      </c>
      <c r="D305" s="132" t="str">
        <f ca="1">IF(C305 = "", "", INDIRECT(ADDRESS(MATCH(C305,汎用スキル表!$G$1:$G1331, 0),5,2,TRUE,"汎用スキル表"),TRUE))</f>
        <v>PERSONAL</v>
      </c>
      <c r="E305" s="94">
        <f ca="1">COUNTIFS(固有スキル表!$B:$B, $A305, 固有スキル表!$D:$D, $D305) + COUNTIFS($A:$A, $A305, $D:$D, $D305) - COUNTIFS(固有スキル表!$C:$C, $B305, 固有スキル表!$I:$I, "不可", 固有スキル表!$D:$D, $D305)</f>
        <v>3</v>
      </c>
      <c r="F305" s="177"/>
      <c r="G305" s="177"/>
      <c r="H305" s="177"/>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c r="AH305" s="114"/>
      <c r="AI305" s="114"/>
      <c r="AJ305" s="114"/>
      <c r="AK305" s="114"/>
      <c r="AL305" s="114"/>
      <c r="AM305" s="114"/>
      <c r="AN305" s="114"/>
      <c r="AO305" s="114"/>
      <c r="AP305" s="114"/>
      <c r="AQ305" s="114"/>
      <c r="AR305" s="114"/>
      <c r="AS305" s="114"/>
      <c r="AT305" s="114"/>
      <c r="AU305" s="114"/>
      <c r="AV305" s="114"/>
      <c r="AW305" s="114"/>
      <c r="AX305" s="114"/>
      <c r="AY305" s="114"/>
      <c r="AZ305" s="114"/>
      <c r="BA305" s="114"/>
      <c r="BB305" s="114"/>
      <c r="BC305" s="114"/>
      <c r="BD305" s="114"/>
      <c r="BE305" s="114"/>
      <c r="BF305" s="114"/>
      <c r="BG305" s="114"/>
      <c r="BH305" s="114"/>
      <c r="BI305" s="114"/>
      <c r="BJ305" s="114"/>
      <c r="BK305" s="114"/>
      <c r="BL305" s="114"/>
      <c r="BM305" s="114"/>
      <c r="BN305" s="114"/>
      <c r="BO305" s="114"/>
      <c r="BP305" s="114"/>
      <c r="BQ305" s="114"/>
      <c r="BR305" s="114"/>
      <c r="BS305" s="114"/>
      <c r="BT305" s="114"/>
      <c r="BU305" s="114"/>
      <c r="BV305" s="114"/>
      <c r="BW305" s="114"/>
      <c r="BX305" s="114"/>
      <c r="BY305" s="114"/>
      <c r="BZ305" s="114"/>
      <c r="CA305" s="114"/>
      <c r="CB305" s="114"/>
      <c r="CC305" s="114"/>
      <c r="CD305" s="114"/>
      <c r="CE305" s="114"/>
      <c r="CF305" s="114"/>
      <c r="CG305" s="114"/>
      <c r="CH305" s="114"/>
      <c r="CI305" s="114"/>
      <c r="CJ305" s="114"/>
      <c r="CK305" s="114"/>
      <c r="CL305" s="114"/>
      <c r="CM305" s="114"/>
      <c r="CN305" s="114"/>
      <c r="CO305" s="114"/>
      <c r="CP305" s="114"/>
      <c r="CQ305" s="114"/>
      <c r="CR305" s="114"/>
      <c r="CS305" s="114"/>
      <c r="CT305" s="114"/>
      <c r="CU305" s="114"/>
      <c r="CV305" s="114"/>
      <c r="CW305" s="114"/>
      <c r="CX305" s="114"/>
      <c r="CY305" s="114"/>
      <c r="CZ305" s="114"/>
      <c r="DA305" s="114"/>
      <c r="DB305" s="114"/>
      <c r="DC305" s="114"/>
      <c r="DD305" s="114"/>
      <c r="DE305" s="114"/>
      <c r="DF305" s="114"/>
      <c r="DG305" s="114"/>
      <c r="DH305" s="114"/>
      <c r="DI305" s="114"/>
      <c r="DJ305" s="114"/>
      <c r="DK305" s="114"/>
      <c r="DL305" s="114"/>
      <c r="DM305" s="114"/>
      <c r="DN305" s="114"/>
      <c r="DO305" s="114"/>
      <c r="DP305" s="114"/>
      <c r="DQ305" s="114"/>
      <c r="DR305" s="114"/>
      <c r="DS305" s="114"/>
      <c r="DT305" s="114"/>
      <c r="DU305" s="114"/>
      <c r="DV305" s="114"/>
      <c r="DW305" s="114"/>
      <c r="DX305" s="114"/>
      <c r="DY305" s="114"/>
      <c r="DZ305" s="114"/>
      <c r="EA305" s="114"/>
      <c r="EB305" s="114"/>
      <c r="EC305" s="114"/>
      <c r="ED305" s="114"/>
      <c r="EE305" s="114"/>
      <c r="EF305" s="114"/>
      <c r="EG305" s="114"/>
      <c r="EH305" s="114"/>
      <c r="EI305" s="114"/>
      <c r="EJ305" s="114"/>
      <c r="EK305" s="114"/>
      <c r="EL305" s="114"/>
      <c r="EM305" s="114"/>
      <c r="EN305" s="114"/>
      <c r="EO305" s="114"/>
      <c r="EP305" s="114"/>
      <c r="EQ305" s="114"/>
      <c r="ER305" s="114"/>
      <c r="ES305" s="114"/>
      <c r="ET305" s="114"/>
      <c r="EU305" s="114"/>
      <c r="EV305" s="114"/>
      <c r="EW305" s="114"/>
      <c r="EX305" s="114"/>
      <c r="EY305" s="114"/>
      <c r="EZ305" s="114"/>
      <c r="FA305" s="114"/>
      <c r="FB305" s="114"/>
      <c r="FC305" s="114"/>
      <c r="FD305" s="114"/>
      <c r="FE305" s="114"/>
      <c r="FF305" s="114"/>
      <c r="FG305" s="114"/>
      <c r="FH305" s="114"/>
      <c r="FI305" s="114"/>
      <c r="FJ305" s="114"/>
      <c r="FK305" s="114"/>
      <c r="FL305" s="114"/>
      <c r="FM305" s="114"/>
      <c r="FN305" s="114"/>
      <c r="FO305" s="114"/>
    </row>
    <row r="306" spans="1:171" ht="16.149999999999999">
      <c r="A306" s="175">
        <f ca="1">IF(B306 = "", "", INDIRECT(ADDRESS(MATCH(B306,キャラデータ表!$C$1:$C1331, 0),1,2,TRUE,"キャラデータ表"),TRUE))</f>
        <v>122</v>
      </c>
      <c r="B306" s="177" t="s">
        <v>790</v>
      </c>
      <c r="C306" s="177" t="s">
        <v>1200</v>
      </c>
      <c r="D306" s="132" t="str">
        <f ca="1">IF(C306 = "", "", INDIRECT(ADDRESS(MATCH(C306,汎用スキル表!$G$1:$G1331, 0),5,2,TRUE,"汎用スキル表"),TRUE))</f>
        <v>PASSIVE</v>
      </c>
      <c r="E306" s="94">
        <f ca="1">COUNTIFS(固有スキル表!$B:$B, $A306, 固有スキル表!$D:$D, $D306) + COUNTIFS($A:$A, $A306, $D:$D, $D306) - COUNTIFS(固有スキル表!$C:$C, $B306, 固有スキル表!$I:$I, "不可", 固有スキル表!$D:$D, $D306)</f>
        <v>1</v>
      </c>
      <c r="F306" s="177"/>
      <c r="G306" s="177"/>
      <c r="H306" s="177"/>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c r="AH306" s="114"/>
      <c r="AI306" s="114"/>
      <c r="AJ306" s="114"/>
      <c r="AK306" s="114"/>
      <c r="AL306" s="114"/>
      <c r="AM306" s="114"/>
      <c r="AN306" s="114"/>
      <c r="AO306" s="114"/>
      <c r="AP306" s="114"/>
      <c r="AQ306" s="114"/>
      <c r="AR306" s="114"/>
      <c r="AS306" s="114"/>
      <c r="AT306" s="114"/>
      <c r="AU306" s="114"/>
      <c r="AV306" s="114"/>
      <c r="AW306" s="114"/>
      <c r="AX306" s="114"/>
      <c r="AY306" s="114"/>
      <c r="AZ306" s="114"/>
      <c r="BA306" s="114"/>
      <c r="BB306" s="114"/>
      <c r="BC306" s="114"/>
      <c r="BD306" s="114"/>
      <c r="BE306" s="114"/>
      <c r="BF306" s="114"/>
      <c r="BG306" s="114"/>
      <c r="BH306" s="114"/>
      <c r="BI306" s="114"/>
      <c r="BJ306" s="114"/>
      <c r="BK306" s="114"/>
      <c r="BL306" s="114"/>
      <c r="BM306" s="114"/>
      <c r="BN306" s="114"/>
      <c r="BO306" s="114"/>
      <c r="BP306" s="114"/>
      <c r="BQ306" s="114"/>
      <c r="BR306" s="114"/>
      <c r="BS306" s="114"/>
      <c r="BT306" s="114"/>
      <c r="BU306" s="114"/>
      <c r="BV306" s="114"/>
      <c r="BW306" s="114"/>
      <c r="BX306" s="114"/>
      <c r="BY306" s="114"/>
      <c r="BZ306" s="114"/>
      <c r="CA306" s="114"/>
      <c r="CB306" s="114"/>
      <c r="CC306" s="114"/>
      <c r="CD306" s="114"/>
      <c r="CE306" s="114"/>
      <c r="CF306" s="114"/>
      <c r="CG306" s="114"/>
      <c r="CH306" s="114"/>
      <c r="CI306" s="114"/>
      <c r="CJ306" s="114"/>
      <c r="CK306" s="114"/>
      <c r="CL306" s="114"/>
      <c r="CM306" s="114"/>
      <c r="CN306" s="114"/>
      <c r="CO306" s="114"/>
      <c r="CP306" s="114"/>
      <c r="CQ306" s="114"/>
      <c r="CR306" s="114"/>
      <c r="CS306" s="114"/>
      <c r="CT306" s="114"/>
      <c r="CU306" s="114"/>
      <c r="CV306" s="114"/>
      <c r="CW306" s="114"/>
      <c r="CX306" s="114"/>
      <c r="CY306" s="114"/>
      <c r="CZ306" s="114"/>
      <c r="DA306" s="114"/>
      <c r="DB306" s="114"/>
      <c r="DC306" s="114"/>
      <c r="DD306" s="114"/>
      <c r="DE306" s="114"/>
      <c r="DF306" s="114"/>
      <c r="DG306" s="114"/>
      <c r="DH306" s="114"/>
      <c r="DI306" s="114"/>
      <c r="DJ306" s="114"/>
      <c r="DK306" s="114"/>
      <c r="DL306" s="114"/>
      <c r="DM306" s="114"/>
      <c r="DN306" s="114"/>
      <c r="DO306" s="114"/>
      <c r="DP306" s="114"/>
      <c r="DQ306" s="114"/>
      <c r="DR306" s="114"/>
      <c r="DS306" s="114"/>
      <c r="DT306" s="114"/>
      <c r="DU306" s="114"/>
      <c r="DV306" s="114"/>
      <c r="DW306" s="114"/>
      <c r="DX306" s="114"/>
      <c r="DY306" s="114"/>
      <c r="DZ306" s="114"/>
      <c r="EA306" s="114"/>
      <c r="EB306" s="114"/>
      <c r="EC306" s="114"/>
      <c r="ED306" s="114"/>
      <c r="EE306" s="114"/>
      <c r="EF306" s="114"/>
      <c r="EG306" s="114"/>
      <c r="EH306" s="114"/>
      <c r="EI306" s="114"/>
      <c r="EJ306" s="114"/>
      <c r="EK306" s="114"/>
      <c r="EL306" s="114"/>
      <c r="EM306" s="114"/>
      <c r="EN306" s="114"/>
      <c r="EO306" s="114"/>
      <c r="EP306" s="114"/>
      <c r="EQ306" s="114"/>
      <c r="ER306" s="114"/>
      <c r="ES306" s="114"/>
      <c r="ET306" s="114"/>
      <c r="EU306" s="114"/>
      <c r="EV306" s="114"/>
      <c r="EW306" s="114"/>
      <c r="EX306" s="114"/>
      <c r="EY306" s="114"/>
      <c r="EZ306" s="114"/>
      <c r="FA306" s="114"/>
      <c r="FB306" s="114"/>
      <c r="FC306" s="114"/>
      <c r="FD306" s="114"/>
      <c r="FE306" s="114"/>
      <c r="FF306" s="114"/>
      <c r="FG306" s="114"/>
      <c r="FH306" s="114"/>
      <c r="FI306" s="114"/>
      <c r="FJ306" s="114"/>
      <c r="FK306" s="114"/>
      <c r="FL306" s="114"/>
      <c r="FM306" s="114"/>
      <c r="FN306" s="114"/>
      <c r="FO306" s="114"/>
    </row>
    <row r="307" spans="1:171" ht="16.149999999999999">
      <c r="A307" s="132">
        <f ca="1">IF(B307 = "", "", INDIRECT(ADDRESS(MATCH(B307,キャラデータ表!$C$1:$C1331, 0),1,2,TRUE,"キャラデータ表"),TRUE))</f>
        <v>123</v>
      </c>
      <c r="B307" s="9" t="s">
        <v>793</v>
      </c>
      <c r="C307" s="9" t="s">
        <v>2392</v>
      </c>
      <c r="D307" s="132" t="str">
        <f ca="1">IF(C307 = "", "", INDIRECT(ADDRESS(MATCH(C307,汎用スキル表!$G$1:$G1331, 0),5,2,TRUE,"汎用スキル表"),TRUE))</f>
        <v>PERSONAL</v>
      </c>
      <c r="E307" s="1">
        <f ca="1">COUNTIFS(固有スキル表!$B:$B, $A307, 固有スキル表!$D:$D, $D307) + COUNTIFS($A:$A, $A307, $D:$D, $D307) - COUNTIFS(固有スキル表!$C:$C, $B307, 固有スキル表!$I:$I, "不可", 固有スキル表!$D:$D, $D307)</f>
        <v>1</v>
      </c>
      <c r="F307" s="9"/>
      <c r="G307" s="9"/>
      <c r="H307" s="9"/>
    </row>
    <row r="308" spans="1:171" ht="16.149999999999999">
      <c r="A308" s="132">
        <f ca="1">IF(B308 = "", "", INDIRECT(ADDRESS(MATCH(B308,キャラデータ表!$C$1:$C1331, 0),1,2,TRUE,"キャラデータ表"),TRUE))</f>
        <v>123</v>
      </c>
      <c r="B308" s="9" t="s">
        <v>793</v>
      </c>
      <c r="C308" s="9" t="s">
        <v>2451</v>
      </c>
      <c r="D308" s="132" t="str">
        <f ca="1">IF(C308 = "", "", INDIRECT(ADDRESS(MATCH(C308,汎用スキル表!$G$1:$G1331, 0),5,2,TRUE,"汎用スキル表"),TRUE))</f>
        <v>CAPTURE</v>
      </c>
      <c r="E308" s="1">
        <f ca="1">COUNTIFS(固有スキル表!$B:$B, $A308, 固有スキル表!$D:$D, $D308) + COUNTIFS($A:$A, $A308, $D:$D, $D308) - COUNTIFS(固有スキル表!$C:$C, $B308, 固有スキル表!$I:$I, "不可", 固有スキル表!$D:$D, $D308)</f>
        <v>2</v>
      </c>
      <c r="F308" s="9"/>
      <c r="G308" s="9"/>
      <c r="H308" s="9"/>
    </row>
    <row r="309" spans="1:171" ht="16.149999999999999">
      <c r="A309" s="132">
        <f ca="1">IF(B309 = "", "", INDIRECT(ADDRESS(MATCH(B309,キャラデータ表!$C$1:$C1331, 0),1,2,TRUE,"キャラデータ表"),TRUE))</f>
        <v>124</v>
      </c>
      <c r="B309" s="9" t="s">
        <v>799</v>
      </c>
      <c r="C309" s="9" t="s">
        <v>2456</v>
      </c>
      <c r="D309" s="132" t="str">
        <f ca="1">IF(C309 = "", "", INDIRECT(ADDRESS(MATCH(C309,汎用スキル表!$G$1:$G1331, 0),5,2,TRUE,"汎用スキル表"),TRUE))</f>
        <v>ESCAPE</v>
      </c>
      <c r="E309" s="1">
        <f ca="1">COUNTIFS(固有スキル表!$B:$B, $A309, 固有スキル表!$D:$D, $D309) + COUNTIFS($A:$A, $A309, $D:$D, $D309) - COUNTIFS(固有スキル表!$C:$C, $B309, 固有スキル表!$I:$I, "不可", 固有スキル表!$D:$D, $D309)</f>
        <v>1</v>
      </c>
      <c r="F309" s="9"/>
      <c r="G309" s="9"/>
      <c r="H309" s="9"/>
    </row>
    <row r="310" spans="1:171" ht="16.149999999999999">
      <c r="A310" s="132">
        <f ca="1">IF(B310 = "", "", INDIRECT(ADDRESS(MATCH(B310,キャラデータ表!$C$1:$C1331, 0),1,2,TRUE,"キャラデータ表"),TRUE))</f>
        <v>124</v>
      </c>
      <c r="B310" s="9" t="s">
        <v>799</v>
      </c>
      <c r="C310" s="9" t="s">
        <v>2375</v>
      </c>
      <c r="D310" s="132" t="str">
        <f ca="1">IF(C310 = "", "", INDIRECT(ADDRESS(MATCH(C310,汎用スキル表!$G$1:$G1331, 0),5,2,TRUE,"汎用スキル表"),TRUE))</f>
        <v>PERSONAL</v>
      </c>
      <c r="E310" s="1">
        <f ca="1">COUNTIFS(固有スキル表!$B:$B, $A310, 固有スキル表!$D:$D, $D310) + COUNTIFS($A:$A, $A310, $D:$D, $D310) - COUNTIFS(固有スキル表!$C:$C, $B310, 固有スキル表!$I:$I, "不可", 固有スキル表!$D:$D, $D310)</f>
        <v>2</v>
      </c>
      <c r="F310" s="9"/>
      <c r="G310" s="9"/>
      <c r="H310" s="9"/>
    </row>
    <row r="311" spans="1:171" ht="16.149999999999999">
      <c r="A311" s="132">
        <f ca="1">IF(B311 = "", "", INDIRECT(ADDRESS(MATCH(B311,キャラデータ表!$C$1:$C1331, 0),1,2,TRUE,"キャラデータ表"),TRUE))</f>
        <v>125</v>
      </c>
      <c r="B311" s="9" t="s">
        <v>803</v>
      </c>
      <c r="C311" s="9" t="s">
        <v>2464</v>
      </c>
      <c r="D311" s="132" t="str">
        <f ca="1">IF(C311 = "", "", INDIRECT(ADDRESS(MATCH(C311,汎用スキル表!$G$1:$G1331, 0),5,2,TRUE,"汎用スキル表"),TRUE))</f>
        <v>PASSIVE</v>
      </c>
      <c r="E311" s="1">
        <f ca="1">COUNTIFS(固有スキル表!$B:$B, $A311, 固有スキル表!$D:$D, $D311) + COUNTIFS($A:$A, $A311, $D:$D, $D311) - COUNTIFS(固有スキル表!$C:$C, $B311, 固有スキル表!$I:$I, "不可", 固有スキル表!$D:$D, $D311)</f>
        <v>1</v>
      </c>
      <c r="F311" s="9"/>
      <c r="G311" s="9"/>
      <c r="H311" s="9"/>
    </row>
    <row r="312" spans="1:171" ht="16.149999999999999">
      <c r="A312" s="132">
        <f ca="1">IF(B312 = "", "", INDIRECT(ADDRESS(MATCH(B312,キャラデータ表!$C$1:$C1331, 0),1,2,TRUE,"キャラデータ表"),TRUE))</f>
        <v>125</v>
      </c>
      <c r="B312" s="9" t="s">
        <v>803</v>
      </c>
      <c r="C312" s="9" t="s">
        <v>2375</v>
      </c>
      <c r="D312" s="132" t="str">
        <f ca="1">IF(C312 = "", "", INDIRECT(ADDRESS(MATCH(C312,汎用スキル表!$G$1:$G1331, 0),5,2,TRUE,"汎用スキル表"),TRUE))</f>
        <v>PERSONAL</v>
      </c>
      <c r="E312" s="1">
        <f ca="1">COUNTIFS(固有スキル表!$B:$B, $A312, 固有スキル表!$D:$D, $D312) + COUNTIFS($A:$A, $A312, $D:$D, $D312) - COUNTIFS(固有スキル表!$C:$C, $B312, 固有スキル表!$I:$I, "不可", 固有スキル表!$D:$D, $D312)</f>
        <v>1</v>
      </c>
      <c r="F312" s="9"/>
      <c r="G312" s="9"/>
      <c r="H312" s="9"/>
    </row>
    <row r="313" spans="1:171" ht="16.149999999999999">
      <c r="A313" s="132">
        <f ca="1">IF(B313 = "", "", INDIRECT(ADDRESS(MATCH(B313,キャラデータ表!$C$1:$C1331, 0),1,2,TRUE,"キャラデータ表"),TRUE))</f>
        <v>126</v>
      </c>
      <c r="B313" s="9" t="s">
        <v>809</v>
      </c>
      <c r="C313" s="9" t="s">
        <v>2437</v>
      </c>
      <c r="D313" s="132" t="str">
        <f ca="1">IF(C313 = "", "", INDIRECT(ADDRESS(MATCH(C313,汎用スキル表!$G$1:$G1331, 0),5,2,TRUE,"汎用スキル表"),TRUE))</f>
        <v>TROOP</v>
      </c>
      <c r="E313" s="1">
        <f ca="1">COUNTIFS(固有スキル表!$B:$B, $A313, 固有スキル表!$D:$D, $D313) + COUNTIFS($A:$A, $A313, $D:$D, $D313) - COUNTIFS(固有スキル表!$C:$C, $B313, 固有スキル表!$I:$I, "不可", 固有スキル表!$D:$D, $D313)</f>
        <v>2</v>
      </c>
      <c r="F313" s="9"/>
      <c r="G313" s="9"/>
      <c r="H313" s="9"/>
    </row>
    <row r="314" spans="1:171" ht="16.149999999999999">
      <c r="A314" s="132">
        <f ca="1">IF(B314 = "", "", INDIRECT(ADDRESS(MATCH(B314,キャラデータ表!$C$1:$C1331, 0),1,2,TRUE,"キャラデータ表"),TRUE))</f>
        <v>126</v>
      </c>
      <c r="B314" s="9" t="s">
        <v>809</v>
      </c>
      <c r="C314" s="9" t="s">
        <v>2417</v>
      </c>
      <c r="D314" s="132" t="str">
        <f ca="1">IF(C314 = "", "", INDIRECT(ADDRESS(MATCH(C314,汎用スキル表!$G$1:$G1331, 0),5,2,TRUE,"汎用スキル表"),TRUE))</f>
        <v>TROOP</v>
      </c>
      <c r="E314" s="1">
        <f ca="1">COUNTIFS(固有スキル表!$B:$B, $A314, 固有スキル表!$D:$D, $D314) + COUNTIFS($A:$A, $A314, $D:$D, $D314) - COUNTIFS(固有スキル表!$C:$C, $B314, 固有スキル表!$I:$I, "不可", 固有スキル表!$D:$D, $D314)</f>
        <v>2</v>
      </c>
      <c r="F314" s="9"/>
      <c r="G314" s="9"/>
      <c r="H314" s="9"/>
    </row>
    <row r="315" spans="1:171" ht="16.149999999999999">
      <c r="A315" s="175">
        <f ca="1">IF(B315 = "", "", INDIRECT(ADDRESS(MATCH(B315,キャラデータ表!$C$1:$C1331, 0),1,2,TRUE,"キャラデータ表"),TRUE))</f>
        <v>126</v>
      </c>
      <c r="B315" s="177" t="s">
        <v>809</v>
      </c>
      <c r="C315" s="177" t="s">
        <v>2355</v>
      </c>
      <c r="D315" s="132" t="str">
        <f ca="1">IF(C315 = "", "", INDIRECT(ADDRESS(MATCH(C315,汎用スキル表!$G$1:$G1331, 0),5,2,TRUE,"汎用スキル表"),TRUE))</f>
        <v>PERSONAL</v>
      </c>
      <c r="E315" s="94">
        <f ca="1">COUNTIFS(固有スキル表!$B:$B, $A315, 固有スキル表!$D:$D, $D315) + COUNTIFS($A:$A, $A315, $D:$D, $D315) - COUNTIFS(固有スキル表!$C:$C, $B315, 固有スキル表!$I:$I, "不可", 固有スキル表!$D:$D, $D315)</f>
        <v>2</v>
      </c>
      <c r="F315" s="177"/>
      <c r="G315" s="177"/>
      <c r="H315" s="177"/>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c r="AH315" s="114"/>
      <c r="AI315" s="114"/>
      <c r="AJ315" s="114"/>
      <c r="AK315" s="114"/>
      <c r="AL315" s="114"/>
      <c r="AM315" s="114"/>
      <c r="AN315" s="114"/>
      <c r="AO315" s="114"/>
      <c r="AP315" s="114"/>
      <c r="AQ315" s="114"/>
      <c r="AR315" s="114"/>
      <c r="AS315" s="114"/>
      <c r="AT315" s="114"/>
      <c r="AU315" s="114"/>
      <c r="AV315" s="114"/>
      <c r="AW315" s="114"/>
      <c r="AX315" s="114"/>
      <c r="AY315" s="114"/>
      <c r="AZ315" s="114"/>
      <c r="BA315" s="114"/>
      <c r="BB315" s="114"/>
      <c r="BC315" s="114"/>
      <c r="BD315" s="114"/>
      <c r="BE315" s="114"/>
      <c r="BF315" s="114"/>
      <c r="BG315" s="114"/>
      <c r="BH315" s="114"/>
      <c r="BI315" s="114"/>
      <c r="BJ315" s="114"/>
      <c r="BK315" s="114"/>
      <c r="BL315" s="114"/>
      <c r="BM315" s="114"/>
      <c r="BN315" s="114"/>
      <c r="BO315" s="114"/>
      <c r="BP315" s="114"/>
      <c r="BQ315" s="114"/>
      <c r="BR315" s="114"/>
      <c r="BS315" s="114"/>
      <c r="BT315" s="114"/>
      <c r="BU315" s="114"/>
      <c r="BV315" s="114"/>
      <c r="BW315" s="114"/>
      <c r="BX315" s="114"/>
      <c r="BY315" s="114"/>
      <c r="BZ315" s="114"/>
      <c r="CA315" s="114"/>
      <c r="CB315" s="114"/>
      <c r="CC315" s="114"/>
      <c r="CD315" s="114"/>
      <c r="CE315" s="114"/>
      <c r="CF315" s="114"/>
      <c r="CG315" s="114"/>
      <c r="CH315" s="114"/>
      <c r="CI315" s="114"/>
      <c r="CJ315" s="114"/>
      <c r="CK315" s="114"/>
      <c r="CL315" s="114"/>
      <c r="CM315" s="114"/>
      <c r="CN315" s="114"/>
      <c r="CO315" s="114"/>
      <c r="CP315" s="114"/>
      <c r="CQ315" s="114"/>
      <c r="CR315" s="114"/>
      <c r="CS315" s="114"/>
      <c r="CT315" s="114"/>
      <c r="CU315" s="114"/>
      <c r="CV315" s="114"/>
      <c r="CW315" s="114"/>
      <c r="CX315" s="114"/>
      <c r="CY315" s="114"/>
      <c r="CZ315" s="114"/>
      <c r="DA315" s="114"/>
      <c r="DB315" s="114"/>
      <c r="DC315" s="114"/>
      <c r="DD315" s="114"/>
      <c r="DE315" s="114"/>
      <c r="DF315" s="114"/>
      <c r="DG315" s="114"/>
      <c r="DH315" s="114"/>
      <c r="DI315" s="114"/>
      <c r="DJ315" s="114"/>
      <c r="DK315" s="114"/>
      <c r="DL315" s="114"/>
      <c r="DM315" s="114"/>
      <c r="DN315" s="114"/>
      <c r="DO315" s="114"/>
      <c r="DP315" s="114"/>
      <c r="DQ315" s="114"/>
      <c r="DR315" s="114"/>
      <c r="DS315" s="114"/>
      <c r="DT315" s="114"/>
      <c r="DU315" s="114"/>
      <c r="DV315" s="114"/>
      <c r="DW315" s="114"/>
      <c r="DX315" s="114"/>
      <c r="DY315" s="114"/>
      <c r="DZ315" s="114"/>
      <c r="EA315" s="114"/>
      <c r="EB315" s="114"/>
      <c r="EC315" s="114"/>
      <c r="ED315" s="114"/>
      <c r="EE315" s="114"/>
      <c r="EF315" s="114"/>
      <c r="EG315" s="114"/>
      <c r="EH315" s="114"/>
      <c r="EI315" s="114"/>
      <c r="EJ315" s="114"/>
      <c r="EK315" s="114"/>
      <c r="EL315" s="114"/>
      <c r="EM315" s="114"/>
      <c r="EN315" s="114"/>
      <c r="EO315" s="114"/>
      <c r="EP315" s="114"/>
      <c r="EQ315" s="114"/>
      <c r="ER315" s="114"/>
      <c r="ES315" s="114"/>
      <c r="ET315" s="114"/>
      <c r="EU315" s="114"/>
      <c r="EV315" s="114"/>
      <c r="EW315" s="114"/>
      <c r="EX315" s="114"/>
      <c r="EY315" s="114"/>
      <c r="EZ315" s="114"/>
      <c r="FA315" s="114"/>
      <c r="FB315" s="114"/>
      <c r="FC315" s="114"/>
      <c r="FD315" s="114"/>
      <c r="FE315" s="114"/>
      <c r="FF315" s="114"/>
      <c r="FG315" s="114"/>
      <c r="FH315" s="114"/>
      <c r="FI315" s="114"/>
      <c r="FJ315" s="114"/>
      <c r="FK315" s="114"/>
      <c r="FL315" s="114"/>
      <c r="FM315" s="114"/>
      <c r="FN315" s="114"/>
      <c r="FO315" s="114"/>
    </row>
    <row r="316" spans="1:171" ht="16.149999999999999">
      <c r="A316" s="132">
        <f ca="1">IF(B316 = "", "", INDIRECT(ADDRESS(MATCH(B316,キャラデータ表!$C$1:$C1331, 0),1,2,TRUE,"キャラデータ表"),TRUE))</f>
        <v>127</v>
      </c>
      <c r="B316" s="9" t="s">
        <v>813</v>
      </c>
      <c r="C316" s="9" t="s">
        <v>2437</v>
      </c>
      <c r="D316" s="132" t="str">
        <f ca="1">IF(C316 = "", "", INDIRECT(ADDRESS(MATCH(C316,汎用スキル表!$G$1:$G1331, 0),5,2,TRUE,"汎用スキル表"),TRUE))</f>
        <v>TROOP</v>
      </c>
      <c r="E316" s="1">
        <f ca="1">COUNTIFS(固有スキル表!$B:$B, $A316, 固有スキル表!$D:$D, $D316) + COUNTIFS($A:$A, $A316, $D:$D, $D316) - COUNTIFS(固有スキル表!$C:$C, $B316, 固有スキル表!$I:$I, "不可", 固有スキル表!$D:$D, $D316)</f>
        <v>2</v>
      </c>
      <c r="F316" s="9"/>
      <c r="G316" s="9"/>
      <c r="H316" s="9"/>
    </row>
    <row r="317" spans="1:171" ht="16.149999999999999">
      <c r="A317" s="132">
        <f ca="1">IF(B317 = "", "", INDIRECT(ADDRESS(MATCH(B317,キャラデータ表!$C$1:$C1331, 0),1,2,TRUE,"キャラデータ表"),TRUE))</f>
        <v>127</v>
      </c>
      <c r="B317" s="9" t="s">
        <v>813</v>
      </c>
      <c r="C317" s="9" t="s">
        <v>2373</v>
      </c>
      <c r="D317" s="132" t="str">
        <f ca="1">IF(C317 = "", "", INDIRECT(ADDRESS(MATCH(C317,汎用スキル表!$G$1:$G1331, 0),5,2,TRUE,"汎用スキル表"),TRUE))</f>
        <v>PERSONAL</v>
      </c>
      <c r="E317" s="1">
        <f ca="1">COUNTIFS(固有スキル表!$B:$B, $A317, 固有スキル表!$D:$D, $D317) + COUNTIFS($A:$A, $A317, $D:$D, $D317) - COUNTIFS(固有スキル表!$C:$C, $B317, 固有スキル表!$I:$I, "不可", 固有スキル表!$D:$D, $D317)</f>
        <v>2</v>
      </c>
      <c r="F317" s="9"/>
      <c r="G317" s="9"/>
      <c r="H317" s="9"/>
    </row>
    <row r="318" spans="1:171" ht="16.149999999999999">
      <c r="A318" s="132">
        <f ca="1">IF(B318 = "", "", INDIRECT(ADDRESS(MATCH(B318,キャラデータ表!$C$1:$C1331, 0),1,2,TRUE,"キャラデータ表"),TRUE))</f>
        <v>128</v>
      </c>
      <c r="B318" s="9" t="s">
        <v>815</v>
      </c>
      <c r="C318" s="9" t="s">
        <v>2431</v>
      </c>
      <c r="D318" s="132" t="str">
        <f ca="1">IF(C318 = "", "", INDIRECT(ADDRESS(MATCH(C318,汎用スキル表!$G$1:$G1331, 0),5,2,TRUE,"汎用スキル表"),TRUE))</f>
        <v>TROOP</v>
      </c>
      <c r="E318" s="1">
        <f ca="1">COUNTIFS(固有スキル表!$B:$B, $A318, 固有スキル表!$D:$D, $D318) + COUNTIFS($A:$A, $A318, $D:$D, $D318) - COUNTIFS(固有スキル表!$C:$C, $B318, 固有スキル表!$I:$I, "不可", 固有スキル表!$D:$D, $D318)</f>
        <v>2</v>
      </c>
      <c r="F318" s="9"/>
      <c r="G318" s="9"/>
      <c r="H318" s="9"/>
    </row>
    <row r="319" spans="1:171" ht="16.149999999999999">
      <c r="A319" s="175">
        <f ca="1">IF(B319 = "", "", INDIRECT(ADDRESS(MATCH(B319,キャラデータ表!$C$1:$C1331, 0),1,2,TRUE,"キャラデータ表"),TRUE))</f>
        <v>128</v>
      </c>
      <c r="B319" s="177" t="s">
        <v>815</v>
      </c>
      <c r="C319" s="177" t="s">
        <v>2377</v>
      </c>
      <c r="D319" s="132" t="str">
        <f ca="1">IF(C319 = "", "", INDIRECT(ADDRESS(MATCH(C319,汎用スキル表!$G$1:$G1331, 0),5,2,TRUE,"汎用スキル表"),TRUE))</f>
        <v>PERSONAL</v>
      </c>
      <c r="E319" s="94">
        <f ca="1">COUNTIFS(固有スキル表!$B:$B, $A319, 固有スキル表!$D:$D, $D319) + COUNTIFS($A:$A, $A319, $D:$D, $D319) - COUNTIFS(固有スキル表!$C:$C, $B319, 固有スキル表!$I:$I, "不可", 固有スキル表!$D:$D, $D319)</f>
        <v>2</v>
      </c>
      <c r="F319" s="177"/>
      <c r="G319" s="177"/>
      <c r="H319" s="177"/>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c r="AH319" s="114"/>
      <c r="AI319" s="114"/>
      <c r="AJ319" s="114"/>
      <c r="AK319" s="114"/>
      <c r="AL319" s="114"/>
      <c r="AM319" s="114"/>
      <c r="AN319" s="114"/>
      <c r="AO319" s="114"/>
      <c r="AP319" s="114"/>
      <c r="AQ319" s="114"/>
      <c r="AR319" s="114"/>
      <c r="AS319" s="114"/>
      <c r="AT319" s="114"/>
      <c r="AU319" s="114"/>
      <c r="AV319" s="114"/>
      <c r="AW319" s="114"/>
      <c r="AX319" s="114"/>
      <c r="AY319" s="114"/>
      <c r="AZ319" s="114"/>
      <c r="BA319" s="114"/>
      <c r="BB319" s="114"/>
      <c r="BC319" s="114"/>
      <c r="BD319" s="114"/>
      <c r="BE319" s="114"/>
      <c r="BF319" s="114"/>
      <c r="BG319" s="114"/>
      <c r="BH319" s="114"/>
      <c r="BI319" s="114"/>
      <c r="BJ319" s="114"/>
      <c r="BK319" s="114"/>
      <c r="BL319" s="114"/>
      <c r="BM319" s="114"/>
      <c r="BN319" s="114"/>
      <c r="BO319" s="114"/>
      <c r="BP319" s="114"/>
      <c r="BQ319" s="114"/>
      <c r="BR319" s="114"/>
      <c r="BS319" s="114"/>
      <c r="BT319" s="114"/>
      <c r="BU319" s="114"/>
      <c r="BV319" s="114"/>
      <c r="BW319" s="114"/>
      <c r="BX319" s="114"/>
      <c r="BY319" s="114"/>
      <c r="BZ319" s="114"/>
      <c r="CA319" s="114"/>
      <c r="CB319" s="114"/>
      <c r="CC319" s="114"/>
      <c r="CD319" s="114"/>
      <c r="CE319" s="114"/>
      <c r="CF319" s="114"/>
      <c r="CG319" s="114"/>
      <c r="CH319" s="114"/>
      <c r="CI319" s="114"/>
      <c r="CJ319" s="114"/>
      <c r="CK319" s="114"/>
      <c r="CL319" s="114"/>
      <c r="CM319" s="114"/>
      <c r="CN319" s="114"/>
      <c r="CO319" s="114"/>
      <c r="CP319" s="114"/>
      <c r="CQ319" s="114"/>
      <c r="CR319" s="114"/>
      <c r="CS319" s="114"/>
      <c r="CT319" s="114"/>
      <c r="CU319" s="114"/>
      <c r="CV319" s="114"/>
      <c r="CW319" s="114"/>
      <c r="CX319" s="114"/>
      <c r="CY319" s="114"/>
      <c r="CZ319" s="114"/>
      <c r="DA319" s="114"/>
      <c r="DB319" s="114"/>
      <c r="DC319" s="114"/>
      <c r="DD319" s="114"/>
      <c r="DE319" s="114"/>
      <c r="DF319" s="114"/>
      <c r="DG319" s="114"/>
      <c r="DH319" s="114"/>
      <c r="DI319" s="114"/>
      <c r="DJ319" s="114"/>
      <c r="DK319" s="114"/>
      <c r="DL319" s="114"/>
      <c r="DM319" s="114"/>
      <c r="DN319" s="114"/>
      <c r="DO319" s="114"/>
      <c r="DP319" s="114"/>
      <c r="DQ319" s="114"/>
      <c r="DR319" s="114"/>
      <c r="DS319" s="114"/>
      <c r="DT319" s="114"/>
      <c r="DU319" s="114"/>
      <c r="DV319" s="114"/>
      <c r="DW319" s="114"/>
      <c r="DX319" s="114"/>
      <c r="DY319" s="114"/>
      <c r="DZ319" s="114"/>
      <c r="EA319" s="114"/>
      <c r="EB319" s="114"/>
      <c r="EC319" s="114"/>
      <c r="ED319" s="114"/>
      <c r="EE319" s="114"/>
      <c r="EF319" s="114"/>
      <c r="EG319" s="114"/>
      <c r="EH319" s="114"/>
      <c r="EI319" s="114"/>
      <c r="EJ319" s="114"/>
      <c r="EK319" s="114"/>
      <c r="EL319" s="114"/>
      <c r="EM319" s="114"/>
      <c r="EN319" s="114"/>
      <c r="EO319" s="114"/>
      <c r="EP319" s="114"/>
      <c r="EQ319" s="114"/>
      <c r="ER319" s="114"/>
      <c r="ES319" s="114"/>
      <c r="ET319" s="114"/>
      <c r="EU319" s="114"/>
      <c r="EV319" s="114"/>
      <c r="EW319" s="114"/>
      <c r="EX319" s="114"/>
      <c r="EY319" s="114"/>
      <c r="EZ319" s="114"/>
      <c r="FA319" s="114"/>
      <c r="FB319" s="114"/>
      <c r="FC319" s="114"/>
      <c r="FD319" s="114"/>
      <c r="FE319" s="114"/>
      <c r="FF319" s="114"/>
      <c r="FG319" s="114"/>
      <c r="FH319" s="114"/>
      <c r="FI319" s="114"/>
      <c r="FJ319" s="114"/>
      <c r="FK319" s="114"/>
      <c r="FL319" s="114"/>
      <c r="FM319" s="114"/>
      <c r="FN319" s="114"/>
      <c r="FO319" s="114"/>
    </row>
    <row r="320" spans="1:171" ht="16.149999999999999">
      <c r="A320" s="132">
        <f ca="1">IF(B320 = "", "", INDIRECT(ADDRESS(MATCH(B320,キャラデータ表!$C$1:$C1331, 0),1,2,TRUE,"キャラデータ表"),TRUE))</f>
        <v>129</v>
      </c>
      <c r="B320" s="9" t="s">
        <v>817</v>
      </c>
      <c r="C320" s="9" t="s">
        <v>1200</v>
      </c>
      <c r="D320" s="132" t="str">
        <f ca="1">IF(C320 = "", "", INDIRECT(ADDRESS(MATCH(C320,汎用スキル表!$G$1:$G1331, 0),5,2,TRUE,"汎用スキル表"),TRUE))</f>
        <v>PASSIVE</v>
      </c>
      <c r="E320" s="1">
        <f ca="1">COUNTIFS(固有スキル表!$B:$B, $A320, 固有スキル表!$D:$D, $D320) + COUNTIFS($A:$A, $A320, $D:$D, $D320) - COUNTIFS(固有スキル表!$C:$C, $B320, 固有スキル表!$I:$I, "不可", 固有スキル表!$D:$D, $D320)</f>
        <v>1</v>
      </c>
      <c r="F320" s="9"/>
      <c r="G320" s="9"/>
      <c r="H320" s="9"/>
    </row>
    <row r="321" spans="1:171" ht="16.149999999999999">
      <c r="A321" s="132">
        <f ca="1">IF(B321 = "", "", INDIRECT(ADDRESS(MATCH(B321,キャラデータ表!$C$1:$C1331, 0),1,2,TRUE,"キャラデータ表"),TRUE))</f>
        <v>130</v>
      </c>
      <c r="B321" s="9" t="s">
        <v>820</v>
      </c>
      <c r="C321" s="9" t="s">
        <v>2438</v>
      </c>
      <c r="D321" s="132" t="str">
        <f ca="1">IF(C321 = "", "", INDIRECT(ADDRESS(MATCH(C321,汎用スキル表!$G$1:$G1331, 0),5,2,TRUE,"汎用スキル表"),TRUE))</f>
        <v>TROOP</v>
      </c>
      <c r="E321" s="1">
        <f ca="1">COUNTIFS(固有スキル表!$B:$B, $A321, 固有スキル表!$D:$D, $D321) + COUNTIFS($A:$A, $A321, $D:$D, $D321) - COUNTIFS(固有スキル表!$C:$C, $B321, 固有スキル表!$I:$I, "不可", 固有スキル表!$D:$D, $D321)</f>
        <v>4</v>
      </c>
      <c r="F321" s="9"/>
      <c r="G321" s="9"/>
      <c r="H321" s="9"/>
    </row>
    <row r="322" spans="1:171" ht="16.149999999999999">
      <c r="A322" s="132">
        <f ca="1">IF(B322 = "", "", INDIRECT(ADDRESS(MATCH(B322,キャラデータ表!$C$1:$C1331, 0),1,2,TRUE,"キャラデータ表"),TRUE))</f>
        <v>130</v>
      </c>
      <c r="B322" s="9" t="s">
        <v>820</v>
      </c>
      <c r="C322" s="9" t="s">
        <v>2369</v>
      </c>
      <c r="D322" s="132" t="str">
        <f ca="1">IF(C322 = "", "", INDIRECT(ADDRESS(MATCH(C322,汎用スキル表!$G$1:$G1331, 0),5,2,TRUE,"汎用スキル表"),TRUE))</f>
        <v>PERSONAL</v>
      </c>
      <c r="E322" s="1">
        <f ca="1">COUNTIFS(固有スキル表!$B:$B, $A322, 固有スキル表!$D:$D, $D322) + COUNTIFS($A:$A, $A322, $D:$D, $D322) - COUNTIFS(固有スキル表!$C:$C, $B322, 固有スキル表!$I:$I, "不可", 固有スキル表!$D:$D, $D322)</f>
        <v>1</v>
      </c>
      <c r="F322" s="9"/>
      <c r="G322" s="9"/>
      <c r="H322" s="9"/>
    </row>
    <row r="323" spans="1:171" ht="16.149999999999999">
      <c r="A323" s="132">
        <f ca="1">IF(B323 = "", "", INDIRECT(ADDRESS(MATCH(B323,キャラデータ表!$C$1:$C1331, 0),1,2,TRUE,"キャラデータ表"),TRUE))</f>
        <v>130</v>
      </c>
      <c r="B323" s="9" t="s">
        <v>820</v>
      </c>
      <c r="C323" s="9" t="s">
        <v>2416</v>
      </c>
      <c r="D323" s="132" t="str">
        <f ca="1">IF(C323 = "", "", INDIRECT(ADDRESS(MATCH(C323,汎用スキル表!$G$1:$G1331, 0),5,2,TRUE,"汎用スキル表"),TRUE))</f>
        <v>TROOP</v>
      </c>
      <c r="E323" s="1">
        <f ca="1">COUNTIFS(固有スキル表!$B:$B, $A323, 固有スキル表!$D:$D, $D323) + COUNTIFS($A:$A, $A323, $D:$D, $D323) - COUNTIFS(固有スキル表!$C:$C, $B323, 固有スキル表!$I:$I, "不可", 固有スキル表!$D:$D, $D323)</f>
        <v>4</v>
      </c>
      <c r="F323" s="9"/>
      <c r="G323" s="9"/>
      <c r="H323" s="9"/>
    </row>
    <row r="324" spans="1:171" ht="16.149999999999999">
      <c r="A324" s="132">
        <f ca="1">IF(B324 = "", "", INDIRECT(ADDRESS(MATCH(B324,キャラデータ表!$C$1:$C1331, 0),1,2,TRUE,"キャラデータ表"),TRUE))</f>
        <v>131</v>
      </c>
      <c r="B324" s="9" t="s">
        <v>825</v>
      </c>
      <c r="C324" s="9" t="s">
        <v>2462</v>
      </c>
      <c r="D324" s="132" t="str">
        <f ca="1">IF(C324 = "", "", INDIRECT(ADDRESS(MATCH(C324,汎用スキル表!$G$1:$G1331, 0),5,2,TRUE,"汎用スキル表"),TRUE))</f>
        <v>PASSIVE</v>
      </c>
      <c r="E324" s="1">
        <f ca="1">COUNTIFS(固有スキル表!$B:$B, $A324, 固有スキル表!$D:$D, $D324) + COUNTIFS($A:$A, $A324, $D:$D, $D324) - COUNTIFS(固有スキル表!$C:$C, $B324, 固有スキル表!$I:$I, "不可", 固有スキル表!$D:$D, $D324)</f>
        <v>1</v>
      </c>
      <c r="F324" s="9"/>
      <c r="G324" s="9"/>
      <c r="H324" s="9"/>
    </row>
    <row r="325" spans="1:171" ht="16.149999999999999">
      <c r="A325" s="132">
        <f ca="1">IF(B325 = "", "", INDIRECT(ADDRESS(MATCH(B325,キャラデータ表!$C$1:$C1331, 0),1,2,TRUE,"キャラデータ表"),TRUE))</f>
        <v>131</v>
      </c>
      <c r="B325" s="9" t="s">
        <v>825</v>
      </c>
      <c r="C325" s="9" t="s">
        <v>2360</v>
      </c>
      <c r="D325" s="132" t="str">
        <f ca="1">IF(C325 = "", "", INDIRECT(ADDRESS(MATCH(C325,汎用スキル表!$G$1:$G1331, 0),5,2,TRUE,"汎用スキル表"),TRUE))</f>
        <v>PERSONAL</v>
      </c>
      <c r="E325" s="1">
        <f ca="1">COUNTIFS(固有スキル表!$B:$B, $A325, 固有スキル表!$D:$D, $D325) + COUNTIFS($A:$A, $A325, $D:$D, $D325) - COUNTIFS(固有スキル表!$C:$C, $B325, 固有スキル表!$I:$I, "不可", 固有スキル表!$D:$D, $D325)</f>
        <v>1</v>
      </c>
      <c r="F325" s="9"/>
      <c r="G325" s="9"/>
      <c r="H325" s="9"/>
    </row>
    <row r="326" spans="1:171" ht="16.149999999999999">
      <c r="A326" s="132">
        <f ca="1">IF(B326 = "", "", INDIRECT(ADDRESS(MATCH(B326,キャラデータ表!$C$1:$C1331, 0),1,2,TRUE,"キャラデータ表"),TRUE))</f>
        <v>132</v>
      </c>
      <c r="B326" s="1" t="s">
        <v>828</v>
      </c>
      <c r="C326" s="1" t="s">
        <v>2375</v>
      </c>
      <c r="D326" s="132" t="str">
        <f ca="1">IF(C326 = "", "", INDIRECT(ADDRESS(MATCH(C326,汎用スキル表!$G$1:$G1331, 0),5,2,TRUE,"汎用スキル表"),TRUE))</f>
        <v>PERSONAL</v>
      </c>
      <c r="E326" s="1">
        <f ca="1">COUNTIFS(固有スキル表!$B:$B, $A326, 固有スキル表!$D:$D, $D326) + COUNTIFS($A:$A, $A326, $D:$D, $D326) - COUNTIFS(固有スキル表!$C:$C, $B326, 固有スキル表!$I:$I, "不可", 固有スキル表!$D:$D, $D326)</f>
        <v>4</v>
      </c>
      <c r="F326" s="1"/>
      <c r="G326" s="1"/>
      <c r="H326" s="1"/>
    </row>
    <row r="327" spans="1:171" ht="16.149999999999999">
      <c r="A327" s="132">
        <f ca="1">IF(B327 = "", "", INDIRECT(ADDRESS(MATCH(B327,キャラデータ表!$C$1:$C1331, 0),1,2,TRUE,"キャラデータ表"),TRUE))</f>
        <v>132</v>
      </c>
      <c r="B327" s="1" t="s">
        <v>828</v>
      </c>
      <c r="C327" s="1" t="s">
        <v>2419</v>
      </c>
      <c r="D327" s="132" t="str">
        <f ca="1">IF(C327 = "", "", INDIRECT(ADDRESS(MATCH(C327,汎用スキル表!$G$1:$G1331, 0),5,2,TRUE,"汎用スキル表"),TRUE))</f>
        <v>TROOP</v>
      </c>
      <c r="E327" s="1">
        <f ca="1">COUNTIFS(固有スキル表!$B:$B, $A327, 固有スキル表!$D:$D, $D327) + COUNTIFS($A:$A, $A327, $D:$D, $D327) - COUNTIFS(固有スキル表!$C:$C, $B327, 固有スキル表!$I:$I, "不可", 固有スキル表!$D:$D, $D327)</f>
        <v>1</v>
      </c>
      <c r="F327" s="1"/>
      <c r="G327" s="1"/>
      <c r="H327" s="1"/>
    </row>
    <row r="328" spans="1:171" ht="16.149999999999999">
      <c r="A328" s="175">
        <f ca="1">IF(B328 = "", "", INDIRECT(ADDRESS(MATCH(B328,キャラデータ表!$C$1:$C1331, 0),1,2,TRUE,"キャラデータ表"),TRUE))</f>
        <v>132</v>
      </c>
      <c r="B328" s="1" t="s">
        <v>828</v>
      </c>
      <c r="C328" s="1" t="s">
        <v>2398</v>
      </c>
      <c r="D328" s="132" t="str">
        <f ca="1">IF(C328 = "", "", INDIRECT(ADDRESS(MATCH(C328,汎用スキル表!$G$1:$G1331, 0),5,2,TRUE,"汎用スキル表"),TRUE))</f>
        <v>PERSONAL</v>
      </c>
      <c r="E328" s="94">
        <f ca="1">COUNTIFS(固有スキル表!$B:$B, $A328, 固有スキル表!$D:$D, $D328) + COUNTIFS($A:$A, $A328, $D:$D, $D328) - COUNTIFS(固有スキル表!$C:$C, $B328, 固有スキル表!$I:$I, "不可", 固有スキル表!$D:$D, $D328)</f>
        <v>4</v>
      </c>
      <c r="F328" s="1"/>
      <c r="G328" s="1"/>
      <c r="H328" s="1"/>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c r="AH328" s="114"/>
      <c r="AI328" s="114"/>
      <c r="AJ328" s="114"/>
      <c r="AK328" s="114"/>
      <c r="AL328" s="114"/>
      <c r="AM328" s="114"/>
      <c r="AN328" s="114"/>
      <c r="AO328" s="114"/>
      <c r="AP328" s="114"/>
      <c r="AQ328" s="114"/>
      <c r="AR328" s="114"/>
      <c r="AS328" s="114"/>
      <c r="AT328" s="114"/>
      <c r="AU328" s="114"/>
      <c r="AV328" s="114"/>
      <c r="AW328" s="114"/>
      <c r="AX328" s="114"/>
      <c r="AY328" s="114"/>
      <c r="AZ328" s="114"/>
      <c r="BA328" s="114"/>
      <c r="BB328" s="114"/>
      <c r="BC328" s="114"/>
      <c r="BD328" s="114"/>
      <c r="BE328" s="114"/>
      <c r="BF328" s="114"/>
      <c r="BG328" s="114"/>
      <c r="BH328" s="114"/>
      <c r="BI328" s="114"/>
      <c r="BJ328" s="114"/>
      <c r="BK328" s="114"/>
      <c r="BL328" s="114"/>
      <c r="BM328" s="114"/>
      <c r="BN328" s="114"/>
      <c r="BO328" s="114"/>
      <c r="BP328" s="114"/>
      <c r="BQ328" s="114"/>
      <c r="BR328" s="114"/>
      <c r="BS328" s="114"/>
      <c r="BT328" s="114"/>
      <c r="BU328" s="114"/>
      <c r="BV328" s="114"/>
      <c r="BW328" s="114"/>
      <c r="BX328" s="114"/>
      <c r="BY328" s="114"/>
      <c r="BZ328" s="114"/>
      <c r="CA328" s="114"/>
      <c r="CB328" s="114"/>
      <c r="CC328" s="114"/>
      <c r="CD328" s="114"/>
      <c r="CE328" s="114"/>
      <c r="CF328" s="114"/>
      <c r="CG328" s="114"/>
      <c r="CH328" s="114"/>
      <c r="CI328" s="114"/>
      <c r="CJ328" s="114"/>
      <c r="CK328" s="114"/>
      <c r="CL328" s="114"/>
      <c r="CM328" s="114"/>
      <c r="CN328" s="114"/>
      <c r="CO328" s="114"/>
      <c r="CP328" s="114"/>
      <c r="CQ328" s="114"/>
      <c r="CR328" s="114"/>
      <c r="CS328" s="114"/>
      <c r="CT328" s="114"/>
      <c r="CU328" s="114"/>
      <c r="CV328" s="114"/>
      <c r="CW328" s="114"/>
      <c r="CX328" s="114"/>
      <c r="CY328" s="114"/>
      <c r="CZ328" s="114"/>
      <c r="DA328" s="114"/>
      <c r="DB328" s="114"/>
      <c r="DC328" s="114"/>
      <c r="DD328" s="114"/>
      <c r="DE328" s="114"/>
      <c r="DF328" s="114"/>
      <c r="DG328" s="114"/>
      <c r="DH328" s="114"/>
      <c r="DI328" s="114"/>
      <c r="DJ328" s="114"/>
      <c r="DK328" s="114"/>
      <c r="DL328" s="114"/>
      <c r="DM328" s="114"/>
      <c r="DN328" s="114"/>
      <c r="DO328" s="114"/>
      <c r="DP328" s="114"/>
      <c r="DQ328" s="114"/>
      <c r="DR328" s="114"/>
      <c r="DS328" s="114"/>
      <c r="DT328" s="114"/>
      <c r="DU328" s="114"/>
      <c r="DV328" s="114"/>
      <c r="DW328" s="114"/>
      <c r="DX328" s="114"/>
      <c r="DY328" s="114"/>
      <c r="DZ328" s="114"/>
      <c r="EA328" s="114"/>
      <c r="EB328" s="114"/>
      <c r="EC328" s="114"/>
      <c r="ED328" s="114"/>
      <c r="EE328" s="114"/>
      <c r="EF328" s="114"/>
      <c r="EG328" s="114"/>
      <c r="EH328" s="114"/>
      <c r="EI328" s="114"/>
      <c r="EJ328" s="114"/>
      <c r="EK328" s="114"/>
      <c r="EL328" s="114"/>
      <c r="EM328" s="114"/>
      <c r="EN328" s="114"/>
      <c r="EO328" s="114"/>
      <c r="EP328" s="114"/>
      <c r="EQ328" s="114"/>
      <c r="ER328" s="114"/>
      <c r="ES328" s="114"/>
      <c r="ET328" s="114"/>
      <c r="EU328" s="114"/>
      <c r="EV328" s="114"/>
      <c r="EW328" s="114"/>
      <c r="EX328" s="114"/>
      <c r="EY328" s="114"/>
      <c r="EZ328" s="114"/>
      <c r="FA328" s="114"/>
      <c r="FB328" s="114"/>
      <c r="FC328" s="114"/>
      <c r="FD328" s="114"/>
      <c r="FE328" s="114"/>
      <c r="FF328" s="114"/>
      <c r="FG328" s="114"/>
      <c r="FH328" s="114"/>
      <c r="FI328" s="114"/>
      <c r="FJ328" s="114"/>
      <c r="FK328" s="114"/>
      <c r="FL328" s="114"/>
      <c r="FM328" s="114"/>
      <c r="FN328" s="114"/>
      <c r="FO328" s="114"/>
    </row>
    <row r="329" spans="1:171" ht="16.149999999999999">
      <c r="A329" s="132">
        <f ca="1">IF(B329 = "", "", INDIRECT(ADDRESS(MATCH(B329,キャラデータ表!$C$1:$C1331, 0),1,2,TRUE,"キャラデータ表"),TRUE))</f>
        <v>133</v>
      </c>
      <c r="B329" s="1" t="s">
        <v>832</v>
      </c>
      <c r="C329" s="1" t="s">
        <v>2373</v>
      </c>
      <c r="D329" s="132" t="str">
        <f ca="1">IF(C329 = "", "", INDIRECT(ADDRESS(MATCH(C329,汎用スキル表!$G$1:$G1331, 0),5,2,TRUE,"汎用スキル表"),TRUE))</f>
        <v>PERSONAL</v>
      </c>
      <c r="E329" s="1">
        <f ca="1">COUNTIFS(固有スキル表!$B:$B, $A329, 固有スキル表!$D:$D, $D329) + COUNTIFS($A:$A, $A329, $D:$D, $D329) - COUNTIFS(固有スキル表!$C:$C, $B329, 固有スキル表!$I:$I, "不可", 固有スキル表!$D:$D, $D329)</f>
        <v>2</v>
      </c>
      <c r="F329" s="1"/>
      <c r="G329" s="1"/>
      <c r="H329" s="1"/>
    </row>
    <row r="330" spans="1:171" ht="16.149999999999999">
      <c r="A330" s="132">
        <f ca="1">IF(B330 = "", "", INDIRECT(ADDRESS(MATCH(B330,キャラデータ表!$C$1:$C1331, 0),1,2,TRUE,"キャラデータ表"),TRUE))</f>
        <v>133</v>
      </c>
      <c r="B330" s="1" t="s">
        <v>832</v>
      </c>
      <c r="C330" s="1" t="s">
        <v>2446</v>
      </c>
      <c r="D330" s="132" t="str">
        <f ca="1">IF(C330 = "", "", INDIRECT(ADDRESS(MATCH(C330,汎用スキル表!$G$1:$G1331, 0),5,2,TRUE,"汎用スキル表"),TRUE))</f>
        <v>TROOP</v>
      </c>
      <c r="E330" s="1">
        <f ca="1">COUNTIFS(固有スキル表!$B:$B, $A330, 固有スキル表!$D:$D, $D330) + COUNTIFS($A:$A, $A330, $D:$D, $D330) - COUNTIFS(固有スキル表!$C:$C, $B330, 固有スキル表!$I:$I, "不可", 固有スキル表!$D:$D, $D330)</f>
        <v>3</v>
      </c>
      <c r="F330" s="1"/>
      <c r="G330" s="1"/>
      <c r="H330" s="1"/>
    </row>
    <row r="331" spans="1:171" ht="16.149999999999999">
      <c r="A331" s="132">
        <f ca="1">IF(B331 = "", "", INDIRECT(ADDRESS(MATCH(B331,キャラデータ表!$C$1:$C1331, 0),1,2,TRUE,"キャラデータ表"),TRUE))</f>
        <v>133</v>
      </c>
      <c r="B331" s="1" t="s">
        <v>832</v>
      </c>
      <c r="C331" s="1" t="s">
        <v>2443</v>
      </c>
      <c r="D331" s="132" t="str">
        <f ca="1">IF(C331 = "", "", INDIRECT(ADDRESS(MATCH(C331,汎用スキル表!$G$1:$G1331, 0),5,2,TRUE,"汎用スキル表"),TRUE))</f>
        <v>TROOP</v>
      </c>
      <c r="E331" s="1">
        <f ca="1">COUNTIFS(固有スキル表!$B:$B, $A331, 固有スキル表!$D:$D, $D331) + COUNTIFS($A:$A, $A331, $D:$D, $D331) - COUNTIFS(固有スキル表!$C:$C, $B331, 固有スキル表!$I:$I, "不可", 固有スキル表!$D:$D, $D331)</f>
        <v>3</v>
      </c>
      <c r="F331" s="1"/>
      <c r="G331" s="1"/>
      <c r="H331" s="1"/>
    </row>
    <row r="332" spans="1:171" ht="16.149999999999999">
      <c r="A332" s="132">
        <f ca="1">IF(B332 = "", "", INDIRECT(ADDRESS(MATCH(B332,キャラデータ表!$C$1:$C1331, 0),1,2,TRUE,"キャラデータ表"),TRUE))</f>
        <v>134</v>
      </c>
      <c r="B332" s="1" t="s">
        <v>836</v>
      </c>
      <c r="C332" s="1" t="s">
        <v>2437</v>
      </c>
      <c r="D332" s="132" t="str">
        <f ca="1">IF(C332 = "", "", INDIRECT(ADDRESS(MATCH(C332,汎用スキル表!$G$1:$G1331, 0),5,2,TRUE,"汎用スキル表"),TRUE))</f>
        <v>TROOP</v>
      </c>
      <c r="E332" s="1">
        <f ca="1">COUNTIFS(固有スキル表!$B:$B, $A332, 固有スキル表!$D:$D, $D332) + COUNTIFS($A:$A, $A332, $D:$D, $D332) - COUNTIFS(固有スキル表!$C:$C, $B332, 固有スキル表!$I:$I, "不可", 固有スキル表!$D:$D, $D332)</f>
        <v>4</v>
      </c>
      <c r="F332" s="1"/>
      <c r="G332" s="1"/>
      <c r="H332" s="1"/>
    </row>
    <row r="333" spans="1:171" ht="16.149999999999999">
      <c r="A333" s="132">
        <f ca="1">IF(B333 = "", "", INDIRECT(ADDRESS(MATCH(B333,キャラデータ表!$C$1:$C1331, 0),1,2,TRUE,"キャラデータ表"),TRUE))</f>
        <v>134</v>
      </c>
      <c r="B333" s="1" t="s">
        <v>836</v>
      </c>
      <c r="C333" s="1" t="s">
        <v>2432</v>
      </c>
      <c r="D333" s="132" t="str">
        <f ca="1">IF(C333 = "", "", INDIRECT(ADDRESS(MATCH(C333,汎用スキル表!$G$1:$G1331, 0),5,2,TRUE,"汎用スキル表"),TRUE))</f>
        <v>TROOP</v>
      </c>
      <c r="E333" s="1">
        <f ca="1">COUNTIFS(固有スキル表!$B:$B, $A333, 固有スキル表!$D:$D, $D333) + COUNTIFS($A:$A, $A333, $D:$D, $D333) - COUNTIFS(固有スキル表!$C:$C, $B333, 固有スキル表!$I:$I, "不可", 固有スキル表!$D:$D, $D333)</f>
        <v>4</v>
      </c>
      <c r="F333" s="1"/>
      <c r="G333" s="1"/>
      <c r="H333" s="1"/>
    </row>
    <row r="334" spans="1:171" ht="16.149999999999999">
      <c r="A334" s="132">
        <f ca="1">IF(B334 = "", "", INDIRECT(ADDRESS(MATCH(B334,キャラデータ表!$C$1:$C1331, 0),1,2,TRUE,"キャラデータ表"),TRUE))</f>
        <v>135</v>
      </c>
      <c r="B334" s="1" t="s">
        <v>840</v>
      </c>
      <c r="C334" s="1" t="s">
        <v>2447</v>
      </c>
      <c r="D334" s="132" t="str">
        <f ca="1">IF(C334 = "", "", INDIRECT(ADDRESS(MATCH(C334,汎用スキル表!$G$1:$G1331, 0),5,2,TRUE,"汎用スキル表"),TRUE))</f>
        <v>TROOP</v>
      </c>
      <c r="E334" s="1">
        <f ca="1">COUNTIFS(固有スキル表!$B:$B, $A334, 固有スキル表!$D:$D, $D334) + COUNTIFS($A:$A, $A334, $D:$D, $D334) - COUNTIFS(固有スキル表!$C:$C, $B334, 固有スキル表!$I:$I, "不可", 固有スキル表!$D:$D, $D334)</f>
        <v>3</v>
      </c>
      <c r="F334" s="1"/>
      <c r="G334" s="1"/>
      <c r="H334" s="1"/>
    </row>
    <row r="335" spans="1:171" ht="16.149999999999999">
      <c r="A335" s="132">
        <f ca="1">IF(B335 = "", "", INDIRECT(ADDRESS(MATCH(B335,キャラデータ表!$C$1:$C1331, 0),1,2,TRUE,"キャラデータ表"),TRUE))</f>
        <v>135</v>
      </c>
      <c r="B335" s="1" t="s">
        <v>840</v>
      </c>
      <c r="C335" s="1" t="s">
        <v>2427</v>
      </c>
      <c r="D335" s="132" t="str">
        <f ca="1">IF(C335 = "", "", INDIRECT(ADDRESS(MATCH(C335,汎用スキル表!$G$1:$G1331, 0),5,2,TRUE,"汎用スキル表"),TRUE))</f>
        <v>TROOP</v>
      </c>
      <c r="E335" s="1">
        <f ca="1">COUNTIFS(固有スキル表!$B:$B, $A335, 固有スキル表!$D:$D, $D335) + COUNTIFS($A:$A, $A335, $D:$D, $D335) - COUNTIFS(固有スキル表!$C:$C, $B335, 固有スキル表!$I:$I, "不可", 固有スキル表!$D:$D, $D335)</f>
        <v>3</v>
      </c>
      <c r="F335" s="1"/>
      <c r="G335" s="1"/>
      <c r="H335" s="1"/>
    </row>
    <row r="336" spans="1:171" ht="16.149999999999999">
      <c r="A336" s="132">
        <f ca="1">IF(B336 = "", "", INDIRECT(ADDRESS(MATCH(B336,キャラデータ表!$C$1:$C1331, 0),1,2,TRUE,"キャラデータ表"),TRUE))</f>
        <v>135</v>
      </c>
      <c r="B336" s="1" t="s">
        <v>840</v>
      </c>
      <c r="C336" s="1" t="s">
        <v>2401</v>
      </c>
      <c r="D336" s="132" t="str">
        <f ca="1">IF(C336 = "", "", INDIRECT(ADDRESS(MATCH(C336,汎用スキル表!$G$1:$G1331, 0),5,2,TRUE,"汎用スキル表"),TRUE))</f>
        <v>PERSONAL</v>
      </c>
      <c r="E336" s="1">
        <f ca="1">COUNTIFS(固有スキル表!$B:$B, $A336, 固有スキル表!$D:$D, $D336) + COUNTIFS($A:$A, $A336, $D:$D, $D336) - COUNTIFS(固有スキル表!$C:$C, $B336, 固有スキル表!$I:$I, "不可", 固有スキル表!$D:$D, $D336)</f>
        <v>3</v>
      </c>
      <c r="F336" s="1"/>
      <c r="G336" s="1"/>
      <c r="H336" s="1"/>
    </row>
    <row r="337" spans="1:171" ht="16.5">
      <c r="A337" s="132">
        <f ca="1">IF(B337 = "", "", INDIRECT(ADDRESS(MATCH(B337,キャラデータ表!$C$1:$C1331, 0),1,2,TRUE,"キャラデータ表"),TRUE))</f>
        <v>136</v>
      </c>
      <c r="B337" s="1" t="s">
        <v>844</v>
      </c>
      <c r="C337" s="176" t="s">
        <v>2352</v>
      </c>
      <c r="D337" s="132" t="str">
        <f ca="1">IF(C337 = "", "", INDIRECT(ADDRESS(MATCH(C337,汎用スキル表!$G$1:$G1331, 0),5,2,TRUE,"汎用スキル表"),TRUE))</f>
        <v>PERSONAL</v>
      </c>
      <c r="E337" s="1">
        <f ca="1">COUNTIFS(固有スキル表!$B:$B, $A337, 固有スキル表!$D:$D, $D337) + COUNTIFS($A:$A, $A337, $D:$D, $D337) - COUNTIFS(固有スキル表!$C:$C, $B337, 固有スキル表!$I:$I, "不可", 固有スキル表!$D:$D, $D337)</f>
        <v>4</v>
      </c>
      <c r="F337" s="176"/>
      <c r="G337" s="176"/>
      <c r="H337" s="176"/>
    </row>
    <row r="338" spans="1:171" ht="16.5">
      <c r="A338" s="132">
        <f ca="1">IF(B338 = "", "", INDIRECT(ADDRESS(MATCH(B338,キャラデータ表!$C$1:$C1331, 0),1,2,TRUE,"キャラデータ表"),TRUE))</f>
        <v>136</v>
      </c>
      <c r="B338" s="1" t="s">
        <v>844</v>
      </c>
      <c r="C338" s="176" t="s">
        <v>2408</v>
      </c>
      <c r="D338" s="132" t="str">
        <f ca="1">IF(C338 = "", "", INDIRECT(ADDRESS(MATCH(C338,汎用スキル表!$G$1:$G1331, 0),5,2,TRUE,"汎用スキル表"),TRUE))</f>
        <v>PERSONAL</v>
      </c>
      <c r="E338" s="1">
        <f ca="1">COUNTIFS(固有スキル表!$B:$B, $A338, 固有スキル表!$D:$D, $D338) + COUNTIFS($A:$A, $A338, $D:$D, $D338) - COUNTIFS(固有スキル表!$C:$C, $B338, 固有スキル表!$I:$I, "不可", 固有スキル表!$D:$D, $D338)</f>
        <v>4</v>
      </c>
      <c r="F338" s="176"/>
      <c r="G338" s="176"/>
      <c r="H338" s="176"/>
    </row>
    <row r="339" spans="1:171" ht="16.5">
      <c r="A339" s="132">
        <f ca="1">IF(B339 = "", "", INDIRECT(ADDRESS(MATCH(B339,キャラデータ表!$C$1:$C1331, 0),1,2,TRUE,"キャラデータ表"),TRUE))</f>
        <v>136</v>
      </c>
      <c r="B339" s="1" t="s">
        <v>844</v>
      </c>
      <c r="C339" s="176" t="s">
        <v>2441</v>
      </c>
      <c r="D339" s="132" t="str">
        <f ca="1">IF(C339 = "", "", INDIRECT(ADDRESS(MATCH(C339,汎用スキル表!$G$1:$G1331, 0),5,2,TRUE,"汎用スキル表"),TRUE))</f>
        <v>TROOP</v>
      </c>
      <c r="E339" s="1">
        <f ca="1">COUNTIFS(固有スキル表!$B:$B, $A339, 固有スキル表!$D:$D, $D339) + COUNTIFS($A:$A, $A339, $D:$D, $D339) - COUNTIFS(固有スキル表!$C:$C, $B339, 固有スキル表!$I:$I, "不可", 固有スキル表!$D:$D, $D339)</f>
        <v>2</v>
      </c>
      <c r="F339" s="176"/>
      <c r="G339" s="176"/>
      <c r="H339" s="176"/>
    </row>
    <row r="340" spans="1:171" ht="16.149999999999999">
      <c r="A340" s="132">
        <f ca="1">IF(B340 = "", "", INDIRECT(ADDRESS(MATCH(B340,キャラデータ表!$C$1:$C1331, 0),1,2,TRUE,"キャラデータ表"),TRUE))</f>
        <v>137</v>
      </c>
      <c r="B340" s="1" t="s">
        <v>846</v>
      </c>
      <c r="C340" s="1" t="s">
        <v>2468</v>
      </c>
      <c r="D340" s="132" t="str">
        <f ca="1">IF(C340 = "", "", INDIRECT(ADDRESS(MATCH(C340,汎用スキル表!$G$1:$G1331, 0),5,2,TRUE,"汎用スキル表"),TRUE))</f>
        <v>PASSIVE</v>
      </c>
      <c r="E340" s="1">
        <f ca="1">COUNTIFS(固有スキル表!$B:$B, $A340, 固有スキル表!$D:$D, $D340) + COUNTIFS($A:$A, $A340, $D:$D, $D340) - COUNTIFS(固有スキル表!$C:$C, $B340, 固有スキル表!$I:$I, "不可", 固有スキル表!$D:$D, $D340)</f>
        <v>1</v>
      </c>
      <c r="F340" s="1"/>
      <c r="G340" s="1"/>
      <c r="H340" s="1"/>
    </row>
    <row r="341" spans="1:171" ht="16.149999999999999">
      <c r="A341" s="132">
        <f ca="1">IF(B341 = "", "", INDIRECT(ADDRESS(MATCH(B341,キャラデータ表!$C$1:$C1331, 0),1,2,TRUE,"キャラデータ表"),TRUE))</f>
        <v>137</v>
      </c>
      <c r="B341" s="1" t="s">
        <v>846</v>
      </c>
      <c r="C341" s="1" t="s">
        <v>2357</v>
      </c>
      <c r="D341" s="132" t="str">
        <f ca="1">IF(C341 = "", "", INDIRECT(ADDRESS(MATCH(C341,汎用スキル表!$G$1:$G1331, 0),5,2,TRUE,"汎用スキル表"),TRUE))</f>
        <v>PERSONAL</v>
      </c>
      <c r="E341" s="1">
        <f ca="1">COUNTIFS(固有スキル表!$B:$B, $A341, 固有スキル表!$D:$D, $D341) + COUNTIFS($A:$A, $A341, $D:$D, $D341) - COUNTIFS(固有スキル表!$C:$C, $B341, 固有スキル表!$I:$I, "不可", 固有スキル表!$D:$D, $D341)</f>
        <v>3</v>
      </c>
      <c r="F341" s="1"/>
      <c r="G341" s="1"/>
      <c r="H341" s="1"/>
    </row>
    <row r="342" spans="1:171" ht="16.149999999999999">
      <c r="A342" s="132">
        <f ca="1">IF(B342 = "", "", INDIRECT(ADDRESS(MATCH(B342,キャラデータ表!$C$1:$C1331, 0),1,2,TRUE,"キャラデータ表"),TRUE))</f>
        <v>138</v>
      </c>
      <c r="B342" s="1" t="s">
        <v>852</v>
      </c>
      <c r="C342" s="1" t="s">
        <v>2408</v>
      </c>
      <c r="D342" s="132" t="str">
        <f ca="1">IF(C342 = "", "", INDIRECT(ADDRESS(MATCH(C342,汎用スキル表!$G$1:$G1331, 0),5,2,TRUE,"汎用スキル表"),TRUE))</f>
        <v>PERSONAL</v>
      </c>
      <c r="E342" s="1">
        <f ca="1">COUNTIFS(固有スキル表!$B:$B, $A342, 固有スキル表!$D:$D, $D342) + COUNTIFS($A:$A, $A342, $D:$D, $D342) - COUNTIFS(固有スキル表!$C:$C, $B342, 固有スキル表!$I:$I, "不可", 固有スキル表!$D:$D, $D342)</f>
        <v>4</v>
      </c>
      <c r="F342" s="1"/>
      <c r="G342" s="1"/>
      <c r="H342" s="1"/>
    </row>
    <row r="343" spans="1:171" ht="16.149999999999999">
      <c r="A343" s="175">
        <f ca="1">IF(B343 = "", "", INDIRECT(ADDRESS(MATCH(B343,キャラデータ表!$C$1:$C1331, 0),1,2,TRUE,"キャラデータ表"),TRUE))</f>
        <v>138</v>
      </c>
      <c r="B343" s="1" t="s">
        <v>852</v>
      </c>
      <c r="C343" s="1" t="s">
        <v>2388</v>
      </c>
      <c r="D343" s="132" t="str">
        <f ca="1">IF(C343 = "", "", INDIRECT(ADDRESS(MATCH(C343,汎用スキル表!$G$1:$G1331, 0),5,2,TRUE,"汎用スキル表"),TRUE))</f>
        <v>PERSONAL</v>
      </c>
      <c r="E343" s="94">
        <f ca="1">COUNTIFS(固有スキル表!$B:$B, $A343, 固有スキル表!$D:$D, $D343) + COUNTIFS($A:$A, $A343, $D:$D, $D343) - COUNTIFS(固有スキル表!$C:$C, $B343, 固有スキル表!$I:$I, "不可", 固有スキル表!$D:$D, $D343)</f>
        <v>4</v>
      </c>
      <c r="F343" s="1"/>
      <c r="G343" s="1"/>
      <c r="H343" s="1"/>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c r="AH343" s="114"/>
      <c r="AI343" s="114"/>
      <c r="AJ343" s="114"/>
      <c r="AK343" s="114"/>
      <c r="AL343" s="114"/>
      <c r="AM343" s="114"/>
      <c r="AN343" s="114"/>
      <c r="AO343" s="114"/>
      <c r="AP343" s="114"/>
      <c r="AQ343" s="114"/>
      <c r="AR343" s="114"/>
      <c r="AS343" s="114"/>
      <c r="AT343" s="114"/>
      <c r="AU343" s="114"/>
      <c r="AV343" s="114"/>
      <c r="AW343" s="114"/>
      <c r="AX343" s="114"/>
      <c r="AY343" s="114"/>
      <c r="AZ343" s="114"/>
      <c r="BA343" s="114"/>
      <c r="BB343" s="114"/>
      <c r="BC343" s="114"/>
      <c r="BD343" s="114"/>
      <c r="BE343" s="114"/>
      <c r="BF343" s="114"/>
      <c r="BG343" s="114"/>
      <c r="BH343" s="114"/>
      <c r="BI343" s="114"/>
      <c r="BJ343" s="114"/>
      <c r="BK343" s="114"/>
      <c r="BL343" s="114"/>
      <c r="BM343" s="114"/>
      <c r="BN343" s="114"/>
      <c r="BO343" s="114"/>
      <c r="BP343" s="114"/>
      <c r="BQ343" s="114"/>
      <c r="BR343" s="114"/>
      <c r="BS343" s="114"/>
      <c r="BT343" s="114"/>
      <c r="BU343" s="114"/>
      <c r="BV343" s="114"/>
      <c r="BW343" s="114"/>
      <c r="BX343" s="114"/>
      <c r="BY343" s="114"/>
      <c r="BZ343" s="114"/>
      <c r="CA343" s="114"/>
      <c r="CB343" s="114"/>
      <c r="CC343" s="114"/>
      <c r="CD343" s="114"/>
      <c r="CE343" s="114"/>
      <c r="CF343" s="114"/>
      <c r="CG343" s="114"/>
      <c r="CH343" s="114"/>
      <c r="CI343" s="114"/>
      <c r="CJ343" s="114"/>
      <c r="CK343" s="114"/>
      <c r="CL343" s="114"/>
      <c r="CM343" s="114"/>
      <c r="CN343" s="114"/>
      <c r="CO343" s="114"/>
      <c r="CP343" s="114"/>
      <c r="CQ343" s="114"/>
      <c r="CR343" s="114"/>
      <c r="CS343" s="114"/>
      <c r="CT343" s="114"/>
      <c r="CU343" s="114"/>
      <c r="CV343" s="114"/>
      <c r="CW343" s="114"/>
      <c r="CX343" s="114"/>
      <c r="CY343" s="114"/>
      <c r="CZ343" s="114"/>
      <c r="DA343" s="114"/>
      <c r="DB343" s="114"/>
      <c r="DC343" s="114"/>
      <c r="DD343" s="114"/>
      <c r="DE343" s="114"/>
      <c r="DF343" s="114"/>
      <c r="DG343" s="114"/>
      <c r="DH343" s="114"/>
      <c r="DI343" s="114"/>
      <c r="DJ343" s="114"/>
      <c r="DK343" s="114"/>
      <c r="DL343" s="114"/>
      <c r="DM343" s="114"/>
      <c r="DN343" s="114"/>
      <c r="DO343" s="114"/>
      <c r="DP343" s="114"/>
      <c r="DQ343" s="114"/>
      <c r="DR343" s="114"/>
      <c r="DS343" s="114"/>
      <c r="DT343" s="114"/>
      <c r="DU343" s="114"/>
      <c r="DV343" s="114"/>
      <c r="DW343" s="114"/>
      <c r="DX343" s="114"/>
      <c r="DY343" s="114"/>
      <c r="DZ343" s="114"/>
      <c r="EA343" s="114"/>
      <c r="EB343" s="114"/>
      <c r="EC343" s="114"/>
      <c r="ED343" s="114"/>
      <c r="EE343" s="114"/>
      <c r="EF343" s="114"/>
      <c r="EG343" s="114"/>
      <c r="EH343" s="114"/>
      <c r="EI343" s="114"/>
      <c r="EJ343" s="114"/>
      <c r="EK343" s="114"/>
      <c r="EL343" s="114"/>
      <c r="EM343" s="114"/>
      <c r="EN343" s="114"/>
      <c r="EO343" s="114"/>
      <c r="EP343" s="114"/>
      <c r="EQ343" s="114"/>
      <c r="ER343" s="114"/>
      <c r="ES343" s="114"/>
      <c r="ET343" s="114"/>
      <c r="EU343" s="114"/>
      <c r="EV343" s="114"/>
      <c r="EW343" s="114"/>
      <c r="EX343" s="114"/>
      <c r="EY343" s="114"/>
      <c r="EZ343" s="114"/>
      <c r="FA343" s="114"/>
      <c r="FB343" s="114"/>
      <c r="FC343" s="114"/>
      <c r="FD343" s="114"/>
      <c r="FE343" s="114"/>
      <c r="FF343" s="114"/>
      <c r="FG343" s="114"/>
      <c r="FH343" s="114"/>
      <c r="FI343" s="114"/>
      <c r="FJ343" s="114"/>
      <c r="FK343" s="114"/>
      <c r="FL343" s="114"/>
      <c r="FM343" s="114"/>
      <c r="FN343" s="114"/>
      <c r="FO343" s="114"/>
    </row>
    <row r="344" spans="1:171" ht="16.149999999999999">
      <c r="A344" s="132">
        <f ca="1">IF(B344 = "", "", INDIRECT(ADDRESS(MATCH(B344,キャラデータ表!$C$1:$C1331, 0),1,2,TRUE,"キャラデータ表"),TRUE))</f>
        <v>139</v>
      </c>
      <c r="B344" s="1" t="s">
        <v>855</v>
      </c>
      <c r="C344" s="1" t="s">
        <v>2438</v>
      </c>
      <c r="D344" s="132" t="str">
        <f ca="1">IF(C344 = "", "", INDIRECT(ADDRESS(MATCH(C344,汎用スキル表!$G$1:$G1331, 0),5,2,TRUE,"汎用スキル表"),TRUE))</f>
        <v>TROOP</v>
      </c>
      <c r="E344" s="1">
        <f ca="1">COUNTIFS(固有スキル表!$B:$B, $A344, 固有スキル表!$D:$D, $D344) + COUNTIFS($A:$A, $A344, $D:$D, $D344) - COUNTIFS(固有スキル表!$C:$C, $B344, 固有スキル表!$I:$I, "不可", 固有スキル表!$D:$D, $D344)</f>
        <v>3</v>
      </c>
      <c r="F344" s="1"/>
      <c r="G344" s="1"/>
      <c r="H344" s="1"/>
    </row>
    <row r="345" spans="1:171" ht="16.149999999999999">
      <c r="A345" s="132">
        <f ca="1">IF(B345 = "", "", INDIRECT(ADDRESS(MATCH(B345,キャラデータ表!$C$1:$C1331, 0),1,2,TRUE,"キャラデータ表"),TRUE))</f>
        <v>139</v>
      </c>
      <c r="B345" s="1" t="s">
        <v>855</v>
      </c>
      <c r="C345" s="1" t="s">
        <v>2415</v>
      </c>
      <c r="D345" s="132" t="str">
        <f ca="1">IF(C345 = "", "", INDIRECT(ADDRESS(MATCH(C345,汎用スキル表!$G$1:$G1331, 0),5,2,TRUE,"汎用スキル表"),TRUE))</f>
        <v>TROOP</v>
      </c>
      <c r="E345" s="1">
        <f ca="1">COUNTIFS(固有スキル表!$B:$B, $A345, 固有スキル表!$D:$D, $D345) + COUNTIFS($A:$A, $A345, $D:$D, $D345) - COUNTIFS(固有スキル表!$C:$C, $B345, 固有スキル表!$I:$I, "不可", 固有スキル表!$D:$D, $D345)</f>
        <v>3</v>
      </c>
      <c r="F345" s="1"/>
      <c r="G345" s="1"/>
      <c r="H345" s="1"/>
    </row>
    <row r="346" spans="1:171" ht="16.149999999999999">
      <c r="A346" s="132">
        <f ca="1">IF(B346 = "", "", INDIRECT(ADDRESS(MATCH(B346,キャラデータ表!$C$1:$C1331, 0),1,2,TRUE,"キャラデータ表"),TRUE))</f>
        <v>139</v>
      </c>
      <c r="B346" s="1" t="s">
        <v>855</v>
      </c>
      <c r="C346" s="1" t="s">
        <v>2444</v>
      </c>
      <c r="D346" s="132" t="str">
        <f ca="1">IF(C346 = "", "", INDIRECT(ADDRESS(MATCH(C346,汎用スキル表!$G$1:$G1331, 0),5,2,TRUE,"汎用スキル表"),TRUE))</f>
        <v>TROOP</v>
      </c>
      <c r="E346" s="1">
        <f ca="1">COUNTIFS(固有スキル表!$B:$B, $A346, 固有スキル表!$D:$D, $D346) + COUNTIFS($A:$A, $A346, $D:$D, $D346) - COUNTIFS(固有スキル表!$C:$C, $B346, 固有スキル表!$I:$I, "不可", 固有スキル表!$D:$D, $D346)</f>
        <v>3</v>
      </c>
      <c r="F346" s="1"/>
      <c r="G346" s="1"/>
      <c r="H346" s="1"/>
    </row>
    <row r="347" spans="1:171" ht="16.149999999999999">
      <c r="A347" s="132">
        <f ca="1">IF(B347 = "", "", INDIRECT(ADDRESS(MATCH(B347,キャラデータ表!$C$1:$C1331, 0),1,2,TRUE,"キャラデータ表"),TRUE))</f>
        <v>140</v>
      </c>
      <c r="B347" s="1" t="s">
        <v>859</v>
      </c>
      <c r="C347" s="1" t="s">
        <v>2357</v>
      </c>
      <c r="D347" s="132" t="str">
        <f ca="1">IF(C347 = "", "", INDIRECT(ADDRESS(MATCH(C347,汎用スキル表!$G$1:$G1331, 0),5,2,TRUE,"汎用スキル表"),TRUE))</f>
        <v>PERSONAL</v>
      </c>
      <c r="E347" s="1">
        <f ca="1">COUNTIFS(固有スキル表!$B:$B, $A347, 固有スキル表!$D:$D, $D347) + COUNTIFS($A:$A, $A347, $D:$D, $D347) - COUNTIFS(固有スキル表!$C:$C, $B347, 固有スキル表!$I:$I, "不可", 固有スキル表!$D:$D, $D347)</f>
        <v>3</v>
      </c>
      <c r="F347" s="1"/>
      <c r="G347" s="1"/>
      <c r="H347" s="1"/>
    </row>
    <row r="348" spans="1:171" ht="16.149999999999999">
      <c r="A348" s="132">
        <f ca="1">IF(B348 = "", "", INDIRECT(ADDRESS(MATCH(B348,キャラデータ表!$C$1:$C1331, 0),1,2,TRUE,"キャラデータ表"),TRUE))</f>
        <v>140</v>
      </c>
      <c r="B348" s="1" t="s">
        <v>859</v>
      </c>
      <c r="C348" s="1" t="s">
        <v>2390</v>
      </c>
      <c r="D348" s="132" t="str">
        <f ca="1">IF(C348 = "", "", INDIRECT(ADDRESS(MATCH(C348,汎用スキル表!$G$1:$G1331, 0),5,2,TRUE,"汎用スキル表"),TRUE))</f>
        <v>PERSONAL</v>
      </c>
      <c r="E348" s="1">
        <f ca="1">COUNTIFS(固有スキル表!$B:$B, $A348, 固有スキル表!$D:$D, $D348) + COUNTIFS($A:$A, $A348, $D:$D, $D348) - COUNTIFS(固有スキル表!$C:$C, $B348, 固有スキル表!$I:$I, "不可", 固有スキル表!$D:$D, $D348)</f>
        <v>3</v>
      </c>
      <c r="F348" s="1"/>
      <c r="G348" s="1"/>
      <c r="H348" s="1"/>
    </row>
    <row r="349" spans="1:171" ht="16.149999999999999">
      <c r="A349" s="132">
        <f ca="1">IF(B349 = "", "", INDIRECT(ADDRESS(MATCH(B349,キャラデータ表!$C$1:$C1331, 0),1,2,TRUE,"キャラデータ表"),TRUE))</f>
        <v>141</v>
      </c>
      <c r="B349" s="1" t="s">
        <v>864</v>
      </c>
      <c r="C349" s="1" t="s">
        <v>2468</v>
      </c>
      <c r="D349" s="132" t="str">
        <f ca="1">IF(C349 = "", "", INDIRECT(ADDRESS(MATCH(C349,汎用スキル表!$G$1:$G1331, 0),5,2,TRUE,"汎用スキル表"),TRUE))</f>
        <v>PASSIVE</v>
      </c>
      <c r="E349" s="1">
        <f ca="1">COUNTIFS(固有スキル表!$B:$B, $A349, 固有スキル表!$D:$D, $D349) + COUNTIFS($A:$A, $A349, $D:$D, $D349) - COUNTIFS(固有スキル表!$C:$C, $B349, 固有スキル表!$I:$I, "不可", 固有スキル表!$D:$D, $D349)</f>
        <v>1</v>
      </c>
      <c r="F349" s="1"/>
      <c r="G349" s="1"/>
      <c r="H349" s="1"/>
    </row>
    <row r="350" spans="1:171" ht="16.149999999999999">
      <c r="A350" s="132">
        <f ca="1">IF(B350 = "", "", INDIRECT(ADDRESS(MATCH(B350,キャラデータ表!$C$1:$C1331, 0),1,2,TRUE,"キャラデータ表"),TRUE))</f>
        <v>141</v>
      </c>
      <c r="B350" s="1" t="s">
        <v>864</v>
      </c>
      <c r="C350" s="1" t="s">
        <v>2419</v>
      </c>
      <c r="D350" s="132" t="str">
        <f ca="1">IF(C350 = "", "", INDIRECT(ADDRESS(MATCH(C350,汎用スキル表!$G$1:$G1331, 0),5,2,TRUE,"汎用スキル表"),TRUE))</f>
        <v>TROOP</v>
      </c>
      <c r="E350" s="1">
        <f ca="1">COUNTIFS(固有スキル表!$B:$B, $A350, 固有スキル表!$D:$D, $D350) + COUNTIFS($A:$A, $A350, $D:$D, $D350) - COUNTIFS(固有スキル表!$C:$C, $B350, 固有スキル表!$I:$I, "不可", 固有スキル表!$D:$D, $D350)</f>
        <v>2</v>
      </c>
      <c r="F350" s="1"/>
      <c r="G350" s="1"/>
      <c r="H350" s="1"/>
    </row>
    <row r="351" spans="1:171" ht="16.149999999999999">
      <c r="A351" s="132">
        <f ca="1">IF(B351 = "", "", INDIRECT(ADDRESS(MATCH(B351,キャラデータ表!$C$1:$C1331, 0),1,2,TRUE,"キャラデータ表"),TRUE))</f>
        <v>141</v>
      </c>
      <c r="B351" s="1" t="s">
        <v>864</v>
      </c>
      <c r="C351" s="1" t="s">
        <v>2404</v>
      </c>
      <c r="D351" s="132" t="str">
        <f ca="1">IF(C351 = "", "", INDIRECT(ADDRESS(MATCH(C351,汎用スキル表!$G$1:$G1331, 0),5,2,TRUE,"汎用スキル表"),TRUE))</f>
        <v>PERSONAL</v>
      </c>
      <c r="E351" s="1">
        <f ca="1">COUNTIFS(固有スキル表!$B:$B, $A351, 固有スキル表!$D:$D, $D351) + COUNTIFS($A:$A, $A351, $D:$D, $D351) - COUNTIFS(固有スキル表!$C:$C, $B351, 固有スキル表!$I:$I, "不可", 固有スキル表!$D:$D, $D351)</f>
        <v>3</v>
      </c>
      <c r="F351" s="1"/>
      <c r="G351" s="1"/>
      <c r="H351" s="1"/>
    </row>
    <row r="352" spans="1:171" ht="16.149999999999999">
      <c r="A352" s="132">
        <f ca="1">IF(B352 = "", "", INDIRECT(ADDRESS(MATCH(B352,キャラデータ表!$C$1:$C1331, 0),1,2,TRUE,"キャラデータ表"),TRUE))</f>
        <v>141</v>
      </c>
      <c r="B352" s="1" t="s">
        <v>864</v>
      </c>
      <c r="C352" s="1" t="s">
        <v>2408</v>
      </c>
      <c r="D352" s="132" t="str">
        <f ca="1">IF(C352 = "", "", INDIRECT(ADDRESS(MATCH(C352,汎用スキル表!$G$1:$G1331, 0),5,2,TRUE,"汎用スキル表"),TRUE))</f>
        <v>PERSONAL</v>
      </c>
      <c r="E352" s="1">
        <f ca="1">COUNTIFS(固有スキル表!$B:$B, $A352, 固有スキル表!$D:$D, $D352) + COUNTIFS($A:$A, $A352, $D:$D, $D352) - COUNTIFS(固有スキル表!$C:$C, $B352, 固有スキル表!$I:$I, "不可", 固有スキル表!$D:$D, $D352)</f>
        <v>3</v>
      </c>
      <c r="F352" s="1"/>
      <c r="G352" s="1"/>
      <c r="H352" s="1"/>
    </row>
    <row r="353" spans="1:8" ht="16.149999999999999">
      <c r="A353" s="132">
        <f ca="1">IF(B353 = "", "", INDIRECT(ADDRESS(MATCH(B353,キャラデータ表!$C$1:$C1331, 0),1,2,TRUE,"キャラデータ表"),TRUE))</f>
        <v>142</v>
      </c>
      <c r="B353" s="1" t="s">
        <v>867</v>
      </c>
      <c r="C353" s="1" t="s">
        <v>2456</v>
      </c>
      <c r="D353" s="132" t="str">
        <f ca="1">IF(C353 = "", "", INDIRECT(ADDRESS(MATCH(C353,汎用スキル表!$G$1:$G1331, 0),5,2,TRUE,"汎用スキル表"),TRUE))</f>
        <v>ESCAPE</v>
      </c>
      <c r="E353" s="1">
        <f ca="1">COUNTIFS(固有スキル表!$B:$B, $A353, 固有スキル表!$D:$D, $D353) + COUNTIFS($A:$A, $A353, $D:$D, $D353) - COUNTIFS(固有スキル表!$C:$C, $B353, 固有スキル表!$I:$I, "不可", 固有スキル表!$D:$D, $D353)</f>
        <v>1</v>
      </c>
      <c r="F353" s="1"/>
      <c r="G353" s="1"/>
      <c r="H353" s="1"/>
    </row>
    <row r="354" spans="1:8" ht="16.149999999999999">
      <c r="A354" s="132">
        <f ca="1">IF(B354 = "", "", INDIRECT(ADDRESS(MATCH(B354,キャラデータ表!$C$1:$C1331, 0),1,2,TRUE,"キャラデータ表"),TRUE))</f>
        <v>142</v>
      </c>
      <c r="B354" s="1" t="s">
        <v>867</v>
      </c>
      <c r="C354" s="1" t="s">
        <v>2405</v>
      </c>
      <c r="D354" s="132" t="str">
        <f ca="1">IF(C354 = "", "", INDIRECT(ADDRESS(MATCH(C354,汎用スキル表!$G$1:$G1331, 0),5,2,TRUE,"汎用スキル表"),TRUE))</f>
        <v>PERSONAL</v>
      </c>
      <c r="E354" s="1">
        <f ca="1">COUNTIFS(固有スキル表!$B:$B, $A354, 固有スキル表!$D:$D, $D354) + COUNTIFS($A:$A, $A354, $D:$D, $D354) - COUNTIFS(固有スキル表!$C:$C, $B354, 固有スキル表!$I:$I, "不可", 固有スキル表!$D:$D, $D354)</f>
        <v>2</v>
      </c>
      <c r="F354" s="1"/>
      <c r="G354" s="1"/>
      <c r="H354" s="1"/>
    </row>
    <row r="355" spans="1:8" ht="16.149999999999999">
      <c r="A355" s="132">
        <f ca="1">IF(B355 = "", "", INDIRECT(ADDRESS(MATCH(B355,キャラデータ表!$C$1:$C1331, 0),1,2,TRUE,"キャラデータ表"),TRUE))</f>
        <v>142</v>
      </c>
      <c r="B355" s="1" t="s">
        <v>867</v>
      </c>
      <c r="C355" s="1" t="s">
        <v>2398</v>
      </c>
      <c r="D355" s="132" t="str">
        <f ca="1">IF(C355 = "", "", INDIRECT(ADDRESS(MATCH(C355,汎用スキル表!$G$1:$G1331, 0),5,2,TRUE,"汎用スキル表"),TRUE))</f>
        <v>PERSONAL</v>
      </c>
      <c r="E355" s="1">
        <f ca="1">COUNTIFS(固有スキル表!$B:$B, $A355, 固有スキル表!$D:$D, $D355) + COUNTIFS($A:$A, $A355, $D:$D, $D355) - COUNTIFS(固有スキル表!$C:$C, $B355, 固有スキル表!$I:$I, "不可", 固有スキル表!$D:$D, $D355)</f>
        <v>2</v>
      </c>
      <c r="F355" s="1"/>
      <c r="G355" s="1"/>
      <c r="H355" s="1"/>
    </row>
    <row r="356" spans="1:8" ht="16.149999999999999">
      <c r="A356" s="132">
        <f ca="1">IF(B356 = "", "", INDIRECT(ADDRESS(MATCH(B356,キャラデータ表!$C$1:$C1331, 0),1,2,TRUE,"キャラデータ表"),TRUE))</f>
        <v>143</v>
      </c>
      <c r="B356" s="1" t="s">
        <v>873</v>
      </c>
      <c r="C356" s="1" t="s">
        <v>2383</v>
      </c>
      <c r="D356" s="132" t="str">
        <f ca="1">IF(C356 = "", "", INDIRECT(ADDRESS(MATCH(C356,汎用スキル表!$G$1:$G1331, 0),5,2,TRUE,"汎用スキル表"),TRUE))</f>
        <v>PERSONAL</v>
      </c>
      <c r="E356" s="1">
        <f ca="1">COUNTIFS(固有スキル表!$B:$B, $A356, 固有スキル表!$D:$D, $D356) + COUNTIFS($A:$A, $A356, $D:$D, $D356) - COUNTIFS(固有スキル表!$C:$C, $B356, 固有スキル表!$I:$I, "不可", 固有スキル表!$D:$D, $D356)</f>
        <v>2</v>
      </c>
      <c r="F356" s="1"/>
      <c r="G356" s="1"/>
      <c r="H356" s="1"/>
    </row>
    <row r="357" spans="1:8" ht="16.149999999999999">
      <c r="A357" s="132">
        <f ca="1">IF(B357 = "", "", INDIRECT(ADDRESS(MATCH(B357,キャラデータ表!$C$1:$C1331, 0),1,2,TRUE,"キャラデータ表"),TRUE))</f>
        <v>143</v>
      </c>
      <c r="B357" s="1" t="s">
        <v>873</v>
      </c>
      <c r="C357" s="1" t="s">
        <v>2441</v>
      </c>
      <c r="D357" s="132" t="str">
        <f ca="1">IF(C357 = "", "", INDIRECT(ADDRESS(MATCH(C357,汎用スキル表!$G$1:$G1331, 0),5,2,TRUE,"汎用スキル表"),TRUE))</f>
        <v>TROOP</v>
      </c>
      <c r="E357" s="1">
        <f ca="1">COUNTIFS(固有スキル表!$B:$B, $A357, 固有スキル表!$D:$D, $D357) + COUNTIFS($A:$A, $A357, $D:$D, $D357) - COUNTIFS(固有スキル表!$C:$C, $B357, 固有スキル表!$I:$I, "不可", 固有スキル表!$D:$D, $D357)</f>
        <v>2</v>
      </c>
      <c r="F357" s="1"/>
      <c r="G357" s="1"/>
      <c r="H357" s="1"/>
    </row>
    <row r="358" spans="1:8" ht="16.149999999999999">
      <c r="A358" s="132">
        <f ca="1">IF(B358 = "", "", INDIRECT(ADDRESS(MATCH(B358,キャラデータ表!$C$1:$C1331, 0),1,2,TRUE,"キャラデータ表"),TRUE))</f>
        <v>143</v>
      </c>
      <c r="B358" s="1" t="s">
        <v>873</v>
      </c>
      <c r="C358" s="1" t="s">
        <v>2414</v>
      </c>
      <c r="D358" s="132" t="str">
        <f ca="1">IF(C358 = "", "", INDIRECT(ADDRESS(MATCH(C358,汎用スキル表!$G$1:$G1331, 0),5,2,TRUE,"汎用スキル表"),TRUE))</f>
        <v>TROOP</v>
      </c>
      <c r="E358" s="1">
        <f ca="1">COUNTIFS(固有スキル表!$B:$B, $A358, 固有スキル表!$D:$D, $D358) + COUNTIFS($A:$A, $A358, $D:$D, $D358) - COUNTIFS(固有スキル表!$C:$C, $B358, 固有スキル表!$I:$I, "不可", 固有スキル表!$D:$D, $D358)</f>
        <v>2</v>
      </c>
      <c r="F358" s="1"/>
      <c r="G358" s="1"/>
      <c r="H358" s="1"/>
    </row>
    <row r="359" spans="1:8" ht="16.149999999999999">
      <c r="A359" s="132">
        <f ca="1">IF(B359 = "", "", INDIRECT(ADDRESS(MATCH(B359,キャラデータ表!$C$1:$C1331, 0),1,2,TRUE,"キャラデータ表"),TRUE))</f>
        <v>144</v>
      </c>
      <c r="B359" s="1" t="s">
        <v>879</v>
      </c>
      <c r="C359" s="1" t="s">
        <v>2438</v>
      </c>
      <c r="D359" s="132" t="str">
        <f ca="1">IF(C359 = "", "", INDIRECT(ADDRESS(MATCH(C359,汎用スキル表!$G$1:$G1331, 0),5,2,TRUE,"汎用スキル表"),TRUE))</f>
        <v>TROOP</v>
      </c>
      <c r="E359" s="1">
        <f ca="1">COUNTIFS(固有スキル表!$B:$B, $A359, 固有スキル表!$D:$D, $D359) + COUNTIFS($A:$A, $A359, $D:$D, $D359) - COUNTIFS(固有スキル表!$C:$C, $B359, 固有スキル表!$I:$I, "不可", 固有スキル表!$D:$D, $D359)</f>
        <v>3</v>
      </c>
      <c r="F359" s="1"/>
      <c r="G359" s="1"/>
      <c r="H359" s="1"/>
    </row>
    <row r="360" spans="1:8" ht="16.149999999999999">
      <c r="A360" s="132">
        <f ca="1">IF(B360 = "", "", INDIRECT(ADDRESS(MATCH(B360,キャラデータ表!$C$1:$C1331, 0),1,2,TRUE,"キャラデータ表"),TRUE))</f>
        <v>144</v>
      </c>
      <c r="B360" s="1" t="s">
        <v>879</v>
      </c>
      <c r="C360" s="1" t="s">
        <v>2432</v>
      </c>
      <c r="D360" s="132" t="str">
        <f ca="1">IF(C360 = "", "", INDIRECT(ADDRESS(MATCH(C360,汎用スキル表!$G$1:$G1331, 0),5,2,TRUE,"汎用スキル表"),TRUE))</f>
        <v>TROOP</v>
      </c>
      <c r="E360" s="1">
        <f ca="1">COUNTIFS(固有スキル表!$B:$B, $A360, 固有スキル表!$D:$D, $D360) + COUNTIFS($A:$A, $A360, $D:$D, $D360) - COUNTIFS(固有スキル表!$C:$C, $B360, 固有スキル表!$I:$I, "不可", 固有スキル表!$D:$D, $D360)</f>
        <v>3</v>
      </c>
      <c r="F360" s="1"/>
      <c r="G360" s="1"/>
      <c r="H360" s="1"/>
    </row>
    <row r="361" spans="1:8" ht="16.149999999999999">
      <c r="A361" s="132">
        <f ca="1">IF(B361 = "", "", INDIRECT(ADDRESS(MATCH(B361,キャラデータ表!$C$1:$C1331, 0),1,2,TRUE,"キャラデータ表"),TRUE))</f>
        <v>144</v>
      </c>
      <c r="B361" s="1" t="s">
        <v>879</v>
      </c>
      <c r="C361" s="1" t="s">
        <v>2417</v>
      </c>
      <c r="D361" s="132" t="str">
        <f ca="1">IF(C361 = "", "", INDIRECT(ADDRESS(MATCH(C361,汎用スキル表!$G$1:$G1331, 0),5,2,TRUE,"汎用スキル表"),TRUE))</f>
        <v>TROOP</v>
      </c>
      <c r="E361" s="1">
        <f ca="1">COUNTIFS(固有スキル表!$B:$B, $A361, 固有スキル表!$D:$D, $D361) + COUNTIFS($A:$A, $A361, $D:$D, $D361) - COUNTIFS(固有スキル表!$C:$C, $B361, 固有スキル表!$I:$I, "不可", 固有スキル表!$D:$D, $D361)</f>
        <v>3</v>
      </c>
      <c r="F361" s="1"/>
      <c r="G361" s="1"/>
      <c r="H361" s="1"/>
    </row>
    <row r="362" spans="1:8" ht="16.149999999999999">
      <c r="A362" s="132">
        <f ca="1">IF(B362 = "", "", INDIRECT(ADDRESS(MATCH(B362,キャラデータ表!$C$1:$C1331, 0),1,2,TRUE,"キャラデータ表"),TRUE))</f>
        <v>145</v>
      </c>
      <c r="B362" s="1" t="s">
        <v>886</v>
      </c>
      <c r="C362" s="1" t="s">
        <v>1200</v>
      </c>
      <c r="D362" s="132" t="str">
        <f ca="1">IF(C362 = "", "", INDIRECT(ADDRESS(MATCH(C362,汎用スキル表!$G$1:$G1331, 0),5,2,TRUE,"汎用スキル表"),TRUE))</f>
        <v>PASSIVE</v>
      </c>
      <c r="E362" s="1">
        <f ca="1">COUNTIFS(固有スキル表!$B:$B, $A362, 固有スキル表!$D:$D, $D362) + COUNTIFS($A:$A, $A362, $D:$D, $D362) - COUNTIFS(固有スキル表!$C:$C, $B362, 固有スキル表!$I:$I, "不可", 固有スキル表!$D:$D, $D362)</f>
        <v>1</v>
      </c>
      <c r="F362" s="1"/>
      <c r="G362" s="1"/>
      <c r="H362" s="1"/>
    </row>
    <row r="363" spans="1:8" ht="16.149999999999999">
      <c r="A363" s="132">
        <f ca="1">IF(B363 = "", "", INDIRECT(ADDRESS(MATCH(B363,キャラデータ表!$C$1:$C1331, 0),1,2,TRUE,"キャラデータ表"),TRUE))</f>
        <v>146</v>
      </c>
      <c r="B363" s="1" t="s">
        <v>893</v>
      </c>
      <c r="C363" s="1" t="s">
        <v>2407</v>
      </c>
      <c r="D363" s="132" t="str">
        <f ca="1">IF(C363 = "", "", INDIRECT(ADDRESS(MATCH(C363,汎用スキル表!$G$1:$G1331, 0),5,2,TRUE,"汎用スキル表"),TRUE))</f>
        <v>PERSONAL</v>
      </c>
      <c r="E363" s="1">
        <f ca="1">COUNTIFS(固有スキル表!$B:$B, $A363, 固有スキル表!$D:$D, $D363) + COUNTIFS($A:$A, $A363, $D:$D, $D363) - COUNTIFS(固有スキル表!$C:$C, $B363, 固有スキル表!$I:$I, "不可", 固有スキル表!$D:$D, $D363)</f>
        <v>4</v>
      </c>
      <c r="F363" s="1"/>
      <c r="G363" s="1"/>
      <c r="H363" s="1"/>
    </row>
    <row r="364" spans="1:8" ht="16.149999999999999">
      <c r="A364" s="132">
        <f ca="1">IF(B364 = "", "", INDIRECT(ADDRESS(MATCH(B364,キャラデータ表!$C$1:$C1331, 0),1,2,TRUE,"キャラデータ表"),TRUE))</f>
        <v>147</v>
      </c>
      <c r="B364" s="1" t="s">
        <v>900</v>
      </c>
      <c r="C364" s="1" t="s">
        <v>2407</v>
      </c>
      <c r="D364" s="132" t="str">
        <f ca="1">IF(C364 = "", "", INDIRECT(ADDRESS(MATCH(C364,汎用スキル表!$G$1:$G1331, 0),5,2,TRUE,"汎用スキル表"),TRUE))</f>
        <v>PERSONAL</v>
      </c>
      <c r="E364" s="1">
        <f ca="1">COUNTIFS(固有スキル表!$B:$B, $A364, 固有スキル表!$D:$D, $D364) + COUNTIFS($A:$A, $A364, $D:$D, $D364) - COUNTIFS(固有スキル表!$C:$C, $B364, 固有スキル表!$I:$I, "不可", 固有スキル表!$D:$D, $D364)</f>
        <v>4</v>
      </c>
      <c r="F364" s="1"/>
      <c r="G364" s="1"/>
      <c r="H364" s="1"/>
    </row>
    <row r="365" spans="1:8" ht="16.149999999999999">
      <c r="A365" s="132">
        <f ca="1">IF(B365 = "", "", INDIRECT(ADDRESS(MATCH(B365,キャラデータ表!$C$1:$C1331, 0),1,2,TRUE,"キャラデータ表"),TRUE))</f>
        <v>148</v>
      </c>
      <c r="B365" s="1" t="s">
        <v>906</v>
      </c>
      <c r="C365" s="1" t="s">
        <v>2423</v>
      </c>
      <c r="D365" s="132" t="str">
        <f ca="1">IF(C365 = "", "", INDIRECT(ADDRESS(MATCH(C365,汎用スキル表!$G$1:$G1331, 0),5,2,TRUE,"汎用スキル表"),TRUE))</f>
        <v>TROOP</v>
      </c>
      <c r="E365" s="1">
        <f ca="1">COUNTIFS(固有スキル表!$B:$B, $A365, 固有スキル表!$D:$D, $D365) + COUNTIFS($A:$A, $A365, $D:$D, $D365) - COUNTIFS(固有スキル表!$C:$C, $B365, 固有スキル表!$I:$I, "不可", 固有スキル表!$D:$D, $D365)</f>
        <v>4</v>
      </c>
      <c r="F365" s="1"/>
      <c r="G365" s="1"/>
      <c r="H365" s="1"/>
    </row>
    <row r="366" spans="1:8" ht="16.149999999999999">
      <c r="A366" s="132">
        <f ca="1">IF(B366 = "", "", INDIRECT(ADDRESS(MATCH(B366,キャラデータ表!$C$1:$C1331, 0),1,2,TRUE,"キャラデータ表"),TRUE))</f>
        <v>148</v>
      </c>
      <c r="B366" s="1" t="s">
        <v>906</v>
      </c>
      <c r="C366" s="1" t="s">
        <v>2468</v>
      </c>
      <c r="D366" s="132" t="str">
        <f ca="1">IF(C366 = "", "", INDIRECT(ADDRESS(MATCH(C366,汎用スキル表!$G$1:$G1331, 0),5,2,TRUE,"汎用スキル表"),TRUE))</f>
        <v>PASSIVE</v>
      </c>
      <c r="E366" s="1">
        <f ca="1">COUNTIFS(固有スキル表!$B:$B, $A366, 固有スキル表!$D:$D, $D366) + COUNTIFS($A:$A, $A366, $D:$D, $D366) - COUNTIFS(固有スキル表!$C:$C, $B366, 固有スキル表!$I:$I, "不可", 固有スキル表!$D:$D, $D366)</f>
        <v>1</v>
      </c>
      <c r="F366" s="1"/>
      <c r="G366" s="1"/>
      <c r="H366" s="1"/>
    </row>
    <row r="367" spans="1:8" ht="16.149999999999999">
      <c r="A367" s="132">
        <f ca="1">IF(B367 = "", "", INDIRECT(ADDRESS(MATCH(B367,キャラデータ表!$C$1:$C1331, 0),1,2,TRUE,"キャラデータ表"),TRUE))</f>
        <v>148</v>
      </c>
      <c r="B367" s="1" t="s">
        <v>906</v>
      </c>
      <c r="C367" s="1" t="s">
        <v>2358</v>
      </c>
      <c r="D367" s="132" t="str">
        <f ca="1">IF(C367 = "", "", INDIRECT(ADDRESS(MATCH(C367,汎用スキル表!$G$1:$G1331, 0),5,2,TRUE,"汎用スキル表"),TRUE))</f>
        <v>PERSONAL</v>
      </c>
      <c r="E367" s="1">
        <f ca="1">COUNTIFS(固有スキル表!$B:$B, $A367, 固有スキル表!$D:$D, $D367) + COUNTIFS($A:$A, $A367, $D:$D, $D367) - COUNTIFS(固有スキル表!$C:$C, $B367, 固有スキル表!$I:$I, "不可", 固有スキル表!$D:$D, $D367)</f>
        <v>5</v>
      </c>
      <c r="F367" s="1"/>
      <c r="G367" s="1"/>
      <c r="H367" s="1"/>
    </row>
    <row r="368" spans="1:8" ht="16.149999999999999">
      <c r="A368" s="132">
        <f ca="1">IF(B368 = "", "", INDIRECT(ADDRESS(MATCH(B368,キャラデータ表!$C$1:$C1331, 0),1,2,TRUE,"キャラデータ表"),TRUE))</f>
        <v>148</v>
      </c>
      <c r="B368" s="1" t="s">
        <v>906</v>
      </c>
      <c r="C368" s="1" t="s">
        <v>2406</v>
      </c>
      <c r="D368" s="132" t="str">
        <f ca="1">IF(C368 = "", "", INDIRECT(ADDRESS(MATCH(C368,汎用スキル表!$G$1:$G1331, 0),5,2,TRUE,"汎用スキル表"),TRUE))</f>
        <v>PERSONAL</v>
      </c>
      <c r="E368" s="1">
        <f ca="1">COUNTIFS(固有スキル表!$B:$B, $A368, 固有スキル表!$D:$D, $D368) + COUNTIFS($A:$A, $A368, $D:$D, $D368) - COUNTIFS(固有スキル表!$C:$C, $B368, 固有スキル表!$I:$I, "不可", 固有スキル表!$D:$D, $D368)</f>
        <v>5</v>
      </c>
      <c r="F368" s="1"/>
      <c r="G368" s="1"/>
      <c r="H368" s="1"/>
    </row>
    <row r="369" spans="1:8" ht="16.149999999999999">
      <c r="A369" s="132">
        <f ca="1">IF(B369 = "", "", INDIRECT(ADDRESS(MATCH(B369,キャラデータ表!$C$1:$C1331, 0),1,2,TRUE,"キャラデータ表"),TRUE))</f>
        <v>149</v>
      </c>
      <c r="B369" s="1" t="s">
        <v>913</v>
      </c>
      <c r="C369" s="1" t="s">
        <v>2426</v>
      </c>
      <c r="D369" s="132" t="str">
        <f ca="1">IF(C369 = "", "", INDIRECT(ADDRESS(MATCH(C369,汎用スキル表!$G$1:$G1331, 0),5,2,TRUE,"汎用スキル表"),TRUE))</f>
        <v>TROOP</v>
      </c>
      <c r="E369" s="1">
        <f ca="1">COUNTIFS(固有スキル表!$B:$B, $A369, 固有スキル表!$D:$D, $D369) + COUNTIFS($A:$A, $A369, $D:$D, $D369) - COUNTIFS(固有スキル表!$C:$C, $B369, 固有スキル表!$I:$I, "不可", 固有スキル表!$D:$D, $D369)</f>
        <v>1</v>
      </c>
      <c r="F369" s="1"/>
      <c r="G369" s="1"/>
      <c r="H369" s="1"/>
    </row>
    <row r="370" spans="1:8" ht="16.149999999999999">
      <c r="A370" s="132">
        <f ca="1">IF(B370 = "", "", INDIRECT(ADDRESS(MATCH(B370,キャラデータ表!$C$1:$C1331, 0),1,2,TRUE,"キャラデータ表"),TRUE))</f>
        <v>149</v>
      </c>
      <c r="B370" s="1" t="s">
        <v>913</v>
      </c>
      <c r="C370" s="1" t="s">
        <v>2353</v>
      </c>
      <c r="D370" s="132" t="str">
        <f ca="1">IF(C370 = "", "", INDIRECT(ADDRESS(MATCH(C370,汎用スキル表!$G$1:$G1331, 0),5,2,TRUE,"汎用スキル表"),TRUE))</f>
        <v>PERSONAL</v>
      </c>
      <c r="E370" s="1">
        <f ca="1">COUNTIFS(固有スキル表!$B:$B, $A370, 固有スキル表!$D:$D, $D370) + COUNTIFS($A:$A, $A370, $D:$D, $D370) - COUNTIFS(固有スキル表!$C:$C, $B370, 固有スキル表!$I:$I, "不可", 固有スキル表!$D:$D, $D370)</f>
        <v>3</v>
      </c>
      <c r="F370" s="1"/>
      <c r="G370" s="1"/>
      <c r="H370" s="1"/>
    </row>
    <row r="371" spans="1:8" ht="16.149999999999999">
      <c r="A371" s="132">
        <f ca="1">IF(B371 = "", "", INDIRECT(ADDRESS(MATCH(B371,キャラデータ表!$C$1:$C1331, 0),1,2,TRUE,"キャラデータ表"),TRUE))</f>
        <v>150</v>
      </c>
      <c r="B371" s="1" t="s">
        <v>919</v>
      </c>
      <c r="C371" s="1" t="s">
        <v>2384</v>
      </c>
      <c r="D371" s="132" t="str">
        <f ca="1">IF(C371 = "", "", INDIRECT(ADDRESS(MATCH(C371,汎用スキル表!$G$1:$G1331, 0),5,2,TRUE,"汎用スキル表"),TRUE))</f>
        <v>PERSONAL</v>
      </c>
      <c r="E371" s="1">
        <f ca="1">COUNTIFS(固有スキル表!$B:$B, $A371, 固有スキル表!$D:$D, $D371) + COUNTIFS($A:$A, $A371, $D:$D, $D371) - COUNTIFS(固有スキル表!$C:$C, $B371, 固有スキル表!$I:$I, "不可", 固有スキル表!$D:$D, $D371)</f>
        <v>3</v>
      </c>
      <c r="F371" s="1"/>
      <c r="G371" s="1"/>
      <c r="H371" s="1"/>
    </row>
    <row r="372" spans="1:8" ht="16.149999999999999">
      <c r="A372" s="132">
        <f ca="1">IF(B372 = "", "", INDIRECT(ADDRESS(MATCH(B372,キャラデータ表!$C$1:$C1331, 0),1,2,TRUE,"キャラデータ表"),TRUE))</f>
        <v>150</v>
      </c>
      <c r="B372" s="1" t="s">
        <v>919</v>
      </c>
      <c r="C372" s="1" t="s">
        <v>2406</v>
      </c>
      <c r="D372" s="132" t="str">
        <f ca="1">IF(C372 = "", "", INDIRECT(ADDRESS(MATCH(C372,汎用スキル表!$G$1:$G1331, 0),5,2,TRUE,"汎用スキル表"),TRUE))</f>
        <v>PERSONAL</v>
      </c>
      <c r="E372" s="1">
        <f ca="1">COUNTIFS(固有スキル表!$B:$B, $A372, 固有スキル表!$D:$D, $D372) + COUNTIFS($A:$A, $A372, $D:$D, $D372) - COUNTIFS(固有スキル表!$C:$C, $B372, 固有スキル表!$I:$I, "不可", 固有スキル表!$D:$D, $D372)</f>
        <v>3</v>
      </c>
      <c r="F372" s="1"/>
      <c r="G372" s="1"/>
      <c r="H372" s="1"/>
    </row>
    <row r="373" spans="1:8" ht="16.149999999999999">
      <c r="A373" s="132">
        <f ca="1">IF(B373 = "", "", INDIRECT(ADDRESS(MATCH(B373,キャラデータ表!$C$1:$C1331, 0),1,2,TRUE,"キャラデータ表"),TRUE))</f>
        <v>151</v>
      </c>
      <c r="B373" s="1" t="s">
        <v>925</v>
      </c>
      <c r="C373" s="1" t="s">
        <v>2462</v>
      </c>
      <c r="D373" s="132" t="str">
        <f ca="1">IF(C373 = "", "", INDIRECT(ADDRESS(MATCH(C373,汎用スキル表!$G$1:$G1331, 0),5,2,TRUE,"汎用スキル表"),TRUE))</f>
        <v>PASSIVE</v>
      </c>
      <c r="E373" s="1">
        <f ca="1">COUNTIFS(固有スキル表!$B:$B, $A373, 固有スキル表!$D:$D, $D373) + COUNTIFS($A:$A, $A373, $D:$D, $D373) - COUNTIFS(固有スキル表!$C:$C, $B373, 固有スキル表!$I:$I, "不可", 固有スキル表!$D:$D, $D373)</f>
        <v>2</v>
      </c>
      <c r="F373" s="1"/>
      <c r="G373" s="1"/>
      <c r="H373" s="1"/>
    </row>
    <row r="374" spans="1:8" ht="16.149999999999999">
      <c r="A374" s="132">
        <f ca="1">IF(B374 = "", "", INDIRECT(ADDRESS(MATCH(B374,キャラデータ表!$C$1:$C1331, 0),1,2,TRUE,"キャラデータ表"),TRUE))</f>
        <v>151</v>
      </c>
      <c r="B374" s="1" t="s">
        <v>925</v>
      </c>
      <c r="C374" s="1" t="s">
        <v>2464</v>
      </c>
      <c r="D374" s="132" t="str">
        <f ca="1">IF(C374 = "", "", INDIRECT(ADDRESS(MATCH(C374,汎用スキル表!$G$1:$G1331, 0),5,2,TRUE,"汎用スキル表"),TRUE))</f>
        <v>PASSIVE</v>
      </c>
      <c r="E374" s="1">
        <f ca="1">COUNTIFS(固有スキル表!$B:$B, $A374, 固有スキル表!$D:$D, $D374) + COUNTIFS($A:$A, $A374, $D:$D, $D374) - COUNTIFS(固有スキル表!$C:$C, $B374, 固有スキル表!$I:$I, "不可", 固有スキル表!$D:$D, $D374)</f>
        <v>2</v>
      </c>
      <c r="F374" s="1"/>
      <c r="G374" s="1"/>
      <c r="H374" s="1"/>
    </row>
    <row r="375" spans="1:8" ht="16.149999999999999">
      <c r="A375" s="132">
        <f ca="1">IF(B375 = "", "", INDIRECT(ADDRESS(MATCH(B375,キャラデータ表!$C$1:$C1331, 0),1,2,TRUE,"キャラデータ表"),TRUE))</f>
        <v>152</v>
      </c>
      <c r="B375" s="1" t="s">
        <v>931</v>
      </c>
      <c r="C375" s="1" t="s">
        <v>2476</v>
      </c>
      <c r="D375" s="132" t="e">
        <f ca="1">IF(C375 = "", "", INDIRECT(ADDRESS(MATCH(C375,汎用スキル表!$G$1:$G1331, 0),5,2,TRUE,"汎用スキル表"),TRUE))</f>
        <v>#N/A</v>
      </c>
      <c r="E375" s="1">
        <f ca="1">COUNTIFS(固有スキル表!$B:$B, $A375, 固有スキル表!$D:$D, $D375) + COUNTIFS($A:$A, $A375, $D:$D, $D375) - COUNTIFS(固有スキル表!$C:$C, $B375, 固有スキル表!$I:$I, "不可", 固有スキル表!$D:$D, $D375)</f>
        <v>1</v>
      </c>
      <c r="F375" s="1"/>
      <c r="G375" s="1"/>
      <c r="H375" s="1"/>
    </row>
    <row r="376" spans="1:8" ht="16.149999999999999">
      <c r="A376" s="132">
        <f ca="1">IF(B376 = "", "", INDIRECT(ADDRESS(MATCH(B376,キャラデータ表!$C$1:$C1331, 0),1,2,TRUE,"キャラデータ表"),TRUE))</f>
        <v>153</v>
      </c>
      <c r="B376" s="1" t="s">
        <v>937</v>
      </c>
      <c r="C376" s="1" t="s">
        <v>2477</v>
      </c>
      <c r="D376" s="132" t="e">
        <f ca="1">IF(C376 = "", "", INDIRECT(ADDRESS(MATCH(C376,汎用スキル表!$G$1:$G1331, 0),5,2,TRUE,"汎用スキル表"),TRUE))</f>
        <v>#N/A</v>
      </c>
      <c r="E376" s="1">
        <f ca="1">COUNTIFS(固有スキル表!$B:$B, $A376, 固有スキル表!$D:$D, $D376) + COUNTIFS($A:$A, $A376, $D:$D, $D376) - COUNTIFS(固有スキル表!$C:$C, $B376, 固有スキル表!$I:$I, "不可", 固有スキル表!$D:$D, $D376)</f>
        <v>1</v>
      </c>
      <c r="F376" s="1"/>
      <c r="G376" s="1"/>
      <c r="H376" s="1"/>
    </row>
    <row r="377" spans="1:8" ht="16.149999999999999">
      <c r="A377" s="132">
        <f ca="1">IF(B377 = "", "", INDIRECT(ADDRESS(MATCH(B377,キャラデータ表!$C$1:$C1331, 0),1,2,TRUE,"キャラデータ表"),TRUE))</f>
        <v>154</v>
      </c>
      <c r="B377" s="1" t="s">
        <v>943</v>
      </c>
      <c r="C377" s="1" t="s">
        <v>2427</v>
      </c>
      <c r="D377" s="132" t="str">
        <f ca="1">IF(C377 = "", "", INDIRECT(ADDRESS(MATCH(C377,汎用スキル表!$G$1:$G1331, 0),5,2,TRUE,"汎用スキル表"),TRUE))</f>
        <v>TROOP</v>
      </c>
      <c r="E377" s="1">
        <f ca="1">COUNTIFS(固有スキル表!$B:$B, $A377, 固有スキル表!$D:$D, $D377) + COUNTIFS($A:$A, $A377, $D:$D, $D377) - COUNTIFS(固有スキル表!$C:$C, $B377, 固有スキル表!$I:$I, "不可", 固有スキル表!$D:$D, $D377)</f>
        <v>1</v>
      </c>
      <c r="F377" s="1"/>
      <c r="G377" s="1"/>
      <c r="H377" s="1"/>
    </row>
    <row r="378" spans="1:8" ht="16.149999999999999">
      <c r="A378" s="132">
        <f ca="1">IF(B378 = "", "", INDIRECT(ADDRESS(MATCH(B378,キャラデータ表!$C$1:$C1331, 0),1,2,TRUE,"キャラデータ表"),TRUE))</f>
        <v>154</v>
      </c>
      <c r="B378" s="1" t="s">
        <v>943</v>
      </c>
      <c r="C378" s="1" t="s">
        <v>2478</v>
      </c>
      <c r="D378" s="132" t="e">
        <f ca="1">IF(C378 = "", "", INDIRECT(ADDRESS(MATCH(C378,汎用スキル表!$G$1:$G1331, 0),5,2,TRUE,"汎用スキル表"),TRUE))</f>
        <v>#N/A</v>
      </c>
      <c r="E378" s="1">
        <f ca="1">COUNTIFS(固有スキル表!$B:$B, $A378, 固有スキル表!$D:$D, $D378) + COUNTIFS($A:$A, $A378, $D:$D, $D378) - COUNTIFS(固有スキル表!$C:$C, $B378, 固有スキル表!$I:$I, "不可", 固有スキル表!$D:$D, $D378)</f>
        <v>1</v>
      </c>
      <c r="F378" s="1"/>
      <c r="G378" s="1"/>
      <c r="H378" s="1"/>
    </row>
    <row r="379" spans="1:8" ht="16.149999999999999">
      <c r="A379" s="132">
        <f ca="1">IF(B379 = "", "", INDIRECT(ADDRESS(MATCH(B379,キャラデータ表!$C$1:$C1331, 0),1,2,TRUE,"キャラデータ表"),TRUE))</f>
        <v>155</v>
      </c>
      <c r="B379" s="1" t="s">
        <v>949</v>
      </c>
      <c r="C379" s="1" t="s">
        <v>2355</v>
      </c>
      <c r="D379" s="132" t="str">
        <f ca="1">IF(C379 = "", "", INDIRECT(ADDRESS(MATCH(C379,汎用スキル表!$G$1:$G1331, 0),5,2,TRUE,"汎用スキル表"),TRUE))</f>
        <v>PERSONAL</v>
      </c>
      <c r="E379" s="1">
        <f ca="1">COUNTIFS(固有スキル表!$B:$B, $A379, 固有スキル表!$D:$D, $D379) + COUNTIFS($A:$A, $A379, $D:$D, $D379) - COUNTIFS(固有スキル表!$C:$C, $B379, 固有スキル表!$I:$I, "不可", 固有スキル表!$D:$D, $D379)</f>
        <v>5</v>
      </c>
      <c r="F379" s="1"/>
      <c r="G379" s="1"/>
      <c r="H379" s="1"/>
    </row>
    <row r="380" spans="1:8" ht="16.149999999999999">
      <c r="A380" s="132">
        <f ca="1">IF(B380 = "", "", INDIRECT(ADDRESS(MATCH(B380,キャラデータ表!$C$1:$C1331, 0),1,2,TRUE,"キャラデータ表"),TRUE))</f>
        <v>155</v>
      </c>
      <c r="B380" s="1" t="s">
        <v>949</v>
      </c>
      <c r="C380" s="1" t="s">
        <v>2416</v>
      </c>
      <c r="D380" s="132" t="str">
        <f ca="1">IF(C380 = "", "", INDIRECT(ADDRESS(MATCH(C380,汎用スキル表!$G$1:$G1331, 0),5,2,TRUE,"汎用スキル表"),TRUE))</f>
        <v>TROOP</v>
      </c>
      <c r="E380" s="1">
        <f ca="1">COUNTIFS(固有スキル表!$B:$B, $A380, 固有スキル表!$D:$D, $D380) + COUNTIFS($A:$A, $A380, $D:$D, $D380) - COUNTIFS(固有スキル表!$C:$C, $B380, 固有スキル表!$I:$I, "不可", 固有スキル表!$D:$D, $D380)</f>
        <v>1</v>
      </c>
      <c r="F380" s="1"/>
      <c r="G380" s="1"/>
      <c r="H380" s="1"/>
    </row>
    <row r="381" spans="1:8" ht="16.149999999999999">
      <c r="A381" s="132">
        <f ca="1">IF(B381 = "", "", INDIRECT(ADDRESS(MATCH(B381,キャラデータ表!$C$1:$C1331, 0),1,2,TRUE,"キャラデータ表"),TRUE))</f>
        <v>156</v>
      </c>
      <c r="B381" s="1" t="s">
        <v>956</v>
      </c>
      <c r="C381" s="1" t="s">
        <v>2400</v>
      </c>
      <c r="D381" s="132" t="str">
        <f ca="1">IF(C381 = "", "", INDIRECT(ADDRESS(MATCH(C381,汎用スキル表!$G$1:$G1331, 0),5,2,TRUE,"汎用スキル表"),TRUE))</f>
        <v>PERSONAL</v>
      </c>
      <c r="E381" s="1">
        <f ca="1">COUNTIFS(固有スキル表!$B:$B, $A381, 固有スキル表!$D:$D, $D381) + COUNTIFS($A:$A, $A381, $D:$D, $D381) - COUNTIFS(固有スキル表!$C:$C, $B381, 固有スキル表!$I:$I, "不可", 固有スキル表!$D:$D, $D381)</f>
        <v>2</v>
      </c>
      <c r="F381" s="1"/>
      <c r="G381" s="1"/>
      <c r="H381" s="1"/>
    </row>
    <row r="382" spans="1:8" ht="16.149999999999999">
      <c r="A382" s="132">
        <f ca="1">IF(B382 = "", "", INDIRECT(ADDRESS(MATCH(B382,キャラデータ表!$C$1:$C1331, 0),1,2,TRUE,"キャラデータ表"),TRUE))</f>
        <v>156</v>
      </c>
      <c r="B382" s="1" t="s">
        <v>956</v>
      </c>
      <c r="C382" s="1" t="s">
        <v>2444</v>
      </c>
      <c r="D382" s="132" t="str">
        <f ca="1">IF(C382 = "", "", INDIRECT(ADDRESS(MATCH(C382,汎用スキル表!$G$1:$G1331, 0),5,2,TRUE,"汎用スキル表"),TRUE))</f>
        <v>TROOP</v>
      </c>
      <c r="E382" s="1">
        <f ca="1">COUNTIFS(固有スキル表!$B:$B, $A382, 固有スキル表!$D:$D, $D382) + COUNTIFS($A:$A, $A382, $D:$D, $D382) - COUNTIFS(固有スキル表!$C:$C, $B382, 固有スキル表!$I:$I, "不可", 固有スキル表!$D:$D, $D382)</f>
        <v>1</v>
      </c>
      <c r="F382" s="1"/>
      <c r="G382" s="1"/>
      <c r="H382" s="1"/>
    </row>
    <row r="383" spans="1:8" ht="16.149999999999999">
      <c r="A383" s="132">
        <f ca="1">IF(B383 = "", "", INDIRECT(ADDRESS(MATCH(B383,キャラデータ表!$C$1:$C1331, 0),1,2,TRUE,"キャラデータ表"),TRUE))</f>
        <v>157</v>
      </c>
      <c r="B383" s="103" t="s">
        <v>962</v>
      </c>
      <c r="C383" s="1" t="s">
        <v>2353</v>
      </c>
      <c r="D383" s="132" t="str">
        <f ca="1">IF(C383 = "", "", INDIRECT(ADDRESS(MATCH(C383,汎用スキル表!$G$1:$G1331, 0),5,2,TRUE,"汎用スキル表"),TRUE))</f>
        <v>PERSONAL</v>
      </c>
      <c r="E383" s="1">
        <f ca="1">COUNTIFS(固有スキル表!$B:$B, $A383, 固有スキル表!$D:$D, $D383) + COUNTIFS($A:$A, $A383, $D:$D, $D383) - COUNTIFS(固有スキル表!$C:$C, $B383, 固有スキル表!$I:$I, "不可", 固有スキル表!$D:$D, $D383)</f>
        <v>3</v>
      </c>
      <c r="F383" s="1"/>
      <c r="G383" s="1"/>
      <c r="H383" s="1"/>
    </row>
    <row r="384" spans="1:8" ht="16.149999999999999">
      <c r="A384" s="132">
        <f ca="1">IF(B384 = "", "", INDIRECT(ADDRESS(MATCH(B384,キャラデータ表!$C$1:$C1331, 0),1,2,TRUE,"キャラデータ表"),TRUE))</f>
        <v>158</v>
      </c>
      <c r="B384" s="1" t="s">
        <v>968</v>
      </c>
      <c r="C384" s="1" t="s">
        <v>2384</v>
      </c>
      <c r="D384" s="132" t="str">
        <f ca="1">IF(C384 = "", "", INDIRECT(ADDRESS(MATCH(C384,汎用スキル表!$G$1:$G1331, 0),5,2,TRUE,"汎用スキル表"),TRUE))</f>
        <v>PERSONAL</v>
      </c>
      <c r="E384" s="1">
        <f ca="1">COUNTIFS(固有スキル表!$B:$B, $A384, 固有スキル表!$D:$D, $D384) + COUNTIFS($A:$A, $A384, $D:$D, $D384) - COUNTIFS(固有スキル表!$C:$C, $B384, 固有スキル表!$I:$I, "不可", 固有スキル表!$D:$D, $D384)</f>
        <v>2</v>
      </c>
      <c r="F384" s="1"/>
      <c r="G384" s="1"/>
      <c r="H384" s="1"/>
    </row>
    <row r="385" spans="1:8" ht="16.149999999999999">
      <c r="A385" s="132">
        <f ca="1">IF(B385 = "", "", INDIRECT(ADDRESS(MATCH(B385,キャラデータ表!$C$1:$C1331, 0),1,2,TRUE,"キャラデータ表"),TRUE))</f>
        <v>158</v>
      </c>
      <c r="B385" s="1" t="s">
        <v>968</v>
      </c>
      <c r="C385" s="1" t="s">
        <v>2389</v>
      </c>
      <c r="D385" s="132" t="str">
        <f ca="1">IF(C385 = "", "", INDIRECT(ADDRESS(MATCH(C385,汎用スキル表!$G$1:$G1331, 0),5,2,TRUE,"汎用スキル表"),TRUE))</f>
        <v>PERSONAL</v>
      </c>
      <c r="E385" s="1">
        <f ca="1">COUNTIFS(固有スキル表!$B:$B, $A385, 固有スキル表!$D:$D, $D385) + COUNTIFS($A:$A, $A385, $D:$D, $D385) - COUNTIFS(固有スキル表!$C:$C, $B385, 固有スキル表!$I:$I, "不可", 固有スキル表!$D:$D, $D385)</f>
        <v>2</v>
      </c>
      <c r="F385" s="1"/>
      <c r="G385" s="1"/>
      <c r="H385" s="1"/>
    </row>
    <row r="386" spans="1:8" ht="16.149999999999999">
      <c r="A386" s="132">
        <f ca="1">IF(B386 = "", "", INDIRECT(ADDRESS(MATCH(B386,キャラデータ表!$C$1:$C1331, 0),1,2,TRUE,"キャラデータ表"),TRUE))</f>
        <v>159</v>
      </c>
      <c r="B386" s="1" t="s">
        <v>974</v>
      </c>
      <c r="C386" s="1" t="s">
        <v>2371</v>
      </c>
      <c r="D386" s="132" t="str">
        <f ca="1">IF(C386 = "", "", INDIRECT(ADDRESS(MATCH(C386,汎用スキル表!$G$1:$G1331, 0),5,2,TRUE,"汎用スキル表"),TRUE))</f>
        <v>PERSONAL</v>
      </c>
      <c r="E386" s="1">
        <f ca="1">COUNTIFS(固有スキル表!$B:$B, $A386, 固有スキル表!$D:$D, $D386) + COUNTIFS($A:$A, $A386, $D:$D, $D386) - COUNTIFS(固有スキル表!$C:$C, $B386, 固有スキル表!$I:$I, "不可", 固有スキル表!$D:$D, $D386)</f>
        <v>2</v>
      </c>
      <c r="F386" s="1"/>
      <c r="G386" s="1"/>
      <c r="H386" s="1"/>
    </row>
    <row r="387" spans="1:8" ht="16.149999999999999">
      <c r="A387" s="132">
        <f ca="1">IF(B387 = "", "", INDIRECT(ADDRESS(MATCH(B387,キャラデータ表!$C$1:$C1331, 0),1,2,TRUE,"キャラデータ表"),TRUE))</f>
        <v>159</v>
      </c>
      <c r="B387" s="1" t="s">
        <v>974</v>
      </c>
      <c r="C387" s="1" t="s">
        <v>2390</v>
      </c>
      <c r="D387" s="132" t="str">
        <f ca="1">IF(C387 = "", "", INDIRECT(ADDRESS(MATCH(C387,汎用スキル表!$G$1:$G1331, 0),5,2,TRUE,"汎用スキル表"),TRUE))</f>
        <v>PERSONAL</v>
      </c>
      <c r="E387" s="1">
        <f ca="1">COUNTIFS(固有スキル表!$B:$B, $A387, 固有スキル表!$D:$D, $D387) + COUNTIFS($A:$A, $A387, $D:$D, $D387) - COUNTIFS(固有スキル表!$C:$C, $B387, 固有スキル表!$I:$I, "不可", 固有スキル表!$D:$D, $D387)</f>
        <v>2</v>
      </c>
      <c r="F387" s="1"/>
      <c r="G387" s="1"/>
      <c r="H387" s="1"/>
    </row>
    <row r="388" spans="1:8" ht="16.149999999999999">
      <c r="A388" s="132">
        <f ca="1">IF(B388 = "", "", INDIRECT(ADDRESS(MATCH(B388,キャラデータ表!$C$1:$C1331, 0),1,2,TRUE,"キャラデータ表"),TRUE))</f>
        <v>159</v>
      </c>
      <c r="B388" s="1" t="s">
        <v>974</v>
      </c>
      <c r="C388" s="1" t="s">
        <v>2445</v>
      </c>
      <c r="D388" s="132" t="str">
        <f ca="1">IF(C388 = "", "", INDIRECT(ADDRESS(MATCH(C388,汎用スキル表!$G$1:$G1331, 0),5,2,TRUE,"汎用スキル表"),TRUE))</f>
        <v>TROOP</v>
      </c>
      <c r="E388" s="1">
        <f ca="1">COUNTIFS(固有スキル表!$B:$B, $A388, 固有スキル表!$D:$D, $D388) + COUNTIFS($A:$A, $A388, $D:$D, $D388) - COUNTIFS(固有スキル表!$C:$C, $B388, 固有スキル表!$I:$I, "不可", 固有スキル表!$D:$D, $D388)</f>
        <v>1</v>
      </c>
      <c r="F388" s="1"/>
      <c r="G388" s="1"/>
      <c r="H388" s="1"/>
    </row>
    <row r="389" spans="1:8" ht="16.149999999999999">
      <c r="A389" s="132">
        <f ca="1">IF(B389 = "", "", INDIRECT(ADDRESS(MATCH(B389,キャラデータ表!$C$1:$C1331, 0),1,2,TRUE,"キャラデータ表"),TRUE))</f>
        <v>7</v>
      </c>
      <c r="B389" s="1" t="s">
        <v>134</v>
      </c>
      <c r="C389" s="1" t="s">
        <v>2470</v>
      </c>
      <c r="D389" s="132" t="str">
        <f ca="1">IF(C389 = "", "", INDIRECT(ADDRESS(MATCH(C389,汎用スキル表!$G$1:$G1331, 0),5,2,TRUE,"汎用スキル表"),TRUE))</f>
        <v>PASSIVE</v>
      </c>
      <c r="E389" s="1">
        <f ca="1">COUNTIFS(固有スキル表!$B:$B, $A389, 固有スキル表!$D:$D, $D389) + COUNTIFS($A:$A, $A389, $D:$D, $D389) - COUNTIFS(固有スキル表!$C:$C, $B389, 固有スキル表!$I:$I, "不可", 固有スキル表!$D:$D, $D389)</f>
        <v>2</v>
      </c>
      <c r="F389" s="1"/>
      <c r="G389" s="1"/>
      <c r="H389" s="1"/>
    </row>
    <row r="390" spans="1:8" ht="16.149999999999999">
      <c r="A390" s="132">
        <f ca="1">IF(B390 = "", "", INDIRECT(ADDRESS(MATCH(B390,キャラデータ表!$C$1:$C1331, 0),1,2,TRUE,"キャラデータ表"),TRUE))</f>
        <v>21</v>
      </c>
      <c r="B390" s="1" t="s">
        <v>222</v>
      </c>
      <c r="C390" s="1" t="s">
        <v>2470</v>
      </c>
      <c r="D390" s="132" t="str">
        <f ca="1">IF(C390 = "", "", INDIRECT(ADDRESS(MATCH(C390,汎用スキル表!$G$1:$G1331, 0),5,2,TRUE,"汎用スキル表"),TRUE))</f>
        <v>PASSIVE</v>
      </c>
      <c r="E390" s="1">
        <f ca="1">COUNTIFS(固有スキル表!$B:$B, $A390, 固有スキル表!$D:$D, $D390) + COUNTIFS($A:$A, $A390, $D:$D, $D390) - COUNTIFS(固有スキル表!$C:$C, $B390, 固有スキル表!$I:$I, "不可", 固有スキル表!$D:$D, $D390)</f>
        <v>1</v>
      </c>
      <c r="F390" s="1"/>
      <c r="G390" s="1"/>
      <c r="H390" s="1"/>
    </row>
    <row r="391" spans="1:8" ht="16.149999999999999">
      <c r="A391" s="132">
        <f ca="1">IF(B391 = "", "", INDIRECT(ADDRESS(MATCH(B391,キャラデータ表!$C$1:$C1331, 0),1,2,TRUE,"キャラデータ表"),TRUE))</f>
        <v>27</v>
      </c>
      <c r="B391" s="1" t="s">
        <v>261</v>
      </c>
      <c r="C391" s="1" t="s">
        <v>2470</v>
      </c>
      <c r="D391" s="132" t="str">
        <f ca="1">IF(C391 = "", "", INDIRECT(ADDRESS(MATCH(C391,汎用スキル表!$G$1:$G1331, 0),5,2,TRUE,"汎用スキル表"),TRUE))</f>
        <v>PASSIVE</v>
      </c>
      <c r="E391" s="1">
        <f ca="1">COUNTIFS(固有スキル表!$B:$B, $A391, 固有スキル表!$D:$D, $D391) + COUNTIFS($A:$A, $A391, $D:$D, $D391) - COUNTIFS(固有スキル表!$C:$C, $B391, 固有スキル表!$I:$I, "不可", 固有スキル表!$D:$D, $D391)</f>
        <v>2</v>
      </c>
      <c r="F391" s="1"/>
      <c r="G391" s="1"/>
      <c r="H391" s="1"/>
    </row>
    <row r="392" spans="1:8" ht="16.149999999999999">
      <c r="A392" s="132">
        <f ca="1">IF(B392 = "", "", INDIRECT(ADDRESS(MATCH(B392,キャラデータ表!$C$1:$C1331, 0),1,2,TRUE,"キャラデータ表"),TRUE))</f>
        <v>28</v>
      </c>
      <c r="B392" s="1" t="s">
        <v>268</v>
      </c>
      <c r="C392" s="1" t="s">
        <v>2470</v>
      </c>
      <c r="D392" s="132" t="str">
        <f ca="1">IF(C392 = "", "", INDIRECT(ADDRESS(MATCH(C392,汎用スキル表!$G$1:$G1331, 0),5,2,TRUE,"汎用スキル表"),TRUE))</f>
        <v>PASSIVE</v>
      </c>
      <c r="E392" s="1">
        <f ca="1">COUNTIFS(固有スキル表!$B:$B, $A392, 固有スキル表!$D:$D, $D392) + COUNTIFS($A:$A, $A392, $D:$D, $D392) - COUNTIFS(固有スキル表!$C:$C, $B392, 固有スキル表!$I:$I, "不可", 固有スキル表!$D:$D, $D392)</f>
        <v>2</v>
      </c>
      <c r="F392" s="1"/>
      <c r="G392" s="1"/>
      <c r="H392" s="1"/>
    </row>
    <row r="393" spans="1:8" ht="16.149999999999999">
      <c r="A393" s="132">
        <f ca="1">IF(B393 = "", "", INDIRECT(ADDRESS(MATCH(B393,キャラデータ表!$C$1:$C1331, 0),1,2,TRUE,"キャラデータ表"),TRUE))</f>
        <v>40</v>
      </c>
      <c r="B393" s="1" t="s">
        <v>346</v>
      </c>
      <c r="C393" s="1" t="s">
        <v>2470</v>
      </c>
      <c r="D393" s="132" t="str">
        <f ca="1">IF(C393 = "", "", INDIRECT(ADDRESS(MATCH(C393,汎用スキル表!$G$1:$G1331, 0),5,2,TRUE,"汎用スキル表"),TRUE))</f>
        <v>PASSIVE</v>
      </c>
      <c r="E393" s="1">
        <f ca="1">COUNTIFS(固有スキル表!$B:$B, $A393, 固有スキル表!$D:$D, $D393) + COUNTIFS($A:$A, $A393, $D:$D, $D393) - COUNTIFS(固有スキル表!$C:$C, $B393, 固有スキル表!$I:$I, "不可", 固有スキル表!$D:$D, $D393)</f>
        <v>1</v>
      </c>
      <c r="F393" s="1"/>
      <c r="G393" s="1"/>
      <c r="H393" s="1"/>
    </row>
    <row r="394" spans="1:8" ht="16.149999999999999">
      <c r="A394" s="132">
        <f ca="1">IF(B394 = "", "", INDIRECT(ADDRESS(MATCH(B394,キャラデータ表!$C$1:$C1331, 0),1,2,TRUE,"キャラデータ表"),TRUE))</f>
        <v>55</v>
      </c>
      <c r="B394" s="1" t="s">
        <v>269</v>
      </c>
      <c r="C394" s="1" t="s">
        <v>2470</v>
      </c>
      <c r="D394" s="132" t="str">
        <f ca="1">IF(C394 = "", "", INDIRECT(ADDRESS(MATCH(C394,汎用スキル表!$G$1:$G1331, 0),5,2,TRUE,"汎用スキル表"),TRUE))</f>
        <v>PASSIVE</v>
      </c>
      <c r="E394" s="1">
        <f ca="1">COUNTIFS(固有スキル表!$B:$B, $A394, 固有スキル表!$D:$D, $D394) + COUNTIFS($A:$A, $A394, $D:$D, $D394) - COUNTIFS(固有スキル表!$C:$C, $B394, 固有スキル表!$I:$I, "不可", 固有スキル表!$D:$D, $D394)</f>
        <v>1</v>
      </c>
      <c r="F394" s="1"/>
      <c r="G394" s="1"/>
      <c r="H394" s="1"/>
    </row>
    <row r="395" spans="1:8" ht="16.149999999999999">
      <c r="A395" s="132">
        <f ca="1">IF(B395 = "", "", INDIRECT(ADDRESS(MATCH(B395,キャラデータ表!$C$1:$C1331, 0),1,2,TRUE,"キャラデータ表"),TRUE))</f>
        <v>71</v>
      </c>
      <c r="B395" s="1" t="s">
        <v>515</v>
      </c>
      <c r="C395" s="1" t="s">
        <v>2470</v>
      </c>
      <c r="D395" s="132" t="str">
        <f ca="1">IF(C395 = "", "", INDIRECT(ADDRESS(MATCH(C395,汎用スキル表!$G$1:$G1331, 0),5,2,TRUE,"汎用スキル表"),TRUE))</f>
        <v>PASSIVE</v>
      </c>
      <c r="E395" s="1">
        <f ca="1">COUNTIFS(固有スキル表!$B:$B, $A395, 固有スキル表!$D:$D, $D395) + COUNTIFS($A:$A, $A395, $D:$D, $D395) - COUNTIFS(固有スキル表!$C:$C, $B395, 固有スキル表!$I:$I, "不可", 固有スキル表!$D:$D, $D395)</f>
        <v>1</v>
      </c>
      <c r="F395" s="1"/>
      <c r="G395" s="1"/>
      <c r="H395" s="1"/>
    </row>
    <row r="396" spans="1:8" ht="16.149999999999999">
      <c r="A396" s="132">
        <f ca="1">IF(B396 = "", "", INDIRECT(ADDRESS(MATCH(B396,キャラデータ表!$C$1:$C1331, 0),1,2,TRUE,"キャラデータ表"),TRUE))</f>
        <v>83</v>
      </c>
      <c r="B396" s="1" t="s">
        <v>596</v>
      </c>
      <c r="C396" s="1" t="s">
        <v>2470</v>
      </c>
      <c r="D396" s="132" t="str">
        <f ca="1">IF(C396 = "", "", INDIRECT(ADDRESS(MATCH(C396,汎用スキル表!$G$1:$G1331, 0),5,2,TRUE,"汎用スキル表"),TRUE))</f>
        <v>PASSIVE</v>
      </c>
      <c r="E396" s="1">
        <f ca="1">COUNTIFS(固有スキル表!$B:$B, $A396, 固有スキル表!$D:$D, $D396) + COUNTIFS($A:$A, $A396, $D:$D, $D396) - COUNTIFS(固有スキル表!$C:$C, $B396, 固有スキル表!$I:$I, "不可", 固有スキル表!$D:$D, $D396)</f>
        <v>2</v>
      </c>
      <c r="F396" s="1"/>
      <c r="G396" s="1"/>
      <c r="H396" s="1"/>
    </row>
    <row r="397" spans="1:8" ht="16.149999999999999">
      <c r="A397" s="132">
        <f ca="1">IF(B397 = "", "", INDIRECT(ADDRESS(MATCH(B397,キャラデータ表!$C$1:$C1331, 0),1,2,TRUE,"キャラデータ表"),TRUE))</f>
        <v>97</v>
      </c>
      <c r="B397" s="1" t="s">
        <v>677</v>
      </c>
      <c r="C397" s="1" t="s">
        <v>2470</v>
      </c>
      <c r="D397" s="132" t="str">
        <f ca="1">IF(C397 = "", "", INDIRECT(ADDRESS(MATCH(C397,汎用スキル表!$G$1:$G1331, 0),5,2,TRUE,"汎用スキル表"),TRUE))</f>
        <v>PASSIVE</v>
      </c>
      <c r="E397" s="1">
        <f ca="1">COUNTIFS(固有スキル表!$B:$B, $A397, 固有スキル表!$D:$D, $D397) + COUNTIFS($A:$A, $A397, $D:$D, $D397) - COUNTIFS(固有スキル表!$C:$C, $B397, 固有スキル表!$I:$I, "不可", 固有スキル表!$D:$D, $D397)</f>
        <v>1</v>
      </c>
      <c r="F397" s="1"/>
      <c r="G397" s="1"/>
      <c r="H397" s="1"/>
    </row>
    <row r="398" spans="1:8" ht="16.149999999999999">
      <c r="A398" s="132">
        <f ca="1">IF(B398 = "", "", INDIRECT(ADDRESS(MATCH(B398,キャラデータ表!$C$1:$C1331, 0),1,2,TRUE,"キャラデータ表"),TRUE))</f>
        <v>101</v>
      </c>
      <c r="B398" s="1" t="s">
        <v>702</v>
      </c>
      <c r="C398" s="1" t="s">
        <v>2470</v>
      </c>
      <c r="D398" s="132" t="str">
        <f ca="1">IF(C398 = "", "", INDIRECT(ADDRESS(MATCH(C398,汎用スキル表!$G$1:$G1331, 0),5,2,TRUE,"汎用スキル表"),TRUE))</f>
        <v>PASSIVE</v>
      </c>
      <c r="E398" s="1">
        <f ca="1">COUNTIFS(固有スキル表!$B:$B, $A398, 固有スキル表!$D:$D, $D398) + COUNTIFS($A:$A, $A398, $D:$D, $D398) - COUNTIFS(固有スキル表!$C:$C, $B398, 固有スキル表!$I:$I, "不可", 固有スキル表!$D:$D, $D398)</f>
        <v>2</v>
      </c>
      <c r="F398" s="1"/>
      <c r="G398" s="1"/>
      <c r="H398" s="1"/>
    </row>
    <row r="399" spans="1:8" ht="16.149999999999999">
      <c r="A399" s="132">
        <f ca="1">IF(B399 = "", "", INDIRECT(ADDRESS(MATCH(B399,キャラデータ表!$C$1:$C1331, 0),1,2,TRUE,"キャラデータ表"),TRUE))</f>
        <v>133</v>
      </c>
      <c r="B399" s="1" t="s">
        <v>832</v>
      </c>
      <c r="C399" s="1" t="s">
        <v>2470</v>
      </c>
      <c r="D399" s="132" t="str">
        <f ca="1">IF(C399 = "", "", INDIRECT(ADDRESS(MATCH(C399,汎用スキル表!$G$1:$G1331, 0),5,2,TRUE,"汎用スキル表"),TRUE))</f>
        <v>PASSIVE</v>
      </c>
      <c r="E399" s="1">
        <f ca="1">COUNTIFS(固有スキル表!$B:$B, $A399, 固有スキル表!$D:$D, $D399) + COUNTIFS($A:$A, $A399, $D:$D, $D399) - COUNTIFS(固有スキル表!$C:$C, $B399, 固有スキル表!$I:$I, "不可", 固有スキル表!$D:$D, $D399)</f>
        <v>1</v>
      </c>
      <c r="F399" s="1"/>
      <c r="G399" s="1"/>
      <c r="H399" s="1"/>
    </row>
    <row r="400" spans="1:8" ht="15">
      <c r="A400" s="1"/>
      <c r="B400" s="1"/>
      <c r="C400" s="1"/>
      <c r="D400" s="1"/>
      <c r="E400" s="1"/>
      <c r="F400" s="1"/>
      <c r="G400" s="1"/>
      <c r="H400" s="1"/>
    </row>
    <row r="401" spans="1:8" ht="15">
      <c r="A401" s="1"/>
      <c r="B401" s="1"/>
      <c r="C401" s="1"/>
      <c r="D401" s="1"/>
      <c r="E401" s="1"/>
      <c r="F401" s="1"/>
      <c r="G401" s="1"/>
      <c r="H401" s="1"/>
    </row>
    <row r="402" spans="1:8" ht="15">
      <c r="A402" s="1"/>
      <c r="B402" s="1"/>
      <c r="C402" s="1"/>
      <c r="D402" s="1"/>
      <c r="E402" s="1"/>
      <c r="F402" s="1"/>
      <c r="G402" s="1"/>
      <c r="H402" s="1"/>
    </row>
    <row r="403" spans="1:8" ht="15">
      <c r="A403" s="1"/>
      <c r="B403" s="1"/>
      <c r="C403" s="1"/>
      <c r="D403" s="1"/>
      <c r="E403" s="1"/>
      <c r="F403" s="1"/>
      <c r="G403" s="1"/>
      <c r="H403" s="1"/>
    </row>
    <row r="404" spans="1:8" ht="15">
      <c r="A404" s="1"/>
      <c r="B404" s="1"/>
      <c r="C404" s="1"/>
      <c r="D404" s="1"/>
      <c r="E404" s="1"/>
      <c r="F404" s="1"/>
      <c r="G404" s="1"/>
      <c r="H404" s="1"/>
    </row>
    <row r="405" spans="1:8" ht="15">
      <c r="A405" s="1"/>
      <c r="B405" s="1"/>
      <c r="C405" s="1"/>
      <c r="D405" s="1"/>
      <c r="E405" s="1"/>
      <c r="F405" s="1"/>
      <c r="G405" s="1"/>
      <c r="H405" s="1"/>
    </row>
    <row r="406" spans="1:8" ht="15">
      <c r="A406" s="1"/>
      <c r="B406" s="1"/>
      <c r="C406" s="1"/>
      <c r="D406" s="1"/>
      <c r="E406" s="1"/>
      <c r="F406" s="1"/>
      <c r="G406" s="1"/>
      <c r="H406" s="1"/>
    </row>
    <row r="407" spans="1:8" ht="15">
      <c r="A407" s="1"/>
      <c r="B407" s="1"/>
      <c r="C407" s="1"/>
      <c r="D407" s="1"/>
      <c r="E407" s="1"/>
      <c r="F407" s="1"/>
      <c r="G407" s="1"/>
      <c r="H407" s="1"/>
    </row>
    <row r="408" spans="1:8" ht="15">
      <c r="A408" s="1"/>
      <c r="B408" s="1"/>
      <c r="C408" s="1"/>
      <c r="D408" s="1"/>
      <c r="E408" s="1"/>
      <c r="F408" s="1"/>
      <c r="G408" s="1"/>
      <c r="H408" s="1"/>
    </row>
    <row r="409" spans="1:8" ht="15">
      <c r="A409" s="1"/>
      <c r="B409" s="1"/>
      <c r="C409" s="1"/>
      <c r="D409" s="1"/>
      <c r="E409" s="1"/>
      <c r="F409" s="1"/>
      <c r="G409" s="1"/>
      <c r="H409" s="1"/>
    </row>
    <row r="410" spans="1:8" ht="15">
      <c r="A410" s="1"/>
      <c r="B410" s="1"/>
      <c r="C410" s="1"/>
      <c r="D410" s="1"/>
      <c r="E410" s="1"/>
      <c r="F410" s="1"/>
      <c r="G410" s="1"/>
      <c r="H410" s="1"/>
    </row>
    <row r="411" spans="1:8" ht="15">
      <c r="A411" s="1"/>
      <c r="B411" s="1"/>
      <c r="C411" s="1"/>
      <c r="D411" s="1"/>
      <c r="E411" s="1"/>
      <c r="F411" s="1"/>
      <c r="G411" s="1"/>
      <c r="H411" s="1"/>
    </row>
    <row r="412" spans="1:8" ht="15">
      <c r="A412" s="1"/>
      <c r="B412" s="1"/>
      <c r="C412" s="1"/>
      <c r="D412" s="1"/>
      <c r="E412" s="1"/>
      <c r="F412" s="1"/>
      <c r="G412" s="1"/>
      <c r="H412" s="1"/>
    </row>
    <row r="413" spans="1:8" ht="15">
      <c r="A413" s="1"/>
      <c r="B413" s="1"/>
      <c r="C413" s="1"/>
      <c r="D413" s="1"/>
      <c r="E413" s="1"/>
      <c r="F413" s="1"/>
      <c r="G413" s="1"/>
      <c r="H413" s="1"/>
    </row>
    <row r="414" spans="1:8" ht="15">
      <c r="A414" s="1"/>
      <c r="B414" s="1"/>
      <c r="C414" s="1"/>
      <c r="D414" s="1"/>
      <c r="E414" s="1"/>
      <c r="F414" s="1"/>
      <c r="G414" s="1"/>
      <c r="H414" s="1"/>
    </row>
    <row r="415" spans="1:8" ht="15">
      <c r="A415" s="1"/>
      <c r="B415" s="1"/>
      <c r="C415" s="1"/>
      <c r="D415" s="1"/>
      <c r="E415" s="1"/>
      <c r="F415" s="1"/>
      <c r="G415" s="1"/>
      <c r="H415" s="1"/>
    </row>
    <row r="416" spans="1:8" ht="15">
      <c r="A416" s="1"/>
      <c r="B416" s="1"/>
      <c r="C416" s="1"/>
      <c r="D416" s="1"/>
      <c r="E416" s="1"/>
      <c r="F416" s="1"/>
      <c r="G416" s="1"/>
      <c r="H416" s="1"/>
    </row>
    <row r="417" spans="1:8" ht="15">
      <c r="A417" s="1"/>
      <c r="B417" s="1"/>
      <c r="C417" s="1"/>
      <c r="D417" s="1"/>
      <c r="E417" s="1"/>
      <c r="F417" s="1"/>
      <c r="G417" s="1"/>
      <c r="H417" s="1"/>
    </row>
    <row r="418" spans="1:8" ht="15">
      <c r="A418" s="1"/>
      <c r="B418" s="1"/>
      <c r="C418" s="1"/>
      <c r="D418" s="1"/>
      <c r="E418" s="1"/>
      <c r="F418" s="1"/>
      <c r="G418" s="1"/>
      <c r="H418" s="1"/>
    </row>
    <row r="419" spans="1:8" ht="15">
      <c r="A419" s="1"/>
      <c r="B419" s="1"/>
      <c r="C419" s="1"/>
      <c r="D419" s="1"/>
      <c r="E419" s="1"/>
      <c r="F419" s="1"/>
      <c r="G419" s="1"/>
      <c r="H419" s="1"/>
    </row>
    <row r="420" spans="1:8" ht="15">
      <c r="A420" s="1"/>
      <c r="B420" s="1"/>
      <c r="C420" s="1"/>
      <c r="D420" s="1"/>
      <c r="E420" s="1"/>
      <c r="F420" s="1"/>
      <c r="G420" s="1"/>
      <c r="H420" s="1"/>
    </row>
    <row r="421" spans="1:8" ht="15">
      <c r="A421" s="1"/>
      <c r="B421" s="1"/>
      <c r="C421" s="1"/>
      <c r="D421" s="1"/>
      <c r="E421" s="1"/>
      <c r="F421" s="1"/>
      <c r="G421" s="1"/>
      <c r="H421" s="1"/>
    </row>
    <row r="422" spans="1:8" ht="15">
      <c r="A422" s="1"/>
      <c r="B422" s="1"/>
      <c r="C422" s="1"/>
      <c r="D422" s="1"/>
      <c r="E422" s="1"/>
      <c r="F422" s="1"/>
      <c r="G422" s="1"/>
      <c r="H422" s="1"/>
    </row>
    <row r="423" spans="1:8" ht="15">
      <c r="A423" s="1"/>
      <c r="B423" s="1"/>
      <c r="C423" s="1"/>
      <c r="D423" s="1"/>
      <c r="E423" s="1"/>
      <c r="F423" s="1"/>
      <c r="G423" s="1"/>
      <c r="H423" s="1"/>
    </row>
    <row r="424" spans="1:8" ht="15">
      <c r="A424" s="1"/>
      <c r="B424" s="1"/>
      <c r="C424" s="1"/>
      <c r="D424" s="1"/>
      <c r="E424" s="1"/>
      <c r="F424" s="1"/>
      <c r="G424" s="1"/>
      <c r="H424" s="1"/>
    </row>
    <row r="425" spans="1:8" ht="15">
      <c r="A425" s="1"/>
      <c r="B425" s="1"/>
      <c r="C425" s="1"/>
      <c r="D425" s="1"/>
      <c r="E425" s="1"/>
      <c r="F425" s="1"/>
      <c r="G425" s="1"/>
      <c r="H425" s="1"/>
    </row>
    <row r="426" spans="1:8" ht="15">
      <c r="A426" s="1"/>
      <c r="B426" s="1"/>
      <c r="C426" s="1"/>
      <c r="D426" s="1"/>
      <c r="E426" s="1"/>
      <c r="F426" s="1"/>
      <c r="G426" s="1"/>
      <c r="H426" s="1"/>
    </row>
    <row r="427" spans="1:8" ht="15">
      <c r="A427" s="1"/>
      <c r="B427" s="1"/>
      <c r="C427" s="1"/>
      <c r="D427" s="1"/>
      <c r="E427" s="1"/>
      <c r="F427" s="1"/>
      <c r="G427" s="1"/>
      <c r="H427" s="1"/>
    </row>
    <row r="428" spans="1:8" ht="15">
      <c r="A428" s="1"/>
      <c r="B428" s="1"/>
      <c r="C428" s="1"/>
      <c r="D428" s="1"/>
      <c r="E428" s="1"/>
      <c r="F428" s="1"/>
      <c r="G428" s="1"/>
      <c r="H428" s="1"/>
    </row>
    <row r="429" spans="1:8" ht="15">
      <c r="A429" s="1"/>
      <c r="B429" s="1"/>
      <c r="C429" s="1"/>
      <c r="D429" s="1"/>
      <c r="E429" s="1"/>
      <c r="F429" s="1"/>
      <c r="G429" s="1"/>
      <c r="H429" s="1"/>
    </row>
    <row r="430" spans="1:8" ht="15">
      <c r="A430" s="1"/>
      <c r="B430" s="1"/>
      <c r="C430" s="1"/>
      <c r="D430" s="1"/>
      <c r="E430" s="1"/>
      <c r="F430" s="1"/>
      <c r="G430" s="1"/>
      <c r="H430" s="1"/>
    </row>
    <row r="431" spans="1:8" ht="15">
      <c r="A431" s="1"/>
      <c r="B431" s="1"/>
      <c r="C431" s="1"/>
      <c r="D431" s="1"/>
      <c r="E431" s="1"/>
      <c r="F431" s="1"/>
      <c r="G431" s="1"/>
      <c r="H431" s="1"/>
    </row>
    <row r="432" spans="1:8" ht="15">
      <c r="A432" s="1"/>
      <c r="B432" s="1"/>
      <c r="C432" s="1"/>
      <c r="D432" s="1"/>
      <c r="E432" s="1"/>
      <c r="F432" s="1"/>
      <c r="G432" s="1"/>
      <c r="H432" s="1"/>
    </row>
    <row r="433" spans="1:8" ht="15">
      <c r="A433" s="1"/>
      <c r="B433" s="1"/>
      <c r="C433" s="1"/>
      <c r="D433" s="1"/>
      <c r="E433" s="1"/>
      <c r="F433" s="1"/>
      <c r="G433" s="1"/>
      <c r="H433" s="1"/>
    </row>
    <row r="434" spans="1:8" ht="15">
      <c r="A434" s="1"/>
      <c r="B434" s="1"/>
      <c r="C434" s="1"/>
      <c r="D434" s="1"/>
      <c r="E434" s="1"/>
      <c r="F434" s="1"/>
      <c r="G434" s="1"/>
      <c r="H434" s="1"/>
    </row>
    <row r="435" spans="1:8" ht="15">
      <c r="A435" s="1"/>
      <c r="B435" s="1"/>
      <c r="C435" s="1"/>
      <c r="D435" s="1"/>
      <c r="E435" s="1"/>
      <c r="F435" s="1"/>
      <c r="G435" s="1"/>
      <c r="H435" s="1"/>
    </row>
    <row r="436" spans="1:8" ht="15">
      <c r="A436" s="1"/>
      <c r="B436" s="1"/>
      <c r="C436" s="1"/>
      <c r="D436" s="1"/>
      <c r="E436" s="1"/>
      <c r="F436" s="1"/>
      <c r="G436" s="1"/>
      <c r="H436" s="1"/>
    </row>
    <row r="437" spans="1:8" ht="15">
      <c r="A437" s="1"/>
      <c r="B437" s="1"/>
      <c r="C437" s="1"/>
      <c r="D437" s="1"/>
      <c r="E437" s="1"/>
      <c r="F437" s="1"/>
      <c r="G437" s="1"/>
      <c r="H437" s="1"/>
    </row>
    <row r="438" spans="1:8" ht="15">
      <c r="A438" s="1"/>
      <c r="B438" s="1"/>
      <c r="C438" s="1"/>
      <c r="D438" s="1"/>
      <c r="E438" s="1"/>
      <c r="F438" s="1"/>
      <c r="G438" s="1"/>
      <c r="H438" s="1"/>
    </row>
    <row r="439" spans="1:8" ht="15">
      <c r="A439" s="1"/>
      <c r="B439" s="1"/>
      <c r="C439" s="1"/>
      <c r="D439" s="1"/>
      <c r="E439" s="1"/>
      <c r="F439" s="1"/>
      <c r="G439" s="1"/>
      <c r="H439" s="1"/>
    </row>
    <row r="440" spans="1:8" ht="15">
      <c r="A440" s="1"/>
      <c r="B440" s="1"/>
      <c r="C440" s="1"/>
      <c r="D440" s="1"/>
      <c r="E440" s="1"/>
      <c r="F440" s="1"/>
      <c r="G440" s="1"/>
      <c r="H440" s="1"/>
    </row>
    <row r="441" spans="1:8" ht="15">
      <c r="A441" s="1"/>
      <c r="B441" s="1"/>
      <c r="C441" s="1"/>
      <c r="D441" s="1"/>
      <c r="E441" s="1"/>
      <c r="F441" s="1"/>
      <c r="G441" s="1"/>
      <c r="H441" s="1"/>
    </row>
    <row r="442" spans="1:8" ht="15">
      <c r="A442" s="1"/>
      <c r="B442" s="1"/>
      <c r="C442" s="1"/>
      <c r="D442" s="1"/>
      <c r="E442" s="1"/>
      <c r="F442" s="1"/>
      <c r="G442" s="1"/>
      <c r="H442" s="1"/>
    </row>
    <row r="443" spans="1:8" ht="15">
      <c r="A443" s="1"/>
      <c r="B443" s="1"/>
      <c r="C443" s="1"/>
      <c r="D443" s="1"/>
      <c r="E443" s="1"/>
      <c r="F443" s="1"/>
      <c r="G443" s="1"/>
      <c r="H443" s="1"/>
    </row>
    <row r="444" spans="1:8" ht="15">
      <c r="A444" s="1"/>
      <c r="B444" s="1"/>
      <c r="C444" s="1"/>
      <c r="D444" s="1"/>
      <c r="E444" s="1"/>
      <c r="F444" s="1"/>
      <c r="G444" s="1"/>
      <c r="H444" s="1"/>
    </row>
    <row r="445" spans="1:8" ht="15">
      <c r="A445" s="1"/>
      <c r="B445" s="1"/>
      <c r="C445" s="1"/>
      <c r="D445" s="1"/>
      <c r="E445" s="1"/>
      <c r="F445" s="1"/>
      <c r="G445" s="1"/>
      <c r="H445" s="1"/>
    </row>
    <row r="446" spans="1:8" ht="15">
      <c r="A446" s="1"/>
      <c r="B446" s="1"/>
      <c r="C446" s="1"/>
      <c r="D446" s="1"/>
      <c r="E446" s="1"/>
      <c r="F446" s="1"/>
      <c r="G446" s="1"/>
      <c r="H446" s="1"/>
    </row>
    <row r="447" spans="1:8" ht="15">
      <c r="A447" s="1"/>
      <c r="B447" s="1"/>
      <c r="C447" s="1"/>
      <c r="D447" s="1"/>
      <c r="E447" s="1"/>
      <c r="F447" s="1"/>
      <c r="G447" s="1"/>
      <c r="H447" s="1"/>
    </row>
    <row r="448" spans="1:8" ht="15">
      <c r="A448" s="1"/>
      <c r="B448" s="1"/>
      <c r="C448" s="1"/>
      <c r="D448" s="1"/>
      <c r="E448" s="1"/>
      <c r="F448" s="1"/>
      <c r="G448" s="1"/>
      <c r="H448" s="1"/>
    </row>
    <row r="449" spans="1:8" ht="15">
      <c r="A449" s="1"/>
      <c r="B449" s="1"/>
      <c r="C449" s="1"/>
      <c r="D449" s="1"/>
      <c r="E449" s="1"/>
      <c r="F449" s="1"/>
      <c r="G449" s="1"/>
      <c r="H449" s="1"/>
    </row>
    <row r="450" spans="1:8" ht="15">
      <c r="A450" s="1"/>
      <c r="B450" s="1"/>
      <c r="C450" s="1"/>
      <c r="D450" s="1"/>
      <c r="E450" s="1"/>
      <c r="F450" s="1"/>
      <c r="G450" s="1"/>
      <c r="H450" s="1"/>
    </row>
    <row r="451" spans="1:8" ht="15">
      <c r="A451" s="1"/>
      <c r="B451" s="1"/>
      <c r="C451" s="1"/>
      <c r="D451" s="1"/>
      <c r="E451" s="1"/>
      <c r="F451" s="1"/>
      <c r="G451" s="1"/>
      <c r="H451" s="1"/>
    </row>
    <row r="452" spans="1:8" ht="15">
      <c r="A452" s="1"/>
      <c r="B452" s="1"/>
      <c r="C452" s="1"/>
      <c r="D452" s="1"/>
      <c r="E452" s="1"/>
      <c r="F452" s="1"/>
      <c r="G452" s="1"/>
      <c r="H452" s="1"/>
    </row>
    <row r="453" spans="1:8" ht="15">
      <c r="A453" s="1"/>
      <c r="B453" s="1"/>
      <c r="C453" s="1"/>
      <c r="D453" s="1"/>
      <c r="E453" s="1"/>
      <c r="F453" s="1"/>
      <c r="G453" s="1"/>
      <c r="H453" s="1"/>
    </row>
    <row r="454" spans="1:8" ht="15">
      <c r="A454" s="1"/>
      <c r="B454" s="1"/>
      <c r="C454" s="1"/>
      <c r="D454" s="1"/>
      <c r="E454" s="1"/>
      <c r="F454" s="1"/>
      <c r="G454" s="1"/>
      <c r="H454" s="1"/>
    </row>
    <row r="455" spans="1:8" ht="15">
      <c r="A455" s="1"/>
      <c r="B455" s="1"/>
      <c r="C455" s="1"/>
      <c r="D455" s="1"/>
      <c r="E455" s="1"/>
      <c r="F455" s="1"/>
      <c r="G455" s="1"/>
      <c r="H455" s="1"/>
    </row>
    <row r="456" spans="1:8" ht="15">
      <c r="A456" s="1"/>
      <c r="B456" s="1"/>
      <c r="C456" s="1"/>
      <c r="D456" s="1"/>
      <c r="E456" s="1"/>
      <c r="F456" s="1"/>
      <c r="G456" s="1"/>
      <c r="H456" s="1"/>
    </row>
    <row r="457" spans="1:8" ht="15">
      <c r="A457" s="1"/>
      <c r="B457" s="1"/>
      <c r="C457" s="1"/>
      <c r="D457" s="1"/>
      <c r="E457" s="1"/>
      <c r="F457" s="1"/>
      <c r="G457" s="1"/>
      <c r="H457" s="1"/>
    </row>
    <row r="458" spans="1:8" ht="15">
      <c r="A458" s="1"/>
      <c r="B458" s="1"/>
      <c r="C458" s="1"/>
      <c r="D458" s="1"/>
      <c r="E458" s="1"/>
      <c r="F458" s="1"/>
      <c r="G458" s="1"/>
      <c r="H458" s="1"/>
    </row>
    <row r="459" spans="1:8" ht="15">
      <c r="A459" s="1"/>
      <c r="B459" s="1"/>
      <c r="C459" s="1"/>
      <c r="D459" s="1"/>
      <c r="E459" s="1"/>
      <c r="F459" s="1"/>
      <c r="G459" s="1"/>
      <c r="H459" s="1"/>
    </row>
    <row r="460" spans="1:8" ht="15">
      <c r="A460" s="1"/>
      <c r="B460" s="1"/>
      <c r="C460" s="1"/>
      <c r="D460" s="1"/>
      <c r="E460" s="1"/>
      <c r="F460" s="1"/>
      <c r="G460" s="1"/>
      <c r="H460" s="1"/>
    </row>
    <row r="461" spans="1:8" ht="15">
      <c r="A461" s="1"/>
      <c r="B461" s="1"/>
      <c r="C461" s="1"/>
      <c r="D461" s="1"/>
      <c r="E461" s="1"/>
      <c r="F461" s="1"/>
      <c r="G461" s="1"/>
      <c r="H461" s="1"/>
    </row>
    <row r="462" spans="1:8" ht="15">
      <c r="A462" s="1"/>
      <c r="B462" s="1"/>
      <c r="C462" s="1"/>
      <c r="D462" s="1"/>
      <c r="E462" s="1"/>
      <c r="F462" s="1"/>
      <c r="G462" s="1"/>
      <c r="H462" s="1"/>
    </row>
    <row r="463" spans="1:8" ht="15">
      <c r="A463" s="1"/>
      <c r="B463" s="1"/>
      <c r="C463" s="1"/>
      <c r="D463" s="1"/>
      <c r="E463" s="1"/>
      <c r="F463" s="1"/>
      <c r="G463" s="1"/>
      <c r="H463" s="1"/>
    </row>
    <row r="464" spans="1:8" ht="15">
      <c r="A464" s="1"/>
      <c r="B464" s="1"/>
      <c r="C464" s="1"/>
      <c r="D464" s="1"/>
      <c r="E464" s="1"/>
      <c r="F464" s="1"/>
      <c r="G464" s="1"/>
      <c r="H464" s="1"/>
    </row>
    <row r="465" spans="1:8" ht="15">
      <c r="A465" s="1"/>
      <c r="B465" s="1"/>
      <c r="C465" s="1"/>
      <c r="D465" s="1"/>
      <c r="E465" s="1"/>
      <c r="F465" s="1"/>
      <c r="G465" s="1"/>
      <c r="H465" s="1"/>
    </row>
    <row r="466" spans="1:8" ht="15">
      <c r="A466" s="1"/>
      <c r="B466" s="1"/>
      <c r="C466" s="1"/>
      <c r="D466" s="1"/>
      <c r="E466" s="1"/>
      <c r="F466" s="1"/>
      <c r="G466" s="1"/>
      <c r="H466" s="1"/>
    </row>
    <row r="467" spans="1:8" ht="15">
      <c r="A467" s="1"/>
      <c r="B467" s="1"/>
      <c r="C467" s="1"/>
      <c r="D467" s="1"/>
      <c r="E467" s="1"/>
      <c r="F467" s="1"/>
      <c r="G467" s="1"/>
      <c r="H467" s="1"/>
    </row>
    <row r="468" spans="1:8" ht="15">
      <c r="A468" s="1"/>
      <c r="B468" s="1"/>
      <c r="C468" s="1"/>
      <c r="D468" s="1"/>
      <c r="E468" s="1"/>
      <c r="F468" s="1"/>
      <c r="G468" s="1"/>
      <c r="H468" s="1"/>
    </row>
    <row r="469" spans="1:8" ht="15">
      <c r="A469" s="1"/>
      <c r="B469" s="1"/>
      <c r="C469" s="1"/>
      <c r="D469" s="1"/>
      <c r="E469" s="1"/>
      <c r="F469" s="1"/>
      <c r="G469" s="1"/>
      <c r="H469" s="1"/>
    </row>
    <row r="470" spans="1:8" ht="15">
      <c r="A470" s="1"/>
      <c r="B470" s="1"/>
      <c r="C470" s="1"/>
      <c r="D470" s="1"/>
      <c r="E470" s="1"/>
      <c r="F470" s="1"/>
      <c r="G470" s="1"/>
      <c r="H470" s="1"/>
    </row>
    <row r="471" spans="1:8" ht="15">
      <c r="A471" s="1"/>
      <c r="B471" s="1"/>
      <c r="C471" s="1"/>
      <c r="D471" s="1"/>
      <c r="E471" s="1"/>
      <c r="F471" s="1"/>
      <c r="G471" s="1"/>
      <c r="H471" s="1"/>
    </row>
    <row r="472" spans="1:8" ht="15">
      <c r="A472" s="1"/>
      <c r="B472" s="1"/>
      <c r="C472" s="1"/>
      <c r="D472" s="1"/>
      <c r="E472" s="1"/>
      <c r="F472" s="1"/>
      <c r="G472" s="1"/>
      <c r="H472" s="1"/>
    </row>
    <row r="473" spans="1:8" ht="15">
      <c r="A473" s="1"/>
      <c r="B473" s="1"/>
      <c r="C473" s="1"/>
      <c r="D473" s="1"/>
      <c r="E473" s="1"/>
      <c r="F473" s="1"/>
      <c r="G473" s="1"/>
      <c r="H473" s="1"/>
    </row>
    <row r="474" spans="1:8" ht="15">
      <c r="A474" s="1"/>
      <c r="B474" s="1"/>
      <c r="C474" s="1"/>
      <c r="D474" s="1"/>
      <c r="E474" s="1"/>
      <c r="F474" s="1"/>
      <c r="G474" s="1"/>
      <c r="H474" s="1"/>
    </row>
    <row r="475" spans="1:8" ht="15">
      <c r="A475" s="1"/>
      <c r="B475" s="1"/>
      <c r="C475" s="1"/>
      <c r="D475" s="1"/>
      <c r="E475" s="1"/>
      <c r="F475" s="1"/>
      <c r="G475" s="1"/>
      <c r="H475" s="1"/>
    </row>
    <row r="476" spans="1:8" ht="15">
      <c r="A476" s="1"/>
      <c r="B476" s="1"/>
      <c r="C476" s="1"/>
      <c r="D476" s="1"/>
      <c r="E476" s="1"/>
      <c r="F476" s="1"/>
      <c r="G476" s="1"/>
      <c r="H476" s="1"/>
    </row>
    <row r="477" spans="1:8" ht="15">
      <c r="A477" s="1"/>
      <c r="B477" s="1"/>
      <c r="C477" s="1"/>
      <c r="D477" s="1"/>
      <c r="E477" s="1"/>
      <c r="F477" s="1"/>
      <c r="G477" s="1"/>
      <c r="H477" s="1"/>
    </row>
    <row r="478" spans="1:8" ht="15">
      <c r="A478" s="1"/>
      <c r="B478" s="1"/>
      <c r="C478" s="1"/>
      <c r="D478" s="1"/>
      <c r="E478" s="1"/>
      <c r="F478" s="1"/>
      <c r="G478" s="1"/>
      <c r="H478" s="1"/>
    </row>
    <row r="479" spans="1:8" ht="15">
      <c r="A479" s="1"/>
      <c r="B479" s="1"/>
      <c r="C479" s="1"/>
      <c r="D479" s="1"/>
      <c r="E479" s="1"/>
      <c r="F479" s="1"/>
      <c r="G479" s="1"/>
      <c r="H479" s="1"/>
    </row>
    <row r="480" spans="1:8" ht="15">
      <c r="A480" s="1"/>
      <c r="B480" s="1"/>
      <c r="C480" s="1"/>
      <c r="D480" s="1"/>
      <c r="E480" s="1"/>
      <c r="F480" s="1"/>
      <c r="G480" s="1"/>
      <c r="H480" s="1"/>
    </row>
    <row r="481" spans="1:8" ht="15">
      <c r="A481" s="1"/>
      <c r="B481" s="1"/>
      <c r="C481" s="1"/>
      <c r="D481" s="1"/>
      <c r="E481" s="1"/>
      <c r="F481" s="1"/>
      <c r="G481" s="1"/>
      <c r="H481" s="1"/>
    </row>
    <row r="482" spans="1:8" ht="15">
      <c r="A482" s="1"/>
      <c r="B482" s="1"/>
      <c r="C482" s="1"/>
      <c r="D482" s="1"/>
      <c r="E482" s="1"/>
      <c r="F482" s="1"/>
      <c r="G482" s="1"/>
      <c r="H482" s="1"/>
    </row>
    <row r="483" spans="1:8" ht="15">
      <c r="A483" s="1"/>
      <c r="B483" s="1"/>
      <c r="C483" s="1"/>
      <c r="D483" s="1"/>
      <c r="E483" s="1"/>
      <c r="F483" s="1"/>
      <c r="G483" s="1"/>
      <c r="H483" s="1"/>
    </row>
    <row r="484" spans="1:8" ht="15">
      <c r="A484" s="1"/>
      <c r="B484" s="1"/>
      <c r="C484" s="1"/>
      <c r="D484" s="1"/>
      <c r="E484" s="1"/>
      <c r="F484" s="1"/>
      <c r="G484" s="1"/>
      <c r="H484" s="1"/>
    </row>
    <row r="485" spans="1:8" ht="15">
      <c r="A485" s="1"/>
      <c r="B485" s="1"/>
      <c r="C485" s="1"/>
      <c r="D485" s="1"/>
      <c r="E485" s="1"/>
      <c r="F485" s="1"/>
      <c r="G485" s="1"/>
      <c r="H485" s="1"/>
    </row>
    <row r="486" spans="1:8" ht="15">
      <c r="A486" s="1"/>
      <c r="B486" s="1"/>
      <c r="C486" s="1"/>
      <c r="D486" s="1"/>
      <c r="E486" s="1"/>
      <c r="F486" s="1"/>
      <c r="G486" s="1"/>
      <c r="H486" s="1"/>
    </row>
    <row r="487" spans="1:8" ht="15">
      <c r="A487" s="1"/>
      <c r="B487" s="1"/>
      <c r="C487" s="1"/>
      <c r="D487" s="1"/>
      <c r="E487" s="1"/>
      <c r="F487" s="1"/>
      <c r="G487" s="1"/>
      <c r="H487" s="1"/>
    </row>
    <row r="488" spans="1:8" ht="15">
      <c r="A488" s="1"/>
      <c r="B488" s="1"/>
      <c r="C488" s="1"/>
      <c r="D488" s="1"/>
      <c r="E488" s="1"/>
      <c r="F488" s="1"/>
      <c r="G488" s="1"/>
      <c r="H488" s="1"/>
    </row>
    <row r="489" spans="1:8" ht="15">
      <c r="A489" s="1"/>
      <c r="B489" s="1"/>
      <c r="C489" s="1"/>
      <c r="D489" s="1"/>
      <c r="E489" s="1"/>
      <c r="F489" s="1"/>
      <c r="G489" s="1"/>
      <c r="H489" s="1"/>
    </row>
    <row r="490" spans="1:8" ht="15">
      <c r="A490" s="1"/>
      <c r="B490" s="1"/>
      <c r="C490" s="1"/>
      <c r="D490" s="1"/>
      <c r="E490" s="1"/>
      <c r="F490" s="1"/>
      <c r="G490" s="1"/>
      <c r="H490" s="1"/>
    </row>
    <row r="491" spans="1:8" ht="15">
      <c r="A491" s="1"/>
      <c r="B491" s="1"/>
      <c r="C491" s="1"/>
      <c r="D491" s="1"/>
      <c r="E491" s="1"/>
      <c r="F491" s="1"/>
      <c r="G491" s="1"/>
      <c r="H491" s="1"/>
    </row>
    <row r="492" spans="1:8" ht="15">
      <c r="A492" s="1"/>
      <c r="B492" s="1"/>
      <c r="C492" s="1"/>
      <c r="D492" s="1"/>
      <c r="E492" s="1"/>
      <c r="F492" s="1"/>
      <c r="G492" s="1"/>
      <c r="H492" s="1"/>
    </row>
    <row r="493" spans="1:8" ht="15">
      <c r="A493" s="1"/>
      <c r="B493" s="1"/>
      <c r="C493" s="1"/>
      <c r="D493" s="1"/>
      <c r="E493" s="1"/>
      <c r="F493" s="1"/>
      <c r="G493" s="1"/>
      <c r="H493" s="1"/>
    </row>
    <row r="494" spans="1:8" ht="15">
      <c r="A494" s="1"/>
      <c r="B494" s="1"/>
      <c r="C494" s="1"/>
      <c r="D494" s="1"/>
      <c r="E494" s="1"/>
      <c r="F494" s="1"/>
      <c r="G494" s="1"/>
      <c r="H494" s="1"/>
    </row>
    <row r="495" spans="1:8" ht="15">
      <c r="A495" s="1"/>
      <c r="B495" s="1"/>
      <c r="C495" s="1"/>
      <c r="D495" s="1"/>
      <c r="E495" s="1"/>
      <c r="F495" s="1"/>
      <c r="G495" s="1"/>
      <c r="H495" s="1"/>
    </row>
    <row r="496" spans="1:8" ht="15">
      <c r="A496" s="1"/>
      <c r="B496" s="1"/>
      <c r="C496" s="1"/>
      <c r="D496" s="1"/>
      <c r="E496" s="1"/>
      <c r="F496" s="1"/>
      <c r="G496" s="1"/>
      <c r="H496" s="1"/>
    </row>
    <row r="497" spans="1:8" ht="15">
      <c r="A497" s="1"/>
      <c r="B497" s="1"/>
      <c r="C497" s="1"/>
      <c r="D497" s="1"/>
      <c r="E497" s="1"/>
      <c r="F497" s="1"/>
      <c r="G497" s="1"/>
      <c r="H497" s="1"/>
    </row>
    <row r="498" spans="1:8" ht="15">
      <c r="A498" s="1"/>
      <c r="B498" s="1"/>
      <c r="C498" s="1"/>
      <c r="D498" s="1"/>
      <c r="E498" s="1"/>
      <c r="F498" s="1"/>
      <c r="G498" s="1"/>
      <c r="H498" s="1"/>
    </row>
    <row r="499" spans="1:8" ht="15">
      <c r="A499" s="1"/>
      <c r="B499" s="1"/>
      <c r="C499" s="1"/>
      <c r="D499" s="1"/>
      <c r="E499" s="1"/>
      <c r="F499" s="1"/>
      <c r="G499" s="1"/>
      <c r="H499" s="1"/>
    </row>
    <row r="500" spans="1:8" ht="15">
      <c r="A500" s="1"/>
      <c r="B500" s="1"/>
      <c r="C500" s="1"/>
      <c r="D500" s="1"/>
      <c r="E500" s="1"/>
      <c r="F500" s="1"/>
      <c r="G500" s="1"/>
      <c r="H500" s="1"/>
    </row>
    <row r="501" spans="1:8" ht="15">
      <c r="A501" s="1"/>
      <c r="B501" s="1"/>
      <c r="C501" s="1"/>
      <c r="D501" s="1"/>
      <c r="E501" s="1"/>
      <c r="F501" s="1"/>
      <c r="G501" s="1"/>
      <c r="H501" s="1"/>
    </row>
    <row r="502" spans="1:8" ht="15">
      <c r="A502" s="1"/>
      <c r="B502" s="1"/>
      <c r="C502" s="1"/>
      <c r="D502" s="1"/>
      <c r="E502" s="1"/>
      <c r="F502" s="1"/>
      <c r="G502" s="1"/>
      <c r="H502" s="1"/>
    </row>
    <row r="503" spans="1:8" ht="15">
      <c r="A503" s="1"/>
      <c r="B503" s="1"/>
      <c r="C503" s="1"/>
      <c r="D503" s="1"/>
      <c r="E503" s="1"/>
      <c r="F503" s="1"/>
      <c r="G503" s="1"/>
      <c r="H503" s="1"/>
    </row>
    <row r="504" spans="1:8" ht="15">
      <c r="A504" s="1"/>
      <c r="B504" s="1"/>
      <c r="C504" s="1"/>
      <c r="D504" s="1"/>
      <c r="E504" s="1"/>
      <c r="F504" s="1"/>
      <c r="G504" s="1"/>
      <c r="H504" s="1"/>
    </row>
    <row r="505" spans="1:8" ht="15">
      <c r="A505" s="1"/>
      <c r="B505" s="1"/>
      <c r="C505" s="1"/>
      <c r="D505" s="1"/>
      <c r="E505" s="1"/>
      <c r="F505" s="1"/>
      <c r="G505" s="1"/>
      <c r="H505" s="1"/>
    </row>
    <row r="506" spans="1:8" ht="15">
      <c r="A506" s="1"/>
      <c r="B506" s="1"/>
      <c r="C506" s="1"/>
      <c r="D506" s="1"/>
      <c r="E506" s="1"/>
      <c r="F506" s="1"/>
      <c r="G506" s="1"/>
      <c r="H506" s="1"/>
    </row>
    <row r="507" spans="1:8" ht="15">
      <c r="A507" s="1"/>
      <c r="B507" s="1"/>
      <c r="C507" s="1"/>
      <c r="D507" s="1"/>
      <c r="E507" s="1"/>
      <c r="F507" s="1"/>
      <c r="G507" s="1"/>
      <c r="H507" s="1"/>
    </row>
    <row r="508" spans="1:8" ht="15">
      <c r="A508" s="1"/>
      <c r="B508" s="1"/>
      <c r="C508" s="1"/>
      <c r="D508" s="1"/>
      <c r="E508" s="1"/>
      <c r="F508" s="1"/>
      <c r="G508" s="1"/>
      <c r="H508" s="1"/>
    </row>
    <row r="509" spans="1:8" ht="15">
      <c r="A509" s="1"/>
      <c r="B509" s="1"/>
      <c r="C509" s="1"/>
      <c r="D509" s="1"/>
      <c r="E509" s="1"/>
      <c r="F509" s="1"/>
      <c r="G509" s="1"/>
      <c r="H509" s="1"/>
    </row>
    <row r="510" spans="1:8" ht="15">
      <c r="A510" s="1"/>
      <c r="B510" s="1"/>
      <c r="C510" s="1"/>
      <c r="D510" s="1"/>
      <c r="E510" s="1"/>
      <c r="F510" s="1"/>
      <c r="G510" s="1"/>
      <c r="H510" s="1"/>
    </row>
    <row r="511" spans="1:8" ht="15">
      <c r="A511" s="1"/>
      <c r="B511" s="1"/>
      <c r="C511" s="1"/>
      <c r="D511" s="1"/>
      <c r="E511" s="1"/>
      <c r="F511" s="1"/>
      <c r="G511" s="1"/>
      <c r="H511" s="1"/>
    </row>
    <row r="512" spans="1:8" ht="15">
      <c r="A512" s="1"/>
      <c r="B512" s="1"/>
      <c r="C512" s="1"/>
      <c r="D512" s="1"/>
      <c r="E512" s="1"/>
      <c r="F512" s="1"/>
      <c r="G512" s="1"/>
      <c r="H512" s="1"/>
    </row>
    <row r="513" spans="1:8" ht="15">
      <c r="A513" s="1"/>
      <c r="B513" s="1"/>
      <c r="C513" s="1"/>
      <c r="D513" s="1"/>
      <c r="E513" s="1"/>
      <c r="F513" s="1"/>
      <c r="G513" s="1"/>
      <c r="H513" s="1"/>
    </row>
    <row r="514" spans="1:8" ht="15">
      <c r="A514" s="1"/>
      <c r="B514" s="1"/>
      <c r="C514" s="1"/>
      <c r="D514" s="1"/>
      <c r="E514" s="1"/>
      <c r="F514" s="1"/>
      <c r="G514" s="1"/>
      <c r="H514" s="1"/>
    </row>
    <row r="515" spans="1:8" ht="15">
      <c r="A515" s="1"/>
      <c r="B515" s="1"/>
      <c r="C515" s="1"/>
      <c r="D515" s="1"/>
      <c r="E515" s="1"/>
      <c r="F515" s="1"/>
      <c r="G515" s="1"/>
      <c r="H515" s="1"/>
    </row>
    <row r="516" spans="1:8" ht="15">
      <c r="A516" s="1"/>
      <c r="B516" s="1"/>
      <c r="C516" s="1"/>
      <c r="D516" s="1"/>
      <c r="E516" s="1"/>
      <c r="F516" s="1"/>
      <c r="G516" s="1"/>
      <c r="H516" s="1"/>
    </row>
    <row r="517" spans="1:8" ht="15">
      <c r="A517" s="1"/>
      <c r="B517" s="1"/>
      <c r="C517" s="1"/>
      <c r="D517" s="1"/>
      <c r="E517" s="1"/>
      <c r="F517" s="1"/>
      <c r="G517" s="1"/>
      <c r="H517" s="1"/>
    </row>
    <row r="518" spans="1:8" ht="15">
      <c r="A518" s="1"/>
      <c r="B518" s="1"/>
      <c r="C518" s="1"/>
      <c r="D518" s="1"/>
      <c r="E518" s="1"/>
      <c r="F518" s="1"/>
      <c r="G518" s="1"/>
      <c r="H518" s="1"/>
    </row>
    <row r="519" spans="1:8" ht="15">
      <c r="A519" s="1"/>
      <c r="B519" s="1"/>
      <c r="C519" s="1"/>
      <c r="D519" s="1"/>
      <c r="E519" s="1"/>
      <c r="F519" s="1"/>
      <c r="G519" s="1"/>
      <c r="H519" s="1"/>
    </row>
    <row r="520" spans="1:8" ht="15">
      <c r="A520" s="1"/>
      <c r="B520" s="1"/>
      <c r="C520" s="1"/>
      <c r="D520" s="1"/>
      <c r="E520" s="1"/>
      <c r="F520" s="1"/>
      <c r="G520" s="1"/>
      <c r="H520" s="1"/>
    </row>
    <row r="521" spans="1:8" ht="15">
      <c r="A521" s="1"/>
      <c r="B521" s="1"/>
      <c r="C521" s="1"/>
      <c r="D521" s="1"/>
      <c r="E521" s="1"/>
      <c r="F521" s="1"/>
      <c r="G521" s="1"/>
      <c r="H521" s="1"/>
    </row>
    <row r="522" spans="1:8" ht="15">
      <c r="A522" s="1"/>
      <c r="B522" s="1"/>
      <c r="C522" s="1"/>
      <c r="D522" s="1"/>
      <c r="E522" s="1"/>
      <c r="F522" s="1"/>
      <c r="G522" s="1"/>
      <c r="H522" s="1"/>
    </row>
    <row r="523" spans="1:8" ht="15">
      <c r="A523" s="1"/>
      <c r="B523" s="1"/>
      <c r="C523" s="1"/>
      <c r="D523" s="1"/>
      <c r="E523" s="1"/>
      <c r="F523" s="1"/>
      <c r="G523" s="1"/>
      <c r="H523" s="1"/>
    </row>
    <row r="524" spans="1:8" ht="15">
      <c r="A524" s="1"/>
      <c r="B524" s="1"/>
      <c r="C524" s="1"/>
      <c r="D524" s="1"/>
      <c r="E524" s="1"/>
      <c r="F524" s="1"/>
      <c r="G524" s="1"/>
      <c r="H524" s="1"/>
    </row>
    <row r="525" spans="1:8" ht="15">
      <c r="A525" s="1"/>
      <c r="B525" s="1"/>
      <c r="C525" s="1"/>
      <c r="D525" s="1"/>
      <c r="E525" s="1"/>
      <c r="F525" s="1"/>
      <c r="G525" s="1"/>
      <c r="H525" s="1"/>
    </row>
    <row r="526" spans="1:8" ht="15">
      <c r="A526" s="1"/>
      <c r="B526" s="1"/>
      <c r="C526" s="1"/>
      <c r="D526" s="1"/>
      <c r="E526" s="1"/>
      <c r="F526" s="1"/>
      <c r="G526" s="1"/>
      <c r="H526" s="1"/>
    </row>
    <row r="527" spans="1:8" ht="15">
      <c r="A527" s="1"/>
      <c r="B527" s="1"/>
      <c r="C527" s="1"/>
      <c r="D527" s="1"/>
      <c r="E527" s="1"/>
      <c r="F527" s="1"/>
      <c r="G527" s="1"/>
      <c r="H527" s="1"/>
    </row>
    <row r="528" spans="1:8" ht="15">
      <c r="A528" s="1"/>
      <c r="B528" s="1"/>
      <c r="C528" s="1"/>
      <c r="D528" s="1"/>
      <c r="E528" s="1"/>
      <c r="F528" s="1"/>
      <c r="G528" s="1"/>
      <c r="H528" s="1"/>
    </row>
    <row r="529" spans="1:8" ht="15">
      <c r="A529" s="1"/>
      <c r="B529" s="1"/>
      <c r="C529" s="1"/>
      <c r="D529" s="1"/>
      <c r="E529" s="1"/>
      <c r="F529" s="1"/>
      <c r="G529" s="1"/>
      <c r="H529" s="1"/>
    </row>
    <row r="530" spans="1:8" ht="15">
      <c r="A530" s="1"/>
      <c r="B530" s="1"/>
      <c r="C530" s="1"/>
      <c r="D530" s="1"/>
      <c r="E530" s="1"/>
      <c r="F530" s="1"/>
      <c r="G530" s="1"/>
      <c r="H530" s="1"/>
    </row>
    <row r="531" spans="1:8" ht="15">
      <c r="A531" s="1"/>
      <c r="B531" s="1"/>
      <c r="C531" s="1"/>
      <c r="D531" s="1"/>
      <c r="E531" s="1"/>
      <c r="F531" s="1"/>
      <c r="G531" s="1"/>
      <c r="H531" s="1"/>
    </row>
    <row r="532" spans="1:8" ht="15">
      <c r="A532" s="1"/>
      <c r="B532" s="1"/>
      <c r="C532" s="1"/>
      <c r="D532" s="1"/>
      <c r="E532" s="1"/>
      <c r="F532" s="1"/>
      <c r="G532" s="1"/>
      <c r="H532" s="1"/>
    </row>
    <row r="533" spans="1:8" ht="15">
      <c r="A533" s="1"/>
      <c r="B533" s="1"/>
      <c r="C533" s="1"/>
      <c r="D533" s="1"/>
      <c r="E533" s="1"/>
      <c r="F533" s="1"/>
      <c r="G533" s="1"/>
      <c r="H533" s="1"/>
    </row>
    <row r="534" spans="1:8" ht="15">
      <c r="A534" s="1"/>
      <c r="B534" s="1"/>
      <c r="C534" s="1"/>
      <c r="D534" s="1"/>
      <c r="E534" s="1"/>
      <c r="F534" s="1"/>
      <c r="G534" s="1"/>
      <c r="H534" s="1"/>
    </row>
    <row r="535" spans="1:8" ht="15">
      <c r="A535" s="1"/>
      <c r="B535" s="1"/>
      <c r="C535" s="1"/>
      <c r="D535" s="1"/>
      <c r="E535" s="1"/>
      <c r="F535" s="1"/>
      <c r="G535" s="1"/>
      <c r="H535" s="1"/>
    </row>
    <row r="536" spans="1:8" ht="15">
      <c r="A536" s="1"/>
      <c r="B536" s="1"/>
      <c r="C536" s="1"/>
      <c r="D536" s="1"/>
      <c r="E536" s="1"/>
      <c r="F536" s="1"/>
      <c r="G536" s="1"/>
      <c r="H536" s="1"/>
    </row>
    <row r="537" spans="1:8" ht="15">
      <c r="A537" s="1"/>
      <c r="B537" s="1"/>
      <c r="C537" s="1"/>
      <c r="D537" s="1"/>
      <c r="E537" s="1"/>
      <c r="F537" s="1"/>
      <c r="G537" s="1"/>
      <c r="H537" s="1"/>
    </row>
    <row r="538" spans="1:8" ht="15">
      <c r="A538" s="1"/>
      <c r="B538" s="1"/>
      <c r="C538" s="1"/>
      <c r="D538" s="1"/>
      <c r="E538" s="1"/>
      <c r="F538" s="1"/>
      <c r="G538" s="1"/>
      <c r="H538" s="1"/>
    </row>
    <row r="539" spans="1:8" ht="15">
      <c r="A539" s="1"/>
      <c r="B539" s="1"/>
      <c r="C539" s="1"/>
      <c r="D539" s="1"/>
      <c r="E539" s="1"/>
      <c r="F539" s="1"/>
      <c r="G539" s="1"/>
      <c r="H539" s="1"/>
    </row>
    <row r="540" spans="1:8" ht="15">
      <c r="A540" s="1"/>
      <c r="B540" s="1"/>
      <c r="C540" s="1"/>
      <c r="D540" s="1"/>
      <c r="E540" s="1"/>
      <c r="F540" s="1"/>
      <c r="G540" s="1"/>
      <c r="H540" s="1"/>
    </row>
    <row r="541" spans="1:8" ht="15">
      <c r="A541" s="1"/>
      <c r="B541" s="1"/>
      <c r="C541" s="1"/>
      <c r="D541" s="1"/>
      <c r="E541" s="1"/>
      <c r="F541" s="1"/>
      <c r="G541" s="1"/>
      <c r="H541" s="1"/>
    </row>
    <row r="542" spans="1:8" ht="15">
      <c r="A542" s="1"/>
      <c r="B542" s="1"/>
      <c r="C542" s="1"/>
      <c r="D542" s="1"/>
      <c r="E542" s="1"/>
      <c r="F542" s="1"/>
      <c r="G542" s="1"/>
      <c r="H542" s="1"/>
    </row>
    <row r="543" spans="1:8" ht="15">
      <c r="A543" s="1"/>
      <c r="B543" s="1"/>
      <c r="C543" s="1"/>
      <c r="D543" s="1"/>
      <c r="E543" s="1"/>
      <c r="F543" s="1"/>
      <c r="G543" s="1"/>
      <c r="H543" s="1"/>
    </row>
    <row r="544" spans="1:8" ht="15">
      <c r="A544" s="1"/>
      <c r="B544" s="1"/>
      <c r="C544" s="1"/>
      <c r="D544" s="1"/>
      <c r="E544" s="1"/>
      <c r="F544" s="1"/>
      <c r="G544" s="1"/>
      <c r="H544" s="1"/>
    </row>
    <row r="545" spans="1:8" ht="15">
      <c r="A545" s="1"/>
      <c r="B545" s="1"/>
      <c r="C545" s="1"/>
      <c r="D545" s="1"/>
      <c r="E545" s="1"/>
      <c r="F545" s="1"/>
      <c r="G545" s="1"/>
      <c r="H545" s="1"/>
    </row>
    <row r="546" spans="1:8" ht="15">
      <c r="A546" s="1"/>
      <c r="B546" s="1"/>
      <c r="C546" s="1"/>
      <c r="D546" s="1"/>
      <c r="E546" s="1"/>
      <c r="F546" s="1"/>
      <c r="G546" s="1"/>
      <c r="H546" s="1"/>
    </row>
    <row r="547" spans="1:8" ht="15">
      <c r="A547" s="1"/>
      <c r="B547" s="1"/>
      <c r="C547" s="1"/>
      <c r="D547" s="1"/>
      <c r="E547" s="1"/>
      <c r="F547" s="1"/>
      <c r="G547" s="1"/>
      <c r="H547" s="1"/>
    </row>
    <row r="548" spans="1:8" ht="15">
      <c r="A548" s="1"/>
      <c r="B548" s="1"/>
      <c r="C548" s="1"/>
      <c r="D548" s="1"/>
      <c r="E548" s="1"/>
      <c r="F548" s="1"/>
      <c r="G548" s="1"/>
      <c r="H548" s="1"/>
    </row>
    <row r="549" spans="1:8" ht="15">
      <c r="A549" s="1"/>
      <c r="B549" s="1"/>
      <c r="C549" s="1"/>
      <c r="D549" s="1"/>
      <c r="E549" s="1"/>
      <c r="F549" s="1"/>
      <c r="G549" s="1"/>
      <c r="H549" s="1"/>
    </row>
    <row r="550" spans="1:8" ht="15">
      <c r="A550" s="1"/>
      <c r="B550" s="1"/>
      <c r="C550" s="1"/>
      <c r="D550" s="1"/>
      <c r="E550" s="1"/>
      <c r="F550" s="1"/>
      <c r="G550" s="1"/>
      <c r="H550" s="1"/>
    </row>
    <row r="551" spans="1:8" ht="15">
      <c r="A551" s="1"/>
      <c r="B551" s="1"/>
      <c r="C551" s="1"/>
      <c r="D551" s="1"/>
      <c r="E551" s="1"/>
      <c r="F551" s="1"/>
      <c r="G551" s="1"/>
      <c r="H551" s="1"/>
    </row>
    <row r="552" spans="1:8" ht="15">
      <c r="A552" s="1"/>
      <c r="B552" s="1"/>
      <c r="C552" s="1"/>
      <c r="D552" s="1"/>
      <c r="E552" s="1"/>
      <c r="F552" s="1"/>
      <c r="G552" s="1"/>
      <c r="H552" s="1"/>
    </row>
    <row r="553" spans="1:8" ht="15">
      <c r="A553" s="1"/>
      <c r="B553" s="1"/>
      <c r="C553" s="1"/>
      <c r="D553" s="1"/>
      <c r="E553" s="1"/>
      <c r="F553" s="1"/>
      <c r="G553" s="1"/>
      <c r="H553" s="1"/>
    </row>
    <row r="554" spans="1:8" ht="15">
      <c r="A554" s="1"/>
      <c r="B554" s="1"/>
      <c r="C554" s="1"/>
      <c r="D554" s="1"/>
      <c r="E554" s="1"/>
      <c r="F554" s="1"/>
      <c r="G554" s="1"/>
      <c r="H554" s="1"/>
    </row>
    <row r="555" spans="1:8" ht="15">
      <c r="A555" s="1"/>
      <c r="B555" s="1"/>
      <c r="C555" s="1"/>
      <c r="D555" s="1"/>
      <c r="E555" s="1"/>
      <c r="F555" s="1"/>
      <c r="G555" s="1"/>
      <c r="H555" s="1"/>
    </row>
    <row r="556" spans="1:8" ht="15">
      <c r="A556" s="1"/>
      <c r="B556" s="1"/>
      <c r="C556" s="1"/>
      <c r="D556" s="1"/>
      <c r="E556" s="1"/>
      <c r="F556" s="1"/>
      <c r="G556" s="1"/>
      <c r="H556" s="1"/>
    </row>
    <row r="557" spans="1:8" ht="15">
      <c r="A557" s="1"/>
      <c r="B557" s="1"/>
      <c r="C557" s="1"/>
      <c r="D557" s="1"/>
      <c r="E557" s="1"/>
      <c r="F557" s="1"/>
      <c r="G557" s="1"/>
      <c r="H557" s="1"/>
    </row>
    <row r="558" spans="1:8" ht="15">
      <c r="A558" s="1"/>
      <c r="B558" s="1"/>
      <c r="C558" s="1"/>
      <c r="D558" s="1"/>
      <c r="E558" s="1"/>
      <c r="F558" s="1"/>
      <c r="G558" s="1"/>
      <c r="H558" s="1"/>
    </row>
    <row r="559" spans="1:8" ht="15">
      <c r="A559" s="1"/>
      <c r="B559" s="1"/>
      <c r="C559" s="1"/>
      <c r="D559" s="1"/>
      <c r="E559" s="1"/>
      <c r="F559" s="1"/>
      <c r="G559" s="1"/>
      <c r="H559" s="1"/>
    </row>
    <row r="560" spans="1:8" ht="15">
      <c r="A560" s="1"/>
      <c r="B560" s="1"/>
      <c r="C560" s="1"/>
      <c r="D560" s="1"/>
      <c r="E560" s="1"/>
      <c r="F560" s="1"/>
      <c r="G560" s="1"/>
      <c r="H560" s="1"/>
    </row>
    <row r="561" spans="1:8" ht="15">
      <c r="A561" s="1"/>
      <c r="B561" s="1"/>
      <c r="C561" s="1"/>
      <c r="D561" s="1"/>
      <c r="E561" s="1"/>
      <c r="F561" s="1"/>
      <c r="G561" s="1"/>
      <c r="H561" s="1"/>
    </row>
    <row r="562" spans="1:8" ht="15">
      <c r="A562" s="1"/>
      <c r="B562" s="1"/>
      <c r="C562" s="1"/>
      <c r="D562" s="1"/>
      <c r="E562" s="1"/>
      <c r="F562" s="1"/>
      <c r="G562" s="1"/>
      <c r="H562" s="1"/>
    </row>
    <row r="563" spans="1:8" ht="15">
      <c r="A563" s="1"/>
      <c r="B563" s="1"/>
      <c r="C563" s="1"/>
      <c r="D563" s="1"/>
      <c r="E563" s="1"/>
      <c r="F563" s="1"/>
      <c r="G563" s="1"/>
      <c r="H563" s="1"/>
    </row>
    <row r="564" spans="1:8" ht="15">
      <c r="A564" s="1"/>
      <c r="B564" s="1"/>
      <c r="C564" s="1"/>
      <c r="D564" s="1"/>
      <c r="E564" s="1"/>
      <c r="F564" s="1"/>
      <c r="G564" s="1"/>
      <c r="H564" s="1"/>
    </row>
    <row r="565" spans="1:8" ht="15">
      <c r="A565" s="1"/>
      <c r="B565" s="1"/>
      <c r="C565" s="1"/>
      <c r="D565" s="1"/>
      <c r="E565" s="1"/>
      <c r="F565" s="1"/>
      <c r="G565" s="1"/>
      <c r="H565" s="1"/>
    </row>
    <row r="566" spans="1:8" ht="15">
      <c r="A566" s="1"/>
      <c r="B566" s="1"/>
      <c r="C566" s="1"/>
      <c r="D566" s="1"/>
      <c r="E566" s="1"/>
      <c r="F566" s="1"/>
      <c r="G566" s="1"/>
      <c r="H566" s="1"/>
    </row>
    <row r="567" spans="1:8" ht="15">
      <c r="A567" s="1"/>
      <c r="B567" s="1"/>
      <c r="C567" s="1"/>
      <c r="D567" s="1"/>
      <c r="E567" s="1"/>
      <c r="F567" s="1"/>
      <c r="G567" s="1"/>
      <c r="H567" s="1"/>
    </row>
    <row r="568" spans="1:8" ht="15">
      <c r="A568" s="1"/>
      <c r="B568" s="1"/>
      <c r="C568" s="1"/>
      <c r="D568" s="1"/>
      <c r="E568" s="1"/>
      <c r="F568" s="1"/>
      <c r="G568" s="1"/>
      <c r="H568" s="1"/>
    </row>
    <row r="569" spans="1:8" ht="15">
      <c r="A569" s="1"/>
      <c r="B569" s="1"/>
      <c r="C569" s="1"/>
      <c r="D569" s="1"/>
      <c r="E569" s="1"/>
      <c r="F569" s="1"/>
      <c r="G569" s="1"/>
      <c r="H569" s="1"/>
    </row>
    <row r="570" spans="1:8" ht="15">
      <c r="A570" s="1"/>
      <c r="B570" s="1"/>
      <c r="C570" s="1"/>
      <c r="D570" s="1"/>
      <c r="E570" s="1"/>
      <c r="F570" s="1"/>
      <c r="G570" s="1"/>
      <c r="H570" s="1"/>
    </row>
    <row r="571" spans="1:8" ht="15">
      <c r="A571" s="1"/>
      <c r="B571" s="1"/>
      <c r="C571" s="1"/>
      <c r="D571" s="1"/>
      <c r="E571" s="1"/>
      <c r="F571" s="1"/>
      <c r="G571" s="1"/>
      <c r="H571" s="1"/>
    </row>
    <row r="572" spans="1:8" ht="15">
      <c r="A572" s="1"/>
      <c r="B572" s="1"/>
      <c r="C572" s="1"/>
      <c r="D572" s="1"/>
      <c r="E572" s="1"/>
      <c r="F572" s="1"/>
      <c r="G572" s="1"/>
      <c r="H572" s="1"/>
    </row>
    <row r="573" spans="1:8" ht="15">
      <c r="A573" s="1"/>
      <c r="B573" s="1"/>
      <c r="C573" s="1"/>
      <c r="D573" s="1"/>
      <c r="E573" s="1"/>
      <c r="F573" s="1"/>
      <c r="G573" s="1"/>
      <c r="H573" s="1"/>
    </row>
    <row r="574" spans="1:8" ht="15">
      <c r="A574" s="1"/>
      <c r="B574" s="1"/>
      <c r="C574" s="1"/>
      <c r="D574" s="1"/>
      <c r="E574" s="1"/>
      <c r="F574" s="1"/>
      <c r="G574" s="1"/>
      <c r="H574" s="1"/>
    </row>
    <row r="575" spans="1:8" ht="15">
      <c r="A575" s="1"/>
      <c r="B575" s="1"/>
      <c r="C575" s="1"/>
      <c r="D575" s="1"/>
      <c r="E575" s="1"/>
      <c r="F575" s="1"/>
      <c r="G575" s="1"/>
      <c r="H575" s="1"/>
    </row>
    <row r="576" spans="1:8" ht="15">
      <c r="A576" s="1"/>
      <c r="B576" s="1"/>
      <c r="C576" s="1"/>
      <c r="D576" s="1"/>
      <c r="E576" s="1"/>
      <c r="F576" s="1"/>
      <c r="G576" s="1"/>
      <c r="H576" s="1"/>
    </row>
    <row r="577" spans="1:8" ht="15">
      <c r="A577" s="1"/>
      <c r="B577" s="1"/>
      <c r="C577" s="1"/>
      <c r="D577" s="1"/>
      <c r="E577" s="1"/>
      <c r="F577" s="1"/>
      <c r="G577" s="1"/>
      <c r="H577" s="1"/>
    </row>
    <row r="578" spans="1:8" ht="15">
      <c r="A578" s="1"/>
      <c r="B578" s="1"/>
      <c r="C578" s="1"/>
      <c r="D578" s="1"/>
      <c r="E578" s="1"/>
      <c r="F578" s="1"/>
      <c r="G578" s="1"/>
      <c r="H578" s="1"/>
    </row>
    <row r="579" spans="1:8" ht="15">
      <c r="A579" s="1"/>
      <c r="B579" s="1"/>
      <c r="C579" s="1"/>
      <c r="D579" s="1"/>
      <c r="E579" s="1"/>
      <c r="F579" s="1"/>
      <c r="G579" s="1"/>
      <c r="H579" s="1"/>
    </row>
    <row r="580" spans="1:8" ht="15">
      <c r="A580" s="1"/>
      <c r="B580" s="1"/>
      <c r="C580" s="1"/>
      <c r="D580" s="1"/>
      <c r="E580" s="1"/>
      <c r="F580" s="1"/>
      <c r="G580" s="1"/>
      <c r="H580" s="1"/>
    </row>
    <row r="581" spans="1:8" ht="15">
      <c r="A581" s="1"/>
      <c r="B581" s="1"/>
      <c r="C581" s="1"/>
      <c r="D581" s="1"/>
      <c r="E581" s="1"/>
      <c r="F581" s="1"/>
      <c r="G581" s="1"/>
      <c r="H581" s="1"/>
    </row>
    <row r="582" spans="1:8" ht="15">
      <c r="A582" s="1"/>
      <c r="B582" s="1"/>
      <c r="C582" s="1"/>
      <c r="D582" s="1"/>
      <c r="E582" s="1"/>
      <c r="F582" s="1"/>
      <c r="G582" s="1"/>
      <c r="H582" s="1"/>
    </row>
    <row r="583" spans="1:8" ht="15">
      <c r="A583" s="1"/>
      <c r="B583" s="1"/>
      <c r="C583" s="1"/>
      <c r="D583" s="1"/>
      <c r="E583" s="1"/>
      <c r="F583" s="1"/>
      <c r="G583" s="1"/>
      <c r="H583" s="1"/>
    </row>
    <row r="584" spans="1:8" ht="15">
      <c r="A584" s="1"/>
      <c r="B584" s="1"/>
      <c r="C584" s="1"/>
      <c r="D584" s="1"/>
      <c r="E584" s="1"/>
      <c r="F584" s="1"/>
      <c r="G584" s="1"/>
      <c r="H584" s="1"/>
    </row>
    <row r="585" spans="1:8" ht="15">
      <c r="A585" s="1"/>
      <c r="B585" s="1"/>
      <c r="C585" s="1"/>
      <c r="D585" s="1"/>
      <c r="E585" s="1"/>
      <c r="F585" s="1"/>
      <c r="G585" s="1"/>
      <c r="H585" s="1"/>
    </row>
    <row r="586" spans="1:8" ht="15">
      <c r="A586" s="1"/>
      <c r="B586" s="1"/>
      <c r="C586" s="1"/>
      <c r="D586" s="1"/>
      <c r="E586" s="1"/>
      <c r="F586" s="1"/>
      <c r="G586" s="1"/>
      <c r="H586" s="1"/>
    </row>
    <row r="587" spans="1:8" ht="15">
      <c r="A587" s="1"/>
      <c r="B587" s="1"/>
      <c r="C587" s="1"/>
      <c r="D587" s="1"/>
      <c r="E587" s="1"/>
      <c r="F587" s="1"/>
      <c r="G587" s="1"/>
      <c r="H587" s="1"/>
    </row>
    <row r="588" spans="1:8" ht="15">
      <c r="A588" s="1"/>
      <c r="B588" s="1"/>
      <c r="C588" s="1"/>
      <c r="D588" s="1"/>
      <c r="E588" s="1"/>
      <c r="F588" s="1"/>
      <c r="G588" s="1"/>
      <c r="H588" s="1"/>
    </row>
    <row r="589" spans="1:8" ht="15">
      <c r="A589" s="1"/>
      <c r="B589" s="1"/>
      <c r="C589" s="1"/>
      <c r="D589" s="1"/>
      <c r="E589" s="1"/>
      <c r="F589" s="1"/>
      <c r="G589" s="1"/>
      <c r="H589" s="1"/>
    </row>
    <row r="590" spans="1:8" ht="15">
      <c r="A590" s="1"/>
      <c r="B590" s="1"/>
      <c r="C590" s="1"/>
      <c r="D590" s="1"/>
      <c r="E590" s="1"/>
      <c r="F590" s="1"/>
      <c r="G590" s="1"/>
      <c r="H590" s="1"/>
    </row>
    <row r="591" spans="1:8" ht="15">
      <c r="A591" s="1"/>
      <c r="B591" s="1"/>
      <c r="C591" s="1"/>
      <c r="D591" s="1"/>
      <c r="E591" s="1"/>
      <c r="F591" s="1"/>
      <c r="G591" s="1"/>
      <c r="H591" s="1"/>
    </row>
    <row r="592" spans="1:8" ht="15">
      <c r="A592" s="1"/>
      <c r="B592" s="1"/>
      <c r="C592" s="1"/>
      <c r="D592" s="1"/>
      <c r="E592" s="1"/>
      <c r="F592" s="1"/>
      <c r="G592" s="1"/>
      <c r="H592" s="1"/>
    </row>
    <row r="593" spans="1:8" ht="15">
      <c r="A593" s="1"/>
      <c r="B593" s="1"/>
      <c r="C593" s="1"/>
      <c r="D593" s="1"/>
      <c r="E593" s="1"/>
      <c r="F593" s="1"/>
      <c r="G593" s="1"/>
      <c r="H593" s="1"/>
    </row>
    <row r="594" spans="1:8" ht="15">
      <c r="A594" s="1"/>
      <c r="B594" s="1"/>
      <c r="C594" s="1"/>
      <c r="D594" s="1"/>
      <c r="E594" s="1"/>
      <c r="F594" s="1"/>
      <c r="G594" s="1"/>
      <c r="H594" s="1"/>
    </row>
    <row r="595" spans="1:8" ht="15">
      <c r="A595" s="1"/>
      <c r="B595" s="1"/>
      <c r="C595" s="1"/>
      <c r="D595" s="1"/>
      <c r="E595" s="1"/>
      <c r="F595" s="1"/>
      <c r="G595" s="1"/>
      <c r="H595" s="1"/>
    </row>
    <row r="596" spans="1:8" ht="15">
      <c r="A596" s="1"/>
      <c r="B596" s="1"/>
      <c r="C596" s="1"/>
      <c r="D596" s="1"/>
      <c r="E596" s="1"/>
      <c r="F596" s="1"/>
      <c r="G596" s="1"/>
      <c r="H596" s="1"/>
    </row>
    <row r="597" spans="1:8" ht="15">
      <c r="A597" s="1"/>
      <c r="B597" s="1"/>
      <c r="C597" s="1"/>
      <c r="D597" s="1"/>
      <c r="E597" s="1"/>
      <c r="F597" s="1"/>
      <c r="G597" s="1"/>
      <c r="H597" s="1"/>
    </row>
    <row r="598" spans="1:8" ht="15">
      <c r="A598" s="1"/>
      <c r="B598" s="1"/>
      <c r="C598" s="1"/>
      <c r="D598" s="1"/>
      <c r="E598" s="1"/>
      <c r="F598" s="1"/>
      <c r="G598" s="1"/>
      <c r="H598" s="1"/>
    </row>
    <row r="599" spans="1:8" ht="15">
      <c r="A599" s="1"/>
      <c r="B599" s="1"/>
      <c r="C599" s="1"/>
      <c r="D599" s="1"/>
      <c r="E599" s="1"/>
      <c r="F599" s="1"/>
      <c r="G599" s="1"/>
      <c r="H599" s="1"/>
    </row>
    <row r="600" spans="1:8" ht="15">
      <c r="A600" s="1"/>
      <c r="B600" s="1"/>
      <c r="C600" s="1"/>
      <c r="D600" s="1"/>
      <c r="E600" s="1"/>
      <c r="F600" s="1"/>
      <c r="G600" s="1"/>
      <c r="H600" s="1"/>
    </row>
    <row r="601" spans="1:8" ht="15">
      <c r="A601" s="1"/>
      <c r="B601" s="1"/>
      <c r="C601" s="1"/>
      <c r="D601" s="1"/>
      <c r="E601" s="1"/>
      <c r="F601" s="1"/>
      <c r="G601" s="1"/>
      <c r="H601" s="1"/>
    </row>
    <row r="602" spans="1:8" ht="15">
      <c r="A602" s="1"/>
      <c r="B602" s="1"/>
      <c r="C602" s="1"/>
      <c r="D602" s="1"/>
      <c r="E602" s="1"/>
      <c r="F602" s="1"/>
      <c r="G602" s="1"/>
      <c r="H602" s="1"/>
    </row>
    <row r="603" spans="1:8" ht="15">
      <c r="A603" s="1"/>
      <c r="B603" s="1"/>
      <c r="C603" s="1"/>
      <c r="D603" s="1"/>
      <c r="E603" s="1"/>
      <c r="F603" s="1"/>
      <c r="G603" s="1"/>
      <c r="H603" s="1"/>
    </row>
    <row r="604" spans="1:8" ht="15">
      <c r="A604" s="1"/>
      <c r="B604" s="1"/>
      <c r="C604" s="1"/>
      <c r="D604" s="1"/>
      <c r="E604" s="1"/>
      <c r="F604" s="1"/>
      <c r="G604" s="1"/>
      <c r="H604" s="1"/>
    </row>
    <row r="605" spans="1:8" ht="15">
      <c r="A605" s="1"/>
      <c r="B605" s="1"/>
      <c r="C605" s="1"/>
      <c r="D605" s="1"/>
      <c r="E605" s="1"/>
      <c r="F605" s="1"/>
      <c r="G605" s="1"/>
      <c r="H605" s="1"/>
    </row>
    <row r="606" spans="1:8" ht="15">
      <c r="A606" s="1"/>
      <c r="B606" s="1"/>
      <c r="C606" s="1"/>
      <c r="D606" s="1"/>
      <c r="E606" s="1"/>
      <c r="F606" s="1"/>
      <c r="G606" s="1"/>
      <c r="H606" s="1"/>
    </row>
    <row r="607" spans="1:8" ht="15">
      <c r="A607" s="1"/>
      <c r="B607" s="1"/>
      <c r="C607" s="1"/>
      <c r="D607" s="1"/>
      <c r="E607" s="1"/>
      <c r="F607" s="1"/>
      <c r="G607" s="1"/>
      <c r="H607" s="1"/>
    </row>
    <row r="608" spans="1:8" ht="15">
      <c r="A608" s="1"/>
      <c r="B608" s="1"/>
      <c r="C608" s="1"/>
      <c r="D608" s="1"/>
      <c r="E608" s="1"/>
      <c r="F608" s="1"/>
      <c r="G608" s="1"/>
      <c r="H608" s="1"/>
    </row>
    <row r="609" spans="1:8" ht="15">
      <c r="A609" s="1"/>
      <c r="B609" s="1"/>
      <c r="C609" s="1"/>
      <c r="D609" s="1"/>
      <c r="E609" s="1"/>
      <c r="F609" s="1"/>
      <c r="G609" s="1"/>
      <c r="H609" s="1"/>
    </row>
    <row r="610" spans="1:8" ht="15">
      <c r="A610" s="1"/>
      <c r="B610" s="1"/>
      <c r="C610" s="1"/>
      <c r="D610" s="1"/>
      <c r="E610" s="1"/>
      <c r="F610" s="1"/>
      <c r="G610" s="1"/>
      <c r="H610" s="1"/>
    </row>
    <row r="611" spans="1:8" ht="15">
      <c r="A611" s="1"/>
      <c r="B611" s="1"/>
      <c r="C611" s="1"/>
      <c r="D611" s="1"/>
      <c r="E611" s="1"/>
      <c r="F611" s="1"/>
      <c r="G611" s="1"/>
      <c r="H611" s="1"/>
    </row>
    <row r="612" spans="1:8" ht="15">
      <c r="A612" s="1"/>
      <c r="B612" s="1"/>
      <c r="C612" s="1"/>
      <c r="D612" s="1"/>
      <c r="E612" s="1"/>
      <c r="F612" s="1"/>
      <c r="G612" s="1"/>
      <c r="H612" s="1"/>
    </row>
    <row r="613" spans="1:8" ht="15">
      <c r="A613" s="1"/>
      <c r="B613" s="1"/>
      <c r="C613" s="1"/>
      <c r="D613" s="1"/>
      <c r="E613" s="1"/>
      <c r="F613" s="1"/>
      <c r="G613" s="1"/>
      <c r="H613" s="1"/>
    </row>
    <row r="614" spans="1:8" ht="15">
      <c r="A614" s="1"/>
      <c r="B614" s="1"/>
      <c r="C614" s="1"/>
      <c r="D614" s="1"/>
      <c r="E614" s="1"/>
      <c r="F614" s="1"/>
      <c r="G614" s="1"/>
      <c r="H614" s="1"/>
    </row>
    <row r="615" spans="1:8" ht="15">
      <c r="A615" s="1"/>
      <c r="B615" s="1"/>
      <c r="C615" s="1"/>
      <c r="D615" s="1"/>
      <c r="E615" s="1"/>
      <c r="F615" s="1"/>
      <c r="G615" s="1"/>
      <c r="H615" s="1"/>
    </row>
    <row r="616" spans="1:8" ht="15">
      <c r="A616" s="1"/>
      <c r="B616" s="1"/>
      <c r="C616" s="1"/>
      <c r="D616" s="1"/>
      <c r="E616" s="1"/>
      <c r="F616" s="1"/>
      <c r="G616" s="1"/>
      <c r="H616" s="1"/>
    </row>
    <row r="617" spans="1:8" ht="15">
      <c r="A617" s="1"/>
      <c r="B617" s="1"/>
      <c r="C617" s="1"/>
      <c r="D617" s="1"/>
      <c r="E617" s="1"/>
      <c r="F617" s="1"/>
      <c r="G617" s="1"/>
      <c r="H617" s="1"/>
    </row>
    <row r="618" spans="1:8" ht="15">
      <c r="A618" s="1"/>
      <c r="B618" s="1"/>
      <c r="C618" s="1"/>
      <c r="D618" s="1"/>
      <c r="E618" s="1"/>
      <c r="F618" s="1"/>
      <c r="G618" s="1"/>
      <c r="H618" s="1"/>
    </row>
    <row r="619" spans="1:8" ht="15">
      <c r="A619" s="1"/>
      <c r="B619" s="1"/>
      <c r="C619" s="1"/>
      <c r="D619" s="1"/>
      <c r="E619" s="1"/>
      <c r="F619" s="1"/>
      <c r="G619" s="1"/>
      <c r="H619" s="1"/>
    </row>
    <row r="620" spans="1:8" ht="15">
      <c r="A620" s="1"/>
      <c r="B620" s="1"/>
      <c r="C620" s="1"/>
      <c r="D620" s="1"/>
      <c r="E620" s="1"/>
      <c r="F620" s="1"/>
      <c r="G620" s="1"/>
      <c r="H620" s="1"/>
    </row>
    <row r="621" spans="1:8" ht="15">
      <c r="A621" s="1"/>
      <c r="B621" s="1"/>
      <c r="C621" s="1"/>
      <c r="D621" s="1"/>
      <c r="E621" s="1"/>
      <c r="F621" s="1"/>
      <c r="G621" s="1"/>
      <c r="H621" s="1"/>
    </row>
    <row r="622" spans="1:8" ht="15">
      <c r="A622" s="1"/>
      <c r="B622" s="1"/>
      <c r="C622" s="1"/>
      <c r="D622" s="1"/>
      <c r="E622" s="1"/>
      <c r="F622" s="1"/>
      <c r="G622" s="1"/>
      <c r="H622" s="1"/>
    </row>
    <row r="623" spans="1:8" ht="15">
      <c r="A623" s="1"/>
      <c r="B623" s="1"/>
      <c r="C623" s="1"/>
      <c r="D623" s="1"/>
      <c r="E623" s="1"/>
      <c r="F623" s="1"/>
      <c r="G623" s="1"/>
      <c r="H623" s="1"/>
    </row>
    <row r="624" spans="1:8" ht="15">
      <c r="A624" s="1"/>
      <c r="B624" s="1"/>
      <c r="C624" s="1"/>
      <c r="D624" s="1"/>
      <c r="E624" s="1"/>
      <c r="F624" s="1"/>
      <c r="G624" s="1"/>
      <c r="H624" s="1"/>
    </row>
    <row r="625" spans="1:8" ht="15">
      <c r="A625" s="1"/>
      <c r="B625" s="1"/>
      <c r="C625" s="1"/>
      <c r="D625" s="1"/>
      <c r="E625" s="1"/>
      <c r="F625" s="1"/>
      <c r="G625" s="1"/>
      <c r="H625" s="1"/>
    </row>
    <row r="626" spans="1:8" ht="15">
      <c r="A626" s="1"/>
      <c r="B626" s="1"/>
      <c r="C626" s="1"/>
      <c r="D626" s="1"/>
      <c r="E626" s="1"/>
      <c r="F626" s="1"/>
      <c r="G626" s="1"/>
      <c r="H626" s="1"/>
    </row>
    <row r="627" spans="1:8" ht="15">
      <c r="A627" s="1"/>
      <c r="B627" s="1"/>
      <c r="C627" s="1"/>
      <c r="D627" s="1"/>
      <c r="E627" s="1"/>
      <c r="F627" s="1"/>
      <c r="G627" s="1"/>
      <c r="H627" s="1"/>
    </row>
    <row r="628" spans="1:8" ht="15">
      <c r="A628" s="1"/>
      <c r="B628" s="1"/>
      <c r="C628" s="1"/>
      <c r="D628" s="1"/>
      <c r="E628" s="1"/>
      <c r="F628" s="1"/>
      <c r="G628" s="1"/>
      <c r="H628" s="1"/>
    </row>
    <row r="629" spans="1:8" ht="15">
      <c r="A629" s="1"/>
      <c r="B629" s="1"/>
      <c r="C629" s="1"/>
      <c r="D629" s="1"/>
      <c r="E629" s="1"/>
      <c r="F629" s="1"/>
      <c r="G629" s="1"/>
      <c r="H629" s="1"/>
    </row>
    <row r="630" spans="1:8" ht="15">
      <c r="A630" s="1"/>
      <c r="B630" s="1"/>
      <c r="C630" s="1"/>
      <c r="D630" s="1"/>
      <c r="E630" s="1"/>
      <c r="F630" s="1"/>
      <c r="G630" s="1"/>
      <c r="H630" s="1"/>
    </row>
    <row r="631" spans="1:8" ht="15">
      <c r="A631" s="1"/>
      <c r="B631" s="1"/>
      <c r="C631" s="1"/>
      <c r="D631" s="1"/>
      <c r="E631" s="1"/>
      <c r="F631" s="1"/>
      <c r="G631" s="1"/>
      <c r="H631" s="1"/>
    </row>
    <row r="632" spans="1:8" ht="15">
      <c r="A632" s="1"/>
      <c r="B632" s="1"/>
      <c r="C632" s="1"/>
      <c r="D632" s="1"/>
      <c r="E632" s="1"/>
      <c r="F632" s="1"/>
      <c r="G632" s="1"/>
      <c r="H632" s="1"/>
    </row>
    <row r="633" spans="1:8" ht="15">
      <c r="A633" s="1"/>
      <c r="B633" s="1"/>
      <c r="C633" s="1"/>
      <c r="D633" s="1"/>
      <c r="E633" s="1"/>
      <c r="F633" s="1"/>
      <c r="G633" s="1"/>
      <c r="H633" s="1"/>
    </row>
    <row r="634" spans="1:8" ht="15">
      <c r="A634" s="1"/>
      <c r="B634" s="1"/>
      <c r="C634" s="1"/>
      <c r="D634" s="1"/>
      <c r="E634" s="1"/>
      <c r="F634" s="1"/>
      <c r="G634" s="1"/>
      <c r="H634" s="1"/>
    </row>
    <row r="635" spans="1:8" ht="15">
      <c r="A635" s="1"/>
      <c r="B635" s="1"/>
      <c r="C635" s="1"/>
      <c r="D635" s="1"/>
      <c r="E635" s="1"/>
      <c r="F635" s="1"/>
      <c r="G635" s="1"/>
      <c r="H635" s="1"/>
    </row>
    <row r="636" spans="1:8" ht="15">
      <c r="A636" s="1"/>
      <c r="B636" s="1"/>
      <c r="C636" s="1"/>
      <c r="D636" s="1"/>
      <c r="E636" s="1"/>
      <c r="F636" s="1"/>
      <c r="G636" s="1"/>
      <c r="H636" s="1"/>
    </row>
    <row r="637" spans="1:8" ht="15">
      <c r="A637" s="1"/>
      <c r="B637" s="1"/>
      <c r="C637" s="1"/>
      <c r="D637" s="1"/>
      <c r="E637" s="1"/>
      <c r="F637" s="1"/>
      <c r="G637" s="1"/>
      <c r="H637" s="1"/>
    </row>
    <row r="638" spans="1:8" ht="15">
      <c r="A638" s="1"/>
      <c r="B638" s="1"/>
      <c r="C638" s="1"/>
      <c r="D638" s="1"/>
      <c r="E638" s="1"/>
      <c r="F638" s="1"/>
      <c r="G638" s="1"/>
      <c r="H638" s="1"/>
    </row>
    <row r="639" spans="1:8" ht="15">
      <c r="A639" s="1"/>
      <c r="B639" s="1"/>
      <c r="C639" s="1"/>
      <c r="D639" s="1"/>
      <c r="E639" s="1"/>
      <c r="F639" s="1"/>
      <c r="G639" s="1"/>
      <c r="H639" s="1"/>
    </row>
    <row r="640" spans="1:8" ht="15">
      <c r="A640" s="1"/>
      <c r="B640" s="1"/>
      <c r="C640" s="1"/>
      <c r="D640" s="1"/>
      <c r="E640" s="1"/>
      <c r="F640" s="1"/>
      <c r="G640" s="1"/>
      <c r="H640" s="1"/>
    </row>
    <row r="641" spans="1:8" ht="15">
      <c r="A641" s="1"/>
      <c r="B641" s="1"/>
      <c r="C641" s="1"/>
      <c r="D641" s="1"/>
      <c r="E641" s="1"/>
      <c r="F641" s="1"/>
      <c r="G641" s="1"/>
      <c r="H641" s="1"/>
    </row>
    <row r="642" spans="1:8" ht="15">
      <c r="A642" s="1"/>
      <c r="B642" s="1"/>
      <c r="C642" s="1"/>
      <c r="D642" s="1"/>
      <c r="E642" s="1"/>
      <c r="F642" s="1"/>
      <c r="G642" s="1"/>
      <c r="H642" s="1"/>
    </row>
    <row r="643" spans="1:8" ht="15">
      <c r="A643" s="1"/>
      <c r="B643" s="1"/>
      <c r="C643" s="1"/>
      <c r="D643" s="1"/>
      <c r="E643" s="1"/>
      <c r="F643" s="1"/>
      <c r="G643" s="1"/>
      <c r="H643" s="1"/>
    </row>
    <row r="644" spans="1:8" ht="15">
      <c r="A644" s="1"/>
      <c r="B644" s="1"/>
      <c r="C644" s="1"/>
      <c r="D644" s="1"/>
      <c r="E644" s="1"/>
      <c r="F644" s="1"/>
      <c r="G644" s="1"/>
      <c r="H644" s="1"/>
    </row>
    <row r="645" spans="1:8" ht="15">
      <c r="A645" s="1"/>
      <c r="B645" s="1"/>
      <c r="C645" s="1"/>
      <c r="D645" s="1"/>
      <c r="E645" s="1"/>
      <c r="F645" s="1"/>
      <c r="G645" s="1"/>
      <c r="H645" s="1"/>
    </row>
    <row r="646" spans="1:8" ht="15">
      <c r="A646" s="1"/>
      <c r="B646" s="1"/>
      <c r="C646" s="1"/>
      <c r="D646" s="1"/>
      <c r="E646" s="1"/>
      <c r="F646" s="1"/>
      <c r="G646" s="1"/>
      <c r="H646" s="1"/>
    </row>
    <row r="647" spans="1:8" ht="15">
      <c r="A647" s="1"/>
      <c r="B647" s="1"/>
      <c r="C647" s="1"/>
      <c r="D647" s="1"/>
      <c r="E647" s="1"/>
      <c r="F647" s="1"/>
      <c r="G647" s="1"/>
      <c r="H647" s="1"/>
    </row>
    <row r="648" spans="1:8" ht="15">
      <c r="A648" s="1"/>
      <c r="B648" s="1"/>
      <c r="C648" s="1"/>
      <c r="D648" s="1"/>
      <c r="E648" s="1"/>
      <c r="F648" s="1"/>
      <c r="G648" s="1"/>
      <c r="H648" s="1"/>
    </row>
    <row r="649" spans="1:8" ht="15">
      <c r="A649" s="1"/>
      <c r="B649" s="1"/>
      <c r="C649" s="1"/>
      <c r="D649" s="1"/>
      <c r="E649" s="1"/>
      <c r="F649" s="1"/>
      <c r="G649" s="1"/>
      <c r="H649" s="1"/>
    </row>
    <row r="650" spans="1:8" ht="15">
      <c r="A650" s="1"/>
      <c r="B650" s="1"/>
      <c r="C650" s="1"/>
      <c r="D650" s="1"/>
      <c r="E650" s="1"/>
      <c r="F650" s="1"/>
      <c r="G650" s="1"/>
      <c r="H650" s="1"/>
    </row>
    <row r="651" spans="1:8" ht="15">
      <c r="A651" s="1"/>
      <c r="B651" s="1"/>
      <c r="C651" s="1"/>
      <c r="D651" s="1"/>
      <c r="E651" s="1"/>
      <c r="F651" s="1"/>
      <c r="G651" s="1"/>
      <c r="H651" s="1"/>
    </row>
    <row r="652" spans="1:8" ht="15">
      <c r="A652" s="1"/>
      <c r="B652" s="1"/>
      <c r="C652" s="1"/>
      <c r="D652" s="1"/>
      <c r="E652" s="1"/>
      <c r="F652" s="1"/>
      <c r="G652" s="1"/>
      <c r="H652" s="1"/>
    </row>
    <row r="653" spans="1:8" ht="15">
      <c r="A653" s="1"/>
      <c r="B653" s="1"/>
      <c r="C653" s="1"/>
      <c r="D653" s="1"/>
      <c r="E653" s="1"/>
      <c r="F653" s="1"/>
      <c r="G653" s="1"/>
      <c r="H653" s="1"/>
    </row>
    <row r="654" spans="1:8" ht="15">
      <c r="A654" s="1"/>
      <c r="B654" s="1"/>
      <c r="C654" s="1"/>
      <c r="D654" s="1"/>
      <c r="E654" s="1"/>
      <c r="F654" s="1"/>
      <c r="G654" s="1"/>
      <c r="H654" s="1"/>
    </row>
    <row r="655" spans="1:8" ht="15">
      <c r="A655" s="1"/>
      <c r="B655" s="1"/>
      <c r="C655" s="1"/>
      <c r="D655" s="1"/>
      <c r="E655" s="1"/>
      <c r="F655" s="1"/>
      <c r="G655" s="1"/>
      <c r="H655" s="1"/>
    </row>
    <row r="656" spans="1:8" ht="15">
      <c r="A656" s="1"/>
      <c r="B656" s="1"/>
      <c r="C656" s="1"/>
      <c r="D656" s="1"/>
      <c r="E656" s="1"/>
      <c r="F656" s="1"/>
      <c r="G656" s="1"/>
      <c r="H656" s="1"/>
    </row>
    <row r="657" spans="1:8" ht="15">
      <c r="A657" s="1"/>
      <c r="B657" s="1"/>
      <c r="C657" s="1"/>
      <c r="D657" s="1"/>
      <c r="E657" s="1"/>
      <c r="F657" s="1"/>
      <c r="G657" s="1"/>
      <c r="H657" s="1"/>
    </row>
    <row r="658" spans="1:8" ht="15">
      <c r="A658" s="1"/>
      <c r="B658" s="1"/>
      <c r="C658" s="1"/>
      <c r="D658" s="1"/>
      <c r="E658" s="1"/>
      <c r="F658" s="1"/>
      <c r="G658" s="1"/>
      <c r="H658" s="1"/>
    </row>
    <row r="659" spans="1:8" ht="15">
      <c r="A659" s="1"/>
      <c r="B659" s="1"/>
      <c r="C659" s="1"/>
      <c r="D659" s="1"/>
      <c r="E659" s="1"/>
      <c r="F659" s="1"/>
      <c r="G659" s="1"/>
      <c r="H659" s="1"/>
    </row>
    <row r="660" spans="1:8" ht="15">
      <c r="A660" s="1"/>
      <c r="B660" s="1"/>
      <c r="C660" s="1"/>
      <c r="D660" s="1"/>
      <c r="E660" s="1"/>
      <c r="F660" s="1"/>
      <c r="G660" s="1"/>
      <c r="H660" s="1"/>
    </row>
    <row r="661" spans="1:8" ht="15">
      <c r="A661" s="1"/>
      <c r="B661" s="1"/>
      <c r="C661" s="1"/>
      <c r="D661" s="1"/>
      <c r="E661" s="1"/>
      <c r="F661" s="1"/>
      <c r="G661" s="1"/>
      <c r="H661" s="1"/>
    </row>
    <row r="662" spans="1:8" ht="15">
      <c r="A662" s="1"/>
      <c r="B662" s="1"/>
      <c r="C662" s="1"/>
      <c r="D662" s="1"/>
      <c r="E662" s="1"/>
      <c r="F662" s="1"/>
      <c r="G662" s="1"/>
      <c r="H662" s="1"/>
    </row>
    <row r="663" spans="1:8" ht="15">
      <c r="A663" s="1"/>
      <c r="B663" s="1"/>
      <c r="C663" s="1"/>
      <c r="D663" s="1"/>
      <c r="E663" s="1"/>
      <c r="F663" s="1"/>
      <c r="G663" s="1"/>
      <c r="H663" s="1"/>
    </row>
    <row r="664" spans="1:8" ht="15">
      <c r="A664" s="1"/>
      <c r="B664" s="1"/>
      <c r="C664" s="1"/>
      <c r="D664" s="1"/>
      <c r="E664" s="1"/>
      <c r="F664" s="1"/>
      <c r="G664" s="1"/>
      <c r="H664" s="1"/>
    </row>
    <row r="665" spans="1:8" ht="15">
      <c r="A665" s="1"/>
      <c r="B665" s="1"/>
      <c r="C665" s="1"/>
      <c r="D665" s="1"/>
      <c r="E665" s="1"/>
      <c r="F665" s="1"/>
      <c r="G665" s="1"/>
      <c r="H665" s="1"/>
    </row>
    <row r="666" spans="1:8" ht="15">
      <c r="A666" s="1"/>
      <c r="B666" s="1"/>
      <c r="C666" s="1"/>
      <c r="D666" s="1"/>
      <c r="E666" s="1"/>
      <c r="F666" s="1"/>
      <c r="G666" s="1"/>
      <c r="H666" s="1"/>
    </row>
    <row r="667" spans="1:8" ht="15">
      <c r="A667" s="1"/>
      <c r="B667" s="1"/>
      <c r="C667" s="1"/>
      <c r="D667" s="1"/>
      <c r="E667" s="1"/>
      <c r="F667" s="1"/>
      <c r="G667" s="1"/>
      <c r="H667" s="1"/>
    </row>
    <row r="668" spans="1:8" ht="15">
      <c r="A668" s="1"/>
      <c r="B668" s="1"/>
      <c r="C668" s="1"/>
      <c r="D668" s="1"/>
      <c r="E668" s="1"/>
      <c r="F668" s="1"/>
      <c r="G668" s="1"/>
      <c r="H668" s="1"/>
    </row>
    <row r="669" spans="1:8" ht="15">
      <c r="A669" s="1"/>
      <c r="B669" s="1"/>
      <c r="C669" s="1"/>
      <c r="D669" s="1"/>
      <c r="E669" s="1"/>
      <c r="F669" s="1"/>
      <c r="G669" s="1"/>
      <c r="H669" s="1"/>
    </row>
    <row r="670" spans="1:8" ht="15">
      <c r="A670" s="1"/>
      <c r="B670" s="1"/>
      <c r="C670" s="1"/>
      <c r="D670" s="1"/>
      <c r="E670" s="1"/>
      <c r="F670" s="1"/>
      <c r="G670" s="1"/>
      <c r="H670" s="1"/>
    </row>
    <row r="671" spans="1:8" ht="15">
      <c r="A671" s="1"/>
      <c r="B671" s="1"/>
      <c r="C671" s="1"/>
      <c r="D671" s="1"/>
      <c r="E671" s="1"/>
      <c r="F671" s="1"/>
      <c r="G671" s="1"/>
      <c r="H671" s="1"/>
    </row>
    <row r="672" spans="1:8" ht="15">
      <c r="A672" s="1"/>
      <c r="B672" s="1"/>
      <c r="C672" s="1"/>
      <c r="D672" s="1"/>
      <c r="E672" s="1"/>
      <c r="F672" s="1"/>
      <c r="G672" s="1"/>
      <c r="H672" s="1"/>
    </row>
    <row r="673" spans="1:8" ht="15">
      <c r="A673" s="1"/>
      <c r="B673" s="1"/>
      <c r="C673" s="1"/>
      <c r="D673" s="1"/>
      <c r="E673" s="1"/>
      <c r="F673" s="1"/>
      <c r="G673" s="1"/>
      <c r="H673" s="1"/>
    </row>
    <row r="674" spans="1:8" ht="15">
      <c r="A674" s="1"/>
      <c r="B674" s="1"/>
      <c r="C674" s="1"/>
      <c r="D674" s="1"/>
      <c r="E674" s="1"/>
      <c r="F674" s="1"/>
      <c r="G674" s="1"/>
      <c r="H674" s="1"/>
    </row>
    <row r="675" spans="1:8" ht="15">
      <c r="A675" s="1"/>
      <c r="B675" s="1"/>
      <c r="C675" s="1"/>
      <c r="D675" s="1"/>
      <c r="E675" s="1"/>
      <c r="F675" s="1"/>
      <c r="G675" s="1"/>
      <c r="H675" s="1"/>
    </row>
    <row r="676" spans="1:8" ht="15">
      <c r="A676" s="1"/>
      <c r="B676" s="1"/>
      <c r="C676" s="1"/>
      <c r="D676" s="1"/>
      <c r="E676" s="1"/>
      <c r="F676" s="1"/>
      <c r="G676" s="1"/>
      <c r="H676" s="1"/>
    </row>
    <row r="677" spans="1:8" ht="15">
      <c r="A677" s="1"/>
      <c r="B677" s="1"/>
      <c r="C677" s="1"/>
      <c r="D677" s="1"/>
      <c r="E677" s="1"/>
      <c r="F677" s="1"/>
      <c r="G677" s="1"/>
      <c r="H677" s="1"/>
    </row>
    <row r="678" spans="1:8" ht="15">
      <c r="A678" s="1"/>
      <c r="B678" s="1"/>
      <c r="C678" s="1"/>
      <c r="D678" s="1"/>
      <c r="E678" s="1"/>
      <c r="F678" s="1"/>
      <c r="G678" s="1"/>
      <c r="H678" s="1"/>
    </row>
    <row r="679" spans="1:8" ht="15">
      <c r="A679" s="1"/>
      <c r="B679" s="1"/>
      <c r="C679" s="1"/>
      <c r="D679" s="1"/>
      <c r="E679" s="1"/>
      <c r="F679" s="1"/>
      <c r="G679" s="1"/>
      <c r="H679" s="1"/>
    </row>
    <row r="680" spans="1:8" ht="15">
      <c r="A680" s="1"/>
      <c r="B680" s="1"/>
      <c r="C680" s="1"/>
      <c r="D680" s="1"/>
      <c r="E680" s="1"/>
      <c r="F680" s="1"/>
      <c r="G680" s="1"/>
      <c r="H680" s="1"/>
    </row>
    <row r="681" spans="1:8" ht="15">
      <c r="A681" s="1"/>
      <c r="B681" s="1"/>
      <c r="C681" s="1"/>
      <c r="D681" s="1"/>
      <c r="E681" s="1"/>
      <c r="F681" s="1"/>
      <c r="G681" s="1"/>
      <c r="H681" s="1"/>
    </row>
    <row r="682" spans="1:8" ht="15">
      <c r="A682" s="1"/>
      <c r="B682" s="1"/>
      <c r="C682" s="1"/>
      <c r="D682" s="1"/>
      <c r="E682" s="1"/>
      <c r="F682" s="1"/>
      <c r="G682" s="1"/>
      <c r="H682" s="1"/>
    </row>
    <row r="683" spans="1:8" ht="15">
      <c r="A683" s="1"/>
      <c r="B683" s="1"/>
      <c r="C683" s="1"/>
      <c r="D683" s="1"/>
      <c r="E683" s="1"/>
      <c r="F683" s="1"/>
      <c r="G683" s="1"/>
      <c r="H683" s="1"/>
    </row>
    <row r="684" spans="1:8" ht="15">
      <c r="A684" s="1"/>
      <c r="B684" s="1"/>
      <c r="C684" s="1"/>
      <c r="D684" s="1"/>
      <c r="E684" s="1"/>
      <c r="F684" s="1"/>
      <c r="G684" s="1"/>
      <c r="H684" s="1"/>
    </row>
    <row r="685" spans="1:8" ht="15">
      <c r="A685" s="1"/>
      <c r="B685" s="1"/>
      <c r="C685" s="1"/>
      <c r="D685" s="1"/>
      <c r="E685" s="1"/>
      <c r="F685" s="1"/>
      <c r="G685" s="1"/>
      <c r="H685" s="1"/>
    </row>
    <row r="686" spans="1:8" ht="15">
      <c r="A686" s="1"/>
      <c r="B686" s="1"/>
      <c r="C686" s="1"/>
      <c r="D686" s="1"/>
      <c r="E686" s="1"/>
      <c r="F686" s="1"/>
      <c r="G686" s="1"/>
      <c r="H686" s="1"/>
    </row>
    <row r="687" spans="1:8" ht="15">
      <c r="A687" s="1"/>
      <c r="B687" s="1"/>
      <c r="C687" s="1"/>
      <c r="D687" s="1"/>
      <c r="E687" s="1"/>
      <c r="F687" s="1"/>
      <c r="G687" s="1"/>
      <c r="H687" s="1"/>
    </row>
    <row r="688" spans="1:8" ht="15">
      <c r="A688" s="1"/>
      <c r="B688" s="1"/>
      <c r="C688" s="1"/>
      <c r="D688" s="1"/>
      <c r="E688" s="1"/>
      <c r="F688" s="1"/>
      <c r="G688" s="1"/>
      <c r="H688" s="1"/>
    </row>
    <row r="689" spans="1:8" ht="15">
      <c r="A689" s="1"/>
      <c r="B689" s="1"/>
      <c r="C689" s="1"/>
      <c r="D689" s="1"/>
      <c r="E689" s="1"/>
      <c r="F689" s="1"/>
      <c r="G689" s="1"/>
      <c r="H689" s="1"/>
    </row>
    <row r="690" spans="1:8" ht="15">
      <c r="A690" s="1"/>
      <c r="B690" s="1"/>
      <c r="C690" s="1"/>
      <c r="D690" s="1"/>
      <c r="E690" s="1"/>
      <c r="F690" s="1"/>
      <c r="G690" s="1"/>
      <c r="H690" s="1"/>
    </row>
    <row r="691" spans="1:8" ht="15">
      <c r="A691" s="1"/>
      <c r="B691" s="1"/>
      <c r="C691" s="1"/>
      <c r="D691" s="1"/>
      <c r="E691" s="1"/>
      <c r="F691" s="1"/>
      <c r="G691" s="1"/>
      <c r="H691" s="1"/>
    </row>
    <row r="692" spans="1:8" ht="15">
      <c r="A692" s="1"/>
      <c r="B692" s="1"/>
      <c r="C692" s="1"/>
      <c r="D692" s="1"/>
      <c r="E692" s="1"/>
      <c r="F692" s="1"/>
      <c r="G692" s="1"/>
      <c r="H692" s="1"/>
    </row>
    <row r="693" spans="1:8" ht="15">
      <c r="A693" s="1"/>
      <c r="B693" s="1"/>
      <c r="C693" s="1"/>
      <c r="D693" s="1"/>
      <c r="E693" s="1"/>
      <c r="F693" s="1"/>
      <c r="G693" s="1"/>
      <c r="H693" s="1"/>
    </row>
    <row r="694" spans="1:8" ht="15">
      <c r="A694" s="1"/>
      <c r="B694" s="1"/>
      <c r="C694" s="1"/>
      <c r="D694" s="1"/>
      <c r="E694" s="1"/>
      <c r="F694" s="1"/>
      <c r="G694" s="1"/>
      <c r="H694" s="1"/>
    </row>
    <row r="695" spans="1:8" ht="15">
      <c r="A695" s="1"/>
      <c r="B695" s="1"/>
      <c r="C695" s="1"/>
      <c r="D695" s="1"/>
      <c r="E695" s="1"/>
      <c r="F695" s="1"/>
      <c r="G695" s="1"/>
      <c r="H695" s="1"/>
    </row>
    <row r="696" spans="1:8" ht="15">
      <c r="A696" s="1"/>
      <c r="B696" s="1"/>
      <c r="C696" s="1"/>
      <c r="D696" s="1"/>
      <c r="E696" s="1"/>
      <c r="F696" s="1"/>
      <c r="G696" s="1"/>
      <c r="H696" s="1"/>
    </row>
    <row r="697" spans="1:8" ht="15">
      <c r="A697" s="1"/>
      <c r="B697" s="1"/>
      <c r="C697" s="1"/>
      <c r="D697" s="1"/>
      <c r="E697" s="1"/>
      <c r="F697" s="1"/>
      <c r="G697" s="1"/>
      <c r="H697" s="1"/>
    </row>
    <row r="698" spans="1:8" ht="15">
      <c r="A698" s="1"/>
      <c r="B698" s="1"/>
      <c r="C698" s="1"/>
      <c r="D698" s="1"/>
      <c r="E698" s="1"/>
      <c r="F698" s="1"/>
      <c r="G698" s="1"/>
      <c r="H698" s="1"/>
    </row>
    <row r="699" spans="1:8" ht="15">
      <c r="A699" s="1"/>
      <c r="B699" s="1"/>
      <c r="C699" s="1"/>
      <c r="D699" s="1"/>
      <c r="E699" s="1"/>
      <c r="F699" s="1"/>
      <c r="G699" s="1"/>
      <c r="H699" s="1"/>
    </row>
    <row r="700" spans="1:8" ht="15">
      <c r="A700" s="1"/>
      <c r="B700" s="1"/>
      <c r="C700" s="1"/>
      <c r="D700" s="1"/>
      <c r="E700" s="1"/>
      <c r="F700" s="1"/>
      <c r="G700" s="1"/>
      <c r="H700" s="1"/>
    </row>
    <row r="701" spans="1:8" ht="15">
      <c r="A701" s="1"/>
      <c r="B701" s="1"/>
      <c r="C701" s="1"/>
      <c r="D701" s="1"/>
      <c r="E701" s="1"/>
      <c r="F701" s="1"/>
      <c r="G701" s="1"/>
      <c r="H701" s="1"/>
    </row>
    <row r="702" spans="1:8" ht="15">
      <c r="A702" s="1"/>
      <c r="B702" s="1"/>
      <c r="C702" s="1"/>
      <c r="D702" s="1"/>
      <c r="E702" s="1"/>
      <c r="F702" s="1"/>
      <c r="G702" s="1"/>
      <c r="H702" s="1"/>
    </row>
    <row r="703" spans="1:8" ht="15">
      <c r="A703" s="1"/>
      <c r="B703" s="1"/>
      <c r="C703" s="1"/>
      <c r="D703" s="1"/>
      <c r="E703" s="1"/>
      <c r="F703" s="1"/>
      <c r="G703" s="1"/>
      <c r="H703" s="1"/>
    </row>
    <row r="704" spans="1:8" ht="15">
      <c r="A704" s="1"/>
      <c r="B704" s="1"/>
      <c r="C704" s="1"/>
      <c r="D704" s="1"/>
      <c r="E704" s="1"/>
      <c r="F704" s="1"/>
      <c r="G704" s="1"/>
      <c r="H704" s="1"/>
    </row>
    <row r="705" spans="1:8" ht="15">
      <c r="A705" s="1"/>
      <c r="B705" s="1"/>
      <c r="C705" s="1"/>
      <c r="D705" s="1"/>
      <c r="E705" s="1"/>
      <c r="F705" s="1"/>
      <c r="G705" s="1"/>
      <c r="H705" s="1"/>
    </row>
    <row r="706" spans="1:8" ht="15">
      <c r="A706" s="1"/>
      <c r="B706" s="1"/>
      <c r="C706" s="1"/>
      <c r="D706" s="1"/>
      <c r="E706" s="1"/>
      <c r="F706" s="1"/>
      <c r="G706" s="1"/>
      <c r="H706" s="1"/>
    </row>
    <row r="707" spans="1:8" ht="15">
      <c r="A707" s="1"/>
      <c r="B707" s="1"/>
      <c r="C707" s="1"/>
      <c r="D707" s="1"/>
      <c r="E707" s="1"/>
      <c r="F707" s="1"/>
      <c r="G707" s="1"/>
      <c r="H707" s="1"/>
    </row>
    <row r="708" spans="1:8" ht="15">
      <c r="A708" s="1"/>
      <c r="B708" s="1"/>
      <c r="C708" s="1"/>
      <c r="D708" s="1"/>
      <c r="E708" s="1"/>
      <c r="F708" s="1"/>
      <c r="G708" s="1"/>
      <c r="H708" s="1"/>
    </row>
    <row r="709" spans="1:8" ht="15">
      <c r="A709" s="1"/>
      <c r="B709" s="1"/>
      <c r="C709" s="1"/>
      <c r="D709" s="1"/>
      <c r="E709" s="1"/>
      <c r="F709" s="1"/>
      <c r="G709" s="1"/>
      <c r="H709" s="1"/>
    </row>
    <row r="710" spans="1:8" ht="15">
      <c r="A710" s="1"/>
      <c r="B710" s="1"/>
      <c r="C710" s="1"/>
      <c r="D710" s="1"/>
      <c r="E710" s="1"/>
      <c r="F710" s="1"/>
      <c r="G710" s="1"/>
      <c r="H710" s="1"/>
    </row>
    <row r="711" spans="1:8" ht="15">
      <c r="A711" s="1"/>
      <c r="B711" s="1"/>
      <c r="C711" s="1"/>
      <c r="D711" s="1"/>
      <c r="E711" s="1"/>
      <c r="F711" s="1"/>
      <c r="G711" s="1"/>
      <c r="H711" s="1"/>
    </row>
    <row r="712" spans="1:8" ht="15">
      <c r="A712" s="1"/>
      <c r="B712" s="1"/>
      <c r="C712" s="1"/>
      <c r="D712" s="1"/>
      <c r="E712" s="1"/>
      <c r="F712" s="1"/>
      <c r="G712" s="1"/>
      <c r="H712" s="1"/>
    </row>
    <row r="713" spans="1:8" ht="15">
      <c r="A713" s="1"/>
      <c r="B713" s="1"/>
      <c r="C713" s="1"/>
      <c r="D713" s="1"/>
      <c r="E713" s="1"/>
      <c r="F713" s="1"/>
      <c r="G713" s="1"/>
      <c r="H713" s="1"/>
    </row>
    <row r="714" spans="1:8" ht="15">
      <c r="A714" s="1"/>
      <c r="B714" s="1"/>
      <c r="C714" s="1"/>
      <c r="D714" s="1"/>
      <c r="E714" s="1"/>
      <c r="F714" s="1"/>
      <c r="G714" s="1"/>
      <c r="H714" s="1"/>
    </row>
    <row r="715" spans="1:8" ht="15">
      <c r="A715" s="1"/>
      <c r="B715" s="1"/>
      <c r="C715" s="1"/>
      <c r="D715" s="1"/>
      <c r="E715" s="1"/>
      <c r="F715" s="1"/>
      <c r="G715" s="1"/>
      <c r="H715" s="1"/>
    </row>
    <row r="716" spans="1:8" ht="15">
      <c r="A716" s="1"/>
      <c r="B716" s="1"/>
      <c r="C716" s="1"/>
      <c r="D716" s="1"/>
      <c r="E716" s="1"/>
      <c r="F716" s="1"/>
      <c r="G716" s="1"/>
      <c r="H716" s="1"/>
    </row>
    <row r="717" spans="1:8" ht="15">
      <c r="A717" s="1"/>
      <c r="B717" s="1"/>
      <c r="C717" s="1"/>
      <c r="D717" s="1"/>
      <c r="E717" s="1"/>
      <c r="F717" s="1"/>
      <c r="G717" s="1"/>
      <c r="H717" s="1"/>
    </row>
    <row r="718" spans="1:8" ht="15">
      <c r="A718" s="1"/>
      <c r="B718" s="1"/>
      <c r="C718" s="1"/>
      <c r="D718" s="1"/>
      <c r="E718" s="1"/>
      <c r="F718" s="1"/>
      <c r="G718" s="1"/>
      <c r="H718" s="1"/>
    </row>
    <row r="719" spans="1:8" ht="15">
      <c r="A719" s="1"/>
      <c r="B719" s="1"/>
      <c r="C719" s="1"/>
      <c r="D719" s="1"/>
      <c r="E719" s="1"/>
      <c r="F719" s="1"/>
      <c r="G719" s="1"/>
      <c r="H719" s="1"/>
    </row>
    <row r="720" spans="1:8" ht="15">
      <c r="A720" s="1"/>
      <c r="B720" s="1"/>
      <c r="C720" s="1"/>
      <c r="D720" s="1"/>
      <c r="E720" s="1"/>
      <c r="F720" s="1"/>
      <c r="G720" s="1"/>
      <c r="H720" s="1"/>
    </row>
    <row r="721" spans="1:8" ht="15">
      <c r="A721" s="1"/>
      <c r="B721" s="1"/>
      <c r="C721" s="1"/>
      <c r="D721" s="1"/>
      <c r="E721" s="1"/>
      <c r="F721" s="1"/>
      <c r="G721" s="1"/>
      <c r="H721" s="1"/>
    </row>
    <row r="722" spans="1:8" ht="15">
      <c r="A722" s="1"/>
      <c r="B722" s="1"/>
      <c r="C722" s="1"/>
      <c r="D722" s="1"/>
      <c r="E722" s="1"/>
      <c r="F722" s="1"/>
      <c r="G722" s="1"/>
      <c r="H722" s="1"/>
    </row>
    <row r="723" spans="1:8" ht="15">
      <c r="A723" s="1"/>
      <c r="B723" s="1"/>
      <c r="C723" s="1"/>
      <c r="D723" s="1"/>
      <c r="E723" s="1"/>
      <c r="F723" s="1"/>
      <c r="G723" s="1"/>
      <c r="H723" s="1"/>
    </row>
    <row r="724" spans="1:8" ht="15">
      <c r="A724" s="1"/>
      <c r="B724" s="1"/>
      <c r="C724" s="1"/>
      <c r="D724" s="1"/>
      <c r="E724" s="1"/>
      <c r="F724" s="1"/>
      <c r="G724" s="1"/>
      <c r="H724" s="1"/>
    </row>
    <row r="725" spans="1:8" ht="15">
      <c r="A725" s="1"/>
      <c r="B725" s="1"/>
      <c r="C725" s="1"/>
      <c r="D725" s="1"/>
      <c r="E725" s="1"/>
      <c r="F725" s="1"/>
      <c r="G725" s="1"/>
      <c r="H725" s="1"/>
    </row>
    <row r="726" spans="1:8" ht="15">
      <c r="A726" s="1"/>
      <c r="B726" s="1"/>
      <c r="C726" s="1"/>
      <c r="D726" s="1"/>
      <c r="E726" s="1"/>
      <c r="F726" s="1"/>
      <c r="G726" s="1"/>
      <c r="H726" s="1"/>
    </row>
    <row r="727" spans="1:8" ht="15">
      <c r="A727" s="1"/>
      <c r="B727" s="1"/>
      <c r="C727" s="1"/>
      <c r="D727" s="1"/>
      <c r="E727" s="1"/>
      <c r="F727" s="1"/>
      <c r="G727" s="1"/>
      <c r="H727" s="1"/>
    </row>
    <row r="728" spans="1:8" ht="15">
      <c r="A728" s="1"/>
      <c r="B728" s="1"/>
      <c r="C728" s="1"/>
      <c r="D728" s="1"/>
      <c r="E728" s="1"/>
      <c r="F728" s="1"/>
      <c r="G728" s="1"/>
      <c r="H728" s="1"/>
    </row>
    <row r="729" spans="1:8" ht="15">
      <c r="A729" s="1"/>
      <c r="B729" s="1"/>
      <c r="C729" s="1"/>
      <c r="D729" s="1"/>
      <c r="E729" s="1"/>
      <c r="F729" s="1"/>
      <c r="G729" s="1"/>
      <c r="H729" s="1"/>
    </row>
    <row r="730" spans="1:8" ht="15">
      <c r="A730" s="1"/>
      <c r="B730" s="1"/>
      <c r="C730" s="1"/>
      <c r="D730" s="1"/>
      <c r="E730" s="1"/>
      <c r="F730" s="1"/>
      <c r="G730" s="1"/>
      <c r="H730" s="1"/>
    </row>
    <row r="731" spans="1:8" ht="15">
      <c r="A731" s="1"/>
      <c r="B731" s="1"/>
      <c r="C731" s="1"/>
      <c r="D731" s="1"/>
      <c r="E731" s="1"/>
      <c r="F731" s="1"/>
      <c r="G731" s="1"/>
      <c r="H731" s="1"/>
    </row>
    <row r="732" spans="1:8" ht="15">
      <c r="A732" s="1"/>
      <c r="B732" s="1"/>
      <c r="C732" s="1"/>
      <c r="D732" s="1"/>
      <c r="E732" s="1"/>
      <c r="F732" s="1"/>
      <c r="G732" s="1"/>
      <c r="H732" s="1"/>
    </row>
    <row r="733" spans="1:8" ht="15">
      <c r="A733" s="1"/>
      <c r="B733" s="1"/>
      <c r="C733" s="1"/>
      <c r="D733" s="1"/>
      <c r="E733" s="1"/>
      <c r="F733" s="1"/>
      <c r="G733" s="1"/>
      <c r="H733" s="1"/>
    </row>
    <row r="734" spans="1:8" ht="15">
      <c r="A734" s="1"/>
      <c r="B734" s="1"/>
      <c r="C734" s="1"/>
      <c r="D734" s="1"/>
      <c r="E734" s="1"/>
      <c r="F734" s="1"/>
      <c r="G734" s="1"/>
      <c r="H734" s="1"/>
    </row>
    <row r="735" spans="1:8" ht="15">
      <c r="A735" s="1"/>
      <c r="B735" s="1"/>
      <c r="C735" s="1"/>
      <c r="D735" s="1"/>
      <c r="E735" s="1"/>
      <c r="F735" s="1"/>
      <c r="G735" s="1"/>
      <c r="H735" s="1"/>
    </row>
    <row r="736" spans="1:8" ht="15">
      <c r="A736" s="1"/>
      <c r="B736" s="1"/>
      <c r="C736" s="1"/>
      <c r="D736" s="1"/>
      <c r="E736" s="1"/>
      <c r="F736" s="1"/>
      <c r="G736" s="1"/>
      <c r="H736" s="1"/>
    </row>
    <row r="737" spans="1:8" ht="15">
      <c r="A737" s="1"/>
      <c r="B737" s="1"/>
      <c r="C737" s="1"/>
      <c r="D737" s="1"/>
      <c r="E737" s="1"/>
      <c r="F737" s="1"/>
      <c r="G737" s="1"/>
      <c r="H737" s="1"/>
    </row>
    <row r="738" spans="1:8" ht="15">
      <c r="A738" s="1"/>
      <c r="B738" s="1"/>
      <c r="C738" s="1"/>
      <c r="D738" s="1"/>
      <c r="E738" s="1"/>
      <c r="F738" s="1"/>
      <c r="G738" s="1"/>
      <c r="H738" s="1"/>
    </row>
    <row r="739" spans="1:8" ht="15">
      <c r="A739" s="1"/>
      <c r="B739" s="1"/>
      <c r="C739" s="1"/>
      <c r="D739" s="1"/>
      <c r="E739" s="1"/>
      <c r="F739" s="1"/>
      <c r="G739" s="1"/>
      <c r="H739" s="1"/>
    </row>
    <row r="740" spans="1:8" ht="15">
      <c r="A740" s="1"/>
      <c r="B740" s="1"/>
      <c r="C740" s="1"/>
      <c r="D740" s="1"/>
      <c r="E740" s="1"/>
      <c r="F740" s="1"/>
      <c r="G740" s="1"/>
      <c r="H740" s="1"/>
    </row>
    <row r="741" spans="1:8" ht="15">
      <c r="A741" s="1"/>
      <c r="B741" s="1"/>
      <c r="C741" s="1"/>
      <c r="D741" s="1"/>
      <c r="E741" s="1"/>
      <c r="F741" s="1"/>
      <c r="G741" s="1"/>
      <c r="H741" s="1"/>
    </row>
    <row r="742" spans="1:8" ht="15">
      <c r="A742" s="1"/>
      <c r="B742" s="1"/>
      <c r="C742" s="1"/>
      <c r="D742" s="1"/>
      <c r="E742" s="1"/>
      <c r="F742" s="1"/>
      <c r="G742" s="1"/>
      <c r="H742" s="1"/>
    </row>
    <row r="743" spans="1:8" ht="15">
      <c r="A743" s="1"/>
      <c r="B743" s="1"/>
      <c r="C743" s="1"/>
      <c r="D743" s="1"/>
      <c r="E743" s="1"/>
      <c r="F743" s="1"/>
      <c r="G743" s="1"/>
      <c r="H743" s="1"/>
    </row>
    <row r="744" spans="1:8" ht="15">
      <c r="A744" s="1"/>
      <c r="B744" s="1"/>
      <c r="C744" s="1"/>
      <c r="D744" s="1"/>
      <c r="E744" s="1"/>
      <c r="F744" s="1"/>
      <c r="G744" s="1"/>
      <c r="H744" s="1"/>
    </row>
    <row r="745" spans="1:8" ht="15">
      <c r="A745" s="1"/>
      <c r="B745" s="1"/>
      <c r="C745" s="1"/>
      <c r="D745" s="1"/>
      <c r="E745" s="1"/>
      <c r="F745" s="1"/>
      <c r="G745" s="1"/>
      <c r="H745" s="1"/>
    </row>
    <row r="746" spans="1:8" ht="15">
      <c r="A746" s="1"/>
      <c r="B746" s="1"/>
      <c r="C746" s="1"/>
      <c r="D746" s="1"/>
      <c r="E746" s="1"/>
      <c r="F746" s="1"/>
      <c r="G746" s="1"/>
      <c r="H746" s="1"/>
    </row>
    <row r="747" spans="1:8" ht="15">
      <c r="A747" s="1"/>
      <c r="B747" s="1"/>
      <c r="C747" s="1"/>
      <c r="D747" s="1"/>
      <c r="E747" s="1"/>
      <c r="F747" s="1"/>
      <c r="G747" s="1"/>
      <c r="H747" s="1"/>
    </row>
    <row r="748" spans="1:8" ht="15">
      <c r="A748" s="1"/>
      <c r="B748" s="1"/>
      <c r="C748" s="1"/>
      <c r="D748" s="1"/>
      <c r="E748" s="1"/>
      <c r="F748" s="1"/>
      <c r="G748" s="1"/>
      <c r="H748" s="1"/>
    </row>
    <row r="749" spans="1:8" ht="15">
      <c r="A749" s="1"/>
      <c r="B749" s="1"/>
      <c r="C749" s="1"/>
      <c r="D749" s="1"/>
      <c r="E749" s="1"/>
      <c r="F749" s="1"/>
      <c r="G749" s="1"/>
      <c r="H749" s="1"/>
    </row>
    <row r="750" spans="1:8" ht="15">
      <c r="A750" s="1"/>
      <c r="B750" s="1"/>
      <c r="C750" s="1"/>
      <c r="D750" s="1"/>
      <c r="E750" s="1"/>
      <c r="F750" s="1"/>
      <c r="G750" s="1"/>
      <c r="H750" s="1"/>
    </row>
    <row r="751" spans="1:8" ht="15">
      <c r="A751" s="1"/>
      <c r="B751" s="1"/>
      <c r="C751" s="1"/>
      <c r="D751" s="1"/>
      <c r="E751" s="1"/>
      <c r="F751" s="1"/>
      <c r="G751" s="1"/>
      <c r="H751" s="1"/>
    </row>
    <row r="752" spans="1:8" ht="15">
      <c r="A752" s="1"/>
      <c r="B752" s="1"/>
      <c r="C752" s="1"/>
      <c r="D752" s="1"/>
      <c r="E752" s="1"/>
      <c r="F752" s="1"/>
      <c r="G752" s="1"/>
      <c r="H752" s="1"/>
    </row>
    <row r="753" spans="1:8" ht="15">
      <c r="A753" s="1"/>
      <c r="B753" s="1"/>
      <c r="C753" s="1"/>
      <c r="D753" s="1"/>
      <c r="E753" s="1"/>
      <c r="F753" s="1"/>
      <c r="G753" s="1"/>
      <c r="H753" s="1"/>
    </row>
    <row r="754" spans="1:8" ht="15">
      <c r="A754" s="1"/>
      <c r="B754" s="1"/>
      <c r="C754" s="1"/>
      <c r="D754" s="1"/>
      <c r="E754" s="1"/>
      <c r="F754" s="1"/>
      <c r="G754" s="1"/>
      <c r="H754" s="1"/>
    </row>
    <row r="755" spans="1:8" ht="15">
      <c r="A755" s="1"/>
      <c r="B755" s="1"/>
      <c r="C755" s="1"/>
      <c r="D755" s="1"/>
      <c r="E755" s="1"/>
      <c r="F755" s="1"/>
      <c r="G755" s="1"/>
      <c r="H755" s="1"/>
    </row>
    <row r="756" spans="1:8" ht="15">
      <c r="A756" s="1"/>
      <c r="B756" s="1"/>
      <c r="C756" s="1"/>
      <c r="D756" s="1"/>
      <c r="E756" s="1"/>
      <c r="F756" s="1"/>
      <c r="G756" s="1"/>
      <c r="H756" s="1"/>
    </row>
    <row r="757" spans="1:8" ht="15">
      <c r="A757" s="1"/>
      <c r="B757" s="1"/>
      <c r="C757" s="1"/>
      <c r="D757" s="1"/>
      <c r="E757" s="1"/>
      <c r="F757" s="1"/>
      <c r="G757" s="1"/>
      <c r="H757" s="1"/>
    </row>
    <row r="758" spans="1:8" ht="15">
      <c r="A758" s="1"/>
      <c r="B758" s="1"/>
      <c r="C758" s="1"/>
      <c r="D758" s="1"/>
      <c r="E758" s="1"/>
      <c r="F758" s="1"/>
      <c r="G758" s="1"/>
      <c r="H758" s="1"/>
    </row>
    <row r="759" spans="1:8" ht="15">
      <c r="A759" s="1"/>
      <c r="B759" s="1"/>
      <c r="C759" s="1"/>
      <c r="D759" s="1"/>
      <c r="E759" s="1"/>
      <c r="F759" s="1"/>
      <c r="G759" s="1"/>
      <c r="H759" s="1"/>
    </row>
    <row r="760" spans="1:8" ht="15">
      <c r="A760" s="1"/>
      <c r="B760" s="1"/>
      <c r="C760" s="1"/>
      <c r="D760" s="1"/>
      <c r="E760" s="1"/>
      <c r="F760" s="1"/>
      <c r="G760" s="1"/>
      <c r="H760" s="1"/>
    </row>
    <row r="761" spans="1:8" ht="15">
      <c r="A761" s="1"/>
      <c r="B761" s="1"/>
      <c r="C761" s="1"/>
      <c r="D761" s="1"/>
      <c r="E761" s="1"/>
      <c r="F761" s="1"/>
      <c r="G761" s="1"/>
      <c r="H761" s="1"/>
    </row>
    <row r="762" spans="1:8" ht="15">
      <c r="A762" s="1"/>
      <c r="B762" s="1"/>
      <c r="C762" s="1"/>
      <c r="D762" s="1"/>
      <c r="E762" s="1"/>
      <c r="F762" s="1"/>
      <c r="G762" s="1"/>
      <c r="H762" s="1"/>
    </row>
    <row r="763" spans="1:8" ht="15">
      <c r="A763" s="1"/>
      <c r="B763" s="1"/>
      <c r="C763" s="1"/>
      <c r="D763" s="1"/>
      <c r="E763" s="1"/>
      <c r="F763" s="1"/>
      <c r="G763" s="1"/>
      <c r="H763" s="1"/>
    </row>
    <row r="764" spans="1:8" ht="15">
      <c r="A764" s="1"/>
      <c r="B764" s="1"/>
      <c r="C764" s="1"/>
      <c r="D764" s="1"/>
      <c r="E764" s="1"/>
      <c r="F764" s="1"/>
      <c r="G764" s="1"/>
      <c r="H764" s="1"/>
    </row>
    <row r="765" spans="1:8" ht="15">
      <c r="A765" s="1"/>
      <c r="B765" s="1"/>
      <c r="C765" s="1"/>
      <c r="D765" s="1"/>
      <c r="E765" s="1"/>
      <c r="F765" s="1"/>
      <c r="G765" s="1"/>
      <c r="H765" s="1"/>
    </row>
    <row r="766" spans="1:8" ht="15">
      <c r="A766" s="1"/>
      <c r="B766" s="1"/>
      <c r="C766" s="1"/>
      <c r="D766" s="1"/>
      <c r="E766" s="1"/>
      <c r="F766" s="1"/>
      <c r="G766" s="1"/>
      <c r="H766" s="1"/>
    </row>
    <row r="767" spans="1:8" ht="15">
      <c r="A767" s="1"/>
      <c r="B767" s="1"/>
      <c r="C767" s="1"/>
      <c r="D767" s="1"/>
      <c r="E767" s="1"/>
      <c r="F767" s="1"/>
      <c r="G767" s="1"/>
      <c r="H767" s="1"/>
    </row>
    <row r="768" spans="1:8" ht="15">
      <c r="A768" s="1"/>
      <c r="B768" s="1"/>
      <c r="C768" s="1"/>
      <c r="D768" s="1"/>
      <c r="E768" s="1"/>
      <c r="F768" s="1"/>
      <c r="G768" s="1"/>
      <c r="H768" s="1"/>
    </row>
    <row r="769" spans="1:8" ht="15">
      <c r="A769" s="1"/>
      <c r="B769" s="1"/>
      <c r="C769" s="1"/>
      <c r="D769" s="1"/>
      <c r="E769" s="1"/>
      <c r="F769" s="1"/>
      <c r="G769" s="1"/>
      <c r="H769" s="1"/>
    </row>
    <row r="770" spans="1:8" ht="15">
      <c r="A770" s="1"/>
      <c r="B770" s="1"/>
      <c r="C770" s="1"/>
      <c r="D770" s="1"/>
      <c r="E770" s="1"/>
      <c r="F770" s="1"/>
      <c r="G770" s="1"/>
      <c r="H770" s="1"/>
    </row>
    <row r="771" spans="1:8" ht="15">
      <c r="A771" s="1"/>
      <c r="B771" s="1"/>
      <c r="C771" s="1"/>
      <c r="D771" s="1"/>
      <c r="E771" s="1"/>
      <c r="F771" s="1"/>
      <c r="G771" s="1"/>
      <c r="H771" s="1"/>
    </row>
    <row r="772" spans="1:8" ht="15">
      <c r="A772" s="1"/>
      <c r="B772" s="1"/>
      <c r="C772" s="1"/>
      <c r="D772" s="1"/>
      <c r="E772" s="1"/>
      <c r="F772" s="1"/>
      <c r="G772" s="1"/>
      <c r="H772" s="1"/>
    </row>
    <row r="773" spans="1:8" ht="15">
      <c r="A773" s="1"/>
      <c r="B773" s="1"/>
      <c r="C773" s="1"/>
      <c r="D773" s="1"/>
      <c r="E773" s="1"/>
      <c r="F773" s="1"/>
      <c r="G773" s="1"/>
      <c r="H773" s="1"/>
    </row>
    <row r="774" spans="1:8" ht="15">
      <c r="A774" s="1"/>
      <c r="B774" s="1"/>
      <c r="C774" s="1"/>
      <c r="D774" s="1"/>
      <c r="E774" s="1"/>
      <c r="F774" s="1"/>
      <c r="G774" s="1"/>
      <c r="H774" s="1"/>
    </row>
    <row r="775" spans="1:8" ht="15">
      <c r="A775" s="1"/>
      <c r="B775" s="1"/>
      <c r="C775" s="1"/>
      <c r="D775" s="1"/>
      <c r="E775" s="1"/>
      <c r="F775" s="1"/>
      <c r="G775" s="1"/>
      <c r="H775" s="1"/>
    </row>
    <row r="776" spans="1:8" ht="15">
      <c r="A776" s="1"/>
      <c r="B776" s="1"/>
      <c r="C776" s="1"/>
      <c r="D776" s="1"/>
      <c r="E776" s="1"/>
      <c r="F776" s="1"/>
      <c r="G776" s="1"/>
      <c r="H776" s="1"/>
    </row>
    <row r="777" spans="1:8" ht="15">
      <c r="A777" s="1"/>
      <c r="B777" s="1"/>
      <c r="C777" s="1"/>
      <c r="D777" s="1"/>
      <c r="E777" s="1"/>
      <c r="F777" s="1"/>
      <c r="G777" s="1"/>
      <c r="H777" s="1"/>
    </row>
    <row r="778" spans="1:8" ht="15">
      <c r="A778" s="1"/>
      <c r="B778" s="1"/>
      <c r="C778" s="1"/>
      <c r="D778" s="1"/>
      <c r="E778" s="1"/>
      <c r="F778" s="1"/>
      <c r="G778" s="1"/>
      <c r="H778" s="1"/>
    </row>
    <row r="779" spans="1:8" ht="15">
      <c r="A779" s="1"/>
      <c r="B779" s="1"/>
      <c r="C779" s="1"/>
      <c r="D779" s="1"/>
      <c r="E779" s="1"/>
      <c r="F779" s="1"/>
      <c r="G779" s="1"/>
      <c r="H779" s="1"/>
    </row>
    <row r="780" spans="1:8" ht="15">
      <c r="A780" s="1"/>
      <c r="B780" s="1"/>
      <c r="C780" s="1"/>
      <c r="D780" s="1"/>
      <c r="E780" s="1"/>
      <c r="F780" s="1"/>
      <c r="G780" s="1"/>
      <c r="H780" s="1"/>
    </row>
    <row r="781" spans="1:8" ht="15">
      <c r="A781" s="1"/>
      <c r="B781" s="1"/>
      <c r="C781" s="1"/>
      <c r="D781" s="1"/>
      <c r="E781" s="1"/>
      <c r="F781" s="1"/>
      <c r="G781" s="1"/>
      <c r="H781" s="1"/>
    </row>
    <row r="782" spans="1:8" ht="15">
      <c r="A782" s="1"/>
      <c r="B782" s="1"/>
      <c r="C782" s="1"/>
      <c r="D782" s="1"/>
      <c r="E782" s="1"/>
      <c r="F782" s="1"/>
      <c r="G782" s="1"/>
      <c r="H782" s="1"/>
    </row>
    <row r="783" spans="1:8" ht="15">
      <c r="A783" s="1"/>
      <c r="B783" s="1"/>
      <c r="C783" s="1"/>
      <c r="D783" s="1"/>
      <c r="E783" s="1"/>
      <c r="F783" s="1"/>
      <c r="G783" s="1"/>
      <c r="H783" s="1"/>
    </row>
    <row r="784" spans="1:8" ht="15">
      <c r="A784" s="1"/>
      <c r="B784" s="1"/>
      <c r="C784" s="1"/>
      <c r="D784" s="1"/>
      <c r="E784" s="1"/>
      <c r="F784" s="1"/>
      <c r="G784" s="1"/>
      <c r="H784" s="1"/>
    </row>
    <row r="785" spans="1:8" ht="15">
      <c r="A785" s="1"/>
      <c r="B785" s="1"/>
      <c r="C785" s="1"/>
      <c r="D785" s="1"/>
      <c r="E785" s="1"/>
      <c r="F785" s="1"/>
      <c r="G785" s="1"/>
      <c r="H785" s="1"/>
    </row>
    <row r="786" spans="1:8" ht="15">
      <c r="A786" s="1"/>
      <c r="B786" s="1"/>
      <c r="C786" s="1"/>
      <c r="D786" s="1"/>
      <c r="E786" s="1"/>
      <c r="F786" s="1"/>
      <c r="G786" s="1"/>
      <c r="H786" s="1"/>
    </row>
    <row r="787" spans="1:8" ht="15">
      <c r="A787" s="1"/>
      <c r="B787" s="1"/>
      <c r="C787" s="1"/>
      <c r="D787" s="1"/>
      <c r="E787" s="1"/>
      <c r="F787" s="1"/>
      <c r="G787" s="1"/>
      <c r="H787" s="1"/>
    </row>
    <row r="788" spans="1:8" ht="15">
      <c r="A788" s="1"/>
      <c r="B788" s="1"/>
      <c r="C788" s="1"/>
      <c r="D788" s="1"/>
      <c r="E788" s="1"/>
      <c r="F788" s="1"/>
      <c r="G788" s="1"/>
      <c r="H788" s="1"/>
    </row>
    <row r="789" spans="1:8" ht="15">
      <c r="A789" s="1"/>
      <c r="B789" s="1"/>
      <c r="C789" s="1"/>
      <c r="D789" s="1"/>
      <c r="E789" s="1"/>
      <c r="F789" s="1"/>
      <c r="G789" s="1"/>
      <c r="H789" s="1"/>
    </row>
    <row r="790" spans="1:8" ht="15">
      <c r="A790" s="1"/>
      <c r="B790" s="1"/>
      <c r="C790" s="1"/>
      <c r="D790" s="1"/>
      <c r="E790" s="1"/>
      <c r="F790" s="1"/>
      <c r="G790" s="1"/>
      <c r="H790" s="1"/>
    </row>
    <row r="791" spans="1:8" ht="15">
      <c r="A791" s="1"/>
      <c r="B791" s="1"/>
      <c r="C791" s="1"/>
      <c r="D791" s="1"/>
      <c r="E791" s="1"/>
      <c r="F791" s="1"/>
      <c r="G791" s="1"/>
      <c r="H791" s="1"/>
    </row>
    <row r="792" spans="1:8" ht="15">
      <c r="A792" s="1"/>
      <c r="B792" s="1"/>
      <c r="C792" s="1"/>
      <c r="D792" s="1"/>
      <c r="E792" s="1"/>
      <c r="F792" s="1"/>
      <c r="G792" s="1"/>
      <c r="H792" s="1"/>
    </row>
    <row r="793" spans="1:8" ht="15">
      <c r="A793" s="1"/>
      <c r="B793" s="1"/>
      <c r="C793" s="1"/>
      <c r="D793" s="1"/>
      <c r="E793" s="1"/>
      <c r="F793" s="1"/>
      <c r="G793" s="1"/>
      <c r="H793" s="1"/>
    </row>
    <row r="794" spans="1:8" ht="15">
      <c r="A794" s="1"/>
      <c r="B794" s="1"/>
      <c r="C794" s="1"/>
      <c r="D794" s="1"/>
      <c r="E794" s="1"/>
      <c r="F794" s="1"/>
      <c r="G794" s="1"/>
      <c r="H794" s="1"/>
    </row>
    <row r="795" spans="1:8" ht="15">
      <c r="A795" s="1"/>
      <c r="B795" s="1"/>
      <c r="C795" s="1"/>
      <c r="D795" s="1"/>
      <c r="E795" s="1"/>
      <c r="F795" s="1"/>
      <c r="G795" s="1"/>
      <c r="H795" s="1"/>
    </row>
    <row r="796" spans="1:8" ht="15">
      <c r="A796" s="1"/>
      <c r="B796" s="1"/>
      <c r="C796" s="1"/>
      <c r="D796" s="1"/>
      <c r="E796" s="1"/>
      <c r="F796" s="1"/>
      <c r="G796" s="1"/>
      <c r="H796" s="1"/>
    </row>
    <row r="797" spans="1:8" ht="15">
      <c r="A797" s="1"/>
      <c r="B797" s="1"/>
      <c r="C797" s="1"/>
      <c r="D797" s="1"/>
      <c r="E797" s="1"/>
      <c r="F797" s="1"/>
      <c r="G797" s="1"/>
      <c r="H797" s="1"/>
    </row>
    <row r="798" spans="1:8" ht="15">
      <c r="A798" s="1"/>
      <c r="B798" s="1"/>
      <c r="C798" s="1"/>
      <c r="D798" s="1"/>
      <c r="E798" s="1"/>
      <c r="F798" s="1"/>
      <c r="G798" s="1"/>
      <c r="H798" s="1"/>
    </row>
    <row r="799" spans="1:8" ht="15">
      <c r="A799" s="1"/>
      <c r="B799" s="1"/>
      <c r="C799" s="1"/>
      <c r="D799" s="1"/>
      <c r="E799" s="1"/>
      <c r="F799" s="1"/>
      <c r="G799" s="1"/>
      <c r="H799" s="1"/>
    </row>
    <row r="800" spans="1:8" ht="15">
      <c r="A800" s="1"/>
      <c r="B800" s="1"/>
      <c r="C800" s="1"/>
      <c r="D800" s="1"/>
      <c r="E800" s="1"/>
      <c r="F800" s="1"/>
      <c r="G800" s="1"/>
      <c r="H800" s="1"/>
    </row>
    <row r="801" spans="1:8" ht="15">
      <c r="A801" s="1"/>
      <c r="B801" s="1"/>
      <c r="C801" s="1"/>
      <c r="D801" s="1"/>
      <c r="E801" s="1"/>
      <c r="F801" s="1"/>
      <c r="G801" s="1"/>
      <c r="H801" s="1"/>
    </row>
    <row r="802" spans="1:8" ht="15">
      <c r="A802" s="1"/>
      <c r="B802" s="1"/>
      <c r="C802" s="1"/>
      <c r="D802" s="1"/>
      <c r="E802" s="1"/>
      <c r="F802" s="1"/>
      <c r="G802" s="1"/>
      <c r="H802" s="1"/>
    </row>
    <row r="803" spans="1:8" ht="15">
      <c r="A803" s="1"/>
      <c r="B803" s="1"/>
      <c r="C803" s="1"/>
      <c r="D803" s="1"/>
      <c r="E803" s="1"/>
      <c r="F803" s="1"/>
      <c r="G803" s="1"/>
      <c r="H803" s="1"/>
    </row>
    <row r="804" spans="1:8" ht="15">
      <c r="A804" s="1"/>
      <c r="B804" s="1"/>
      <c r="C804" s="1"/>
      <c r="D804" s="1"/>
      <c r="E804" s="1"/>
      <c r="F804" s="1"/>
      <c r="G804" s="1"/>
      <c r="H804" s="1"/>
    </row>
    <row r="805" spans="1:8" ht="15">
      <c r="A805" s="1"/>
      <c r="B805" s="1"/>
      <c r="C805" s="1"/>
      <c r="D805" s="1"/>
      <c r="E805" s="1"/>
      <c r="F805" s="1"/>
      <c r="G805" s="1"/>
      <c r="H805" s="1"/>
    </row>
    <row r="806" spans="1:8" ht="15">
      <c r="A806" s="1"/>
      <c r="B806" s="1"/>
      <c r="C806" s="1"/>
      <c r="D806" s="1"/>
      <c r="E806" s="1"/>
      <c r="F806" s="1"/>
      <c r="G806" s="1"/>
      <c r="H806" s="1"/>
    </row>
    <row r="807" spans="1:8" ht="15">
      <c r="A807" s="1"/>
      <c r="B807" s="1"/>
      <c r="C807" s="1"/>
      <c r="D807" s="1"/>
      <c r="E807" s="1"/>
      <c r="F807" s="1"/>
      <c r="G807" s="1"/>
      <c r="H807" s="1"/>
    </row>
    <row r="808" spans="1:8" ht="15">
      <c r="A808" s="1"/>
      <c r="B808" s="1"/>
      <c r="C808" s="1"/>
      <c r="D808" s="1"/>
      <c r="E808" s="1"/>
      <c r="F808" s="1"/>
      <c r="G808" s="1"/>
      <c r="H808" s="1"/>
    </row>
    <row r="809" spans="1:8" ht="15">
      <c r="A809" s="1"/>
      <c r="B809" s="1"/>
      <c r="C809" s="1"/>
      <c r="D809" s="1"/>
      <c r="E809" s="1"/>
      <c r="F809" s="1"/>
      <c r="G809" s="1"/>
      <c r="H809" s="1"/>
    </row>
    <row r="810" spans="1:8" ht="15">
      <c r="A810" s="1"/>
      <c r="B810" s="1"/>
      <c r="C810" s="1"/>
      <c r="D810" s="1"/>
      <c r="E810" s="1"/>
      <c r="F810" s="1"/>
      <c r="G810" s="1"/>
      <c r="H810" s="1"/>
    </row>
    <row r="811" spans="1:8" ht="15">
      <c r="A811" s="1"/>
      <c r="B811" s="1"/>
      <c r="C811" s="1"/>
      <c r="D811" s="1"/>
      <c r="E811" s="1"/>
      <c r="F811" s="1"/>
      <c r="G811" s="1"/>
      <c r="H811" s="1"/>
    </row>
    <row r="812" spans="1:8" ht="15">
      <c r="A812" s="1"/>
      <c r="B812" s="1"/>
      <c r="C812" s="1"/>
      <c r="D812" s="1"/>
      <c r="E812" s="1"/>
      <c r="F812" s="1"/>
      <c r="G812" s="1"/>
      <c r="H812" s="1"/>
    </row>
    <row r="813" spans="1:8" ht="15">
      <c r="A813" s="1"/>
      <c r="B813" s="1"/>
      <c r="C813" s="1"/>
      <c r="D813" s="1"/>
      <c r="E813" s="1"/>
      <c r="F813" s="1"/>
      <c r="G813" s="1"/>
      <c r="H813" s="1"/>
    </row>
    <row r="814" spans="1:8" ht="15">
      <c r="A814" s="1"/>
      <c r="B814" s="1"/>
      <c r="C814" s="1"/>
      <c r="D814" s="1"/>
      <c r="E814" s="1"/>
      <c r="F814" s="1"/>
      <c r="G814" s="1"/>
      <c r="H814" s="1"/>
    </row>
    <row r="815" spans="1:8" ht="15">
      <c r="A815" s="1"/>
      <c r="B815" s="1"/>
      <c r="C815" s="1"/>
      <c r="D815" s="1"/>
      <c r="E815" s="1"/>
      <c r="F815" s="1"/>
      <c r="G815" s="1"/>
      <c r="H815" s="1"/>
    </row>
    <row r="816" spans="1:8" ht="15">
      <c r="A816" s="1"/>
      <c r="B816" s="1"/>
      <c r="C816" s="1"/>
      <c r="D816" s="1"/>
      <c r="E816" s="1"/>
      <c r="F816" s="1"/>
      <c r="G816" s="1"/>
      <c r="H816" s="1"/>
    </row>
    <row r="817" spans="1:8" ht="15">
      <c r="A817" s="1"/>
      <c r="B817" s="1"/>
      <c r="C817" s="1"/>
      <c r="D817" s="1"/>
      <c r="E817" s="1"/>
      <c r="F817" s="1"/>
      <c r="G817" s="1"/>
      <c r="H817" s="1"/>
    </row>
    <row r="818" spans="1:8" ht="15">
      <c r="A818" s="1"/>
      <c r="B818" s="1"/>
      <c r="C818" s="1"/>
      <c r="D818" s="1"/>
      <c r="E818" s="1"/>
      <c r="F818" s="1"/>
      <c r="G818" s="1"/>
      <c r="H818" s="1"/>
    </row>
    <row r="819" spans="1:8" ht="15">
      <c r="A819" s="1"/>
      <c r="B819" s="1"/>
      <c r="C819" s="1"/>
      <c r="D819" s="1"/>
      <c r="E819" s="1"/>
      <c r="F819" s="1"/>
      <c r="G819" s="1"/>
      <c r="H819" s="1"/>
    </row>
    <row r="820" spans="1:8" ht="15">
      <c r="A820" s="1"/>
      <c r="B820" s="1"/>
      <c r="C820" s="1"/>
      <c r="D820" s="1"/>
      <c r="E820" s="1"/>
      <c r="F820" s="1"/>
      <c r="G820" s="1"/>
      <c r="H820" s="1"/>
    </row>
    <row r="821" spans="1:8" ht="15">
      <c r="A821" s="1"/>
      <c r="B821" s="1"/>
      <c r="C821" s="1"/>
      <c r="D821" s="1"/>
      <c r="E821" s="1"/>
      <c r="F821" s="1"/>
      <c r="G821" s="1"/>
      <c r="H821" s="1"/>
    </row>
    <row r="822" spans="1:8" ht="15">
      <c r="A822" s="1"/>
      <c r="B822" s="1"/>
      <c r="C822" s="1"/>
      <c r="D822" s="1"/>
      <c r="E822" s="1"/>
      <c r="F822" s="1"/>
      <c r="G822" s="1"/>
      <c r="H822" s="1"/>
    </row>
    <row r="823" spans="1:8" ht="15">
      <c r="A823" s="1"/>
      <c r="B823" s="1"/>
      <c r="C823" s="1"/>
      <c r="D823" s="1"/>
      <c r="E823" s="1"/>
      <c r="F823" s="1"/>
      <c r="G823" s="1"/>
      <c r="H823" s="1"/>
    </row>
    <row r="824" spans="1:8" ht="15">
      <c r="A824" s="1"/>
      <c r="B824" s="1"/>
      <c r="C824" s="1"/>
      <c r="D824" s="1"/>
      <c r="E824" s="1"/>
      <c r="F824" s="1"/>
      <c r="G824" s="1"/>
      <c r="H824" s="1"/>
    </row>
    <row r="825" spans="1:8" ht="15">
      <c r="A825" s="1"/>
      <c r="B825" s="1"/>
      <c r="C825" s="1"/>
      <c r="D825" s="1"/>
      <c r="E825" s="1"/>
      <c r="F825" s="1"/>
      <c r="G825" s="1"/>
      <c r="H825" s="1"/>
    </row>
    <row r="826" spans="1:8" ht="15">
      <c r="A826" s="1"/>
      <c r="B826" s="1"/>
      <c r="C826" s="1"/>
      <c r="D826" s="1"/>
      <c r="E826" s="1"/>
      <c r="F826" s="1"/>
      <c r="G826" s="1"/>
      <c r="H826" s="1"/>
    </row>
    <row r="827" spans="1:8" ht="15">
      <c r="A827" s="1"/>
      <c r="B827" s="1"/>
      <c r="C827" s="1"/>
      <c r="D827" s="1"/>
      <c r="E827" s="1"/>
      <c r="F827" s="1"/>
      <c r="G827" s="1"/>
      <c r="H827" s="1"/>
    </row>
    <row r="828" spans="1:8" ht="15">
      <c r="A828" s="1"/>
      <c r="B828" s="1"/>
      <c r="C828" s="1"/>
      <c r="D828" s="1"/>
      <c r="E828" s="1"/>
      <c r="F828" s="1"/>
      <c r="G828" s="1"/>
      <c r="H828" s="1"/>
    </row>
    <row r="829" spans="1:8" ht="15">
      <c r="A829" s="1"/>
      <c r="B829" s="1"/>
      <c r="C829" s="1"/>
      <c r="D829" s="1"/>
      <c r="E829" s="1"/>
      <c r="F829" s="1"/>
      <c r="G829" s="1"/>
      <c r="H829" s="1"/>
    </row>
    <row r="830" spans="1:8" ht="15">
      <c r="A830" s="1"/>
      <c r="B830" s="1"/>
      <c r="C830" s="1"/>
      <c r="D830" s="1"/>
      <c r="E830" s="1"/>
      <c r="F830" s="1"/>
      <c r="G830" s="1"/>
      <c r="H830" s="1"/>
    </row>
    <row r="831" spans="1:8" ht="15">
      <c r="A831" s="1"/>
      <c r="B831" s="1"/>
      <c r="C831" s="1"/>
      <c r="D831" s="1"/>
      <c r="E831" s="1"/>
      <c r="F831" s="1"/>
      <c r="G831" s="1"/>
      <c r="H831" s="1"/>
    </row>
    <row r="832" spans="1:8" ht="15">
      <c r="A832" s="1"/>
      <c r="B832" s="1"/>
      <c r="C832" s="1"/>
      <c r="D832" s="1"/>
      <c r="E832" s="1"/>
      <c r="F832" s="1"/>
      <c r="G832" s="1"/>
      <c r="H832" s="1"/>
    </row>
    <row r="833" spans="1:8" ht="15">
      <c r="A833" s="1"/>
      <c r="B833" s="1"/>
      <c r="C833" s="1"/>
      <c r="D833" s="1"/>
      <c r="E833" s="1"/>
      <c r="F833" s="1"/>
      <c r="G833" s="1"/>
      <c r="H833" s="1"/>
    </row>
    <row r="834" spans="1:8" ht="15">
      <c r="A834" s="1"/>
      <c r="B834" s="1"/>
      <c r="C834" s="1"/>
      <c r="D834" s="1"/>
      <c r="E834" s="1"/>
      <c r="F834" s="1"/>
      <c r="G834" s="1"/>
      <c r="H834" s="1"/>
    </row>
    <row r="835" spans="1:8" ht="15">
      <c r="A835" s="1"/>
      <c r="B835" s="1"/>
      <c r="C835" s="1"/>
      <c r="D835" s="1"/>
      <c r="E835" s="1"/>
      <c r="F835" s="1"/>
      <c r="G835" s="1"/>
      <c r="H835" s="1"/>
    </row>
    <row r="836" spans="1:8" ht="15">
      <c r="A836" s="1"/>
      <c r="B836" s="1"/>
      <c r="C836" s="1"/>
      <c r="D836" s="1"/>
      <c r="E836" s="1"/>
      <c r="F836" s="1"/>
      <c r="G836" s="1"/>
      <c r="H836" s="1"/>
    </row>
    <row r="837" spans="1:8" ht="15">
      <c r="A837" s="1"/>
      <c r="B837" s="1"/>
      <c r="C837" s="1"/>
      <c r="D837" s="1"/>
      <c r="E837" s="1"/>
      <c r="F837" s="1"/>
      <c r="G837" s="1"/>
      <c r="H837" s="1"/>
    </row>
    <row r="838" spans="1:8" ht="15">
      <c r="A838" s="1"/>
      <c r="B838" s="1"/>
      <c r="C838" s="1"/>
      <c r="D838" s="1"/>
      <c r="E838" s="1"/>
      <c r="F838" s="1"/>
      <c r="G838" s="1"/>
      <c r="H838" s="1"/>
    </row>
    <row r="839" spans="1:8" ht="15">
      <c r="A839" s="1"/>
      <c r="B839" s="1"/>
      <c r="C839" s="1"/>
      <c r="D839" s="1"/>
      <c r="E839" s="1"/>
      <c r="F839" s="1"/>
      <c r="G839" s="1"/>
      <c r="H839" s="1"/>
    </row>
    <row r="840" spans="1:8" ht="15">
      <c r="A840" s="1"/>
      <c r="B840" s="1"/>
      <c r="C840" s="1"/>
      <c r="D840" s="1"/>
      <c r="E840" s="1"/>
      <c r="F840" s="1"/>
      <c r="G840" s="1"/>
      <c r="H840" s="1"/>
    </row>
    <row r="841" spans="1:8" ht="15">
      <c r="A841" s="1"/>
      <c r="B841" s="1"/>
      <c r="C841" s="1"/>
      <c r="D841" s="1"/>
      <c r="E841" s="1"/>
      <c r="F841" s="1"/>
      <c r="G841" s="1"/>
      <c r="H841" s="1"/>
    </row>
    <row r="842" spans="1:8" ht="15">
      <c r="A842" s="1"/>
      <c r="B842" s="1"/>
      <c r="C842" s="1"/>
      <c r="D842" s="1"/>
      <c r="E842" s="1"/>
      <c r="F842" s="1"/>
      <c r="G842" s="1"/>
      <c r="H842" s="1"/>
    </row>
    <row r="843" spans="1:8" ht="15">
      <c r="A843" s="1"/>
      <c r="B843" s="1"/>
      <c r="C843" s="1"/>
      <c r="D843" s="1"/>
      <c r="E843" s="1"/>
      <c r="F843" s="1"/>
      <c r="G843" s="1"/>
      <c r="H843" s="1"/>
    </row>
    <row r="844" spans="1:8" ht="15">
      <c r="A844" s="1"/>
      <c r="B844" s="1"/>
      <c r="C844" s="1"/>
      <c r="D844" s="1"/>
      <c r="E844" s="1"/>
      <c r="F844" s="1"/>
      <c r="G844" s="1"/>
      <c r="H844" s="1"/>
    </row>
    <row r="845" spans="1:8" ht="15">
      <c r="A845" s="1"/>
      <c r="B845" s="1"/>
      <c r="C845" s="1"/>
      <c r="D845" s="1"/>
      <c r="E845" s="1"/>
      <c r="F845" s="1"/>
      <c r="G845" s="1"/>
      <c r="H845" s="1"/>
    </row>
    <row r="846" spans="1:8" ht="15">
      <c r="A846" s="1"/>
      <c r="B846" s="1"/>
      <c r="C846" s="1"/>
      <c r="D846" s="1"/>
      <c r="E846" s="1"/>
      <c r="F846" s="1"/>
      <c r="G846" s="1"/>
      <c r="H846" s="1"/>
    </row>
    <row r="847" spans="1:8" ht="15">
      <c r="A847" s="1"/>
      <c r="B847" s="1"/>
      <c r="C847" s="1"/>
      <c r="D847" s="1"/>
      <c r="E847" s="1"/>
      <c r="F847" s="1"/>
      <c r="G847" s="1"/>
      <c r="H847" s="1"/>
    </row>
    <row r="848" spans="1:8" ht="15">
      <c r="A848" s="1"/>
      <c r="B848" s="1"/>
      <c r="C848" s="1"/>
      <c r="D848" s="1"/>
      <c r="E848" s="1"/>
      <c r="F848" s="1"/>
      <c r="G848" s="1"/>
      <c r="H848" s="1"/>
    </row>
    <row r="849" spans="1:8" ht="15">
      <c r="A849" s="1"/>
      <c r="B849" s="1"/>
      <c r="C849" s="1"/>
      <c r="D849" s="1"/>
      <c r="E849" s="1"/>
      <c r="F849" s="1"/>
      <c r="G849" s="1"/>
      <c r="H849" s="1"/>
    </row>
    <row r="850" spans="1:8" ht="15">
      <c r="A850" s="1"/>
      <c r="B850" s="1"/>
      <c r="C850" s="1"/>
      <c r="D850" s="1"/>
      <c r="E850" s="1"/>
      <c r="F850" s="1"/>
      <c r="G850" s="1"/>
      <c r="H850" s="1"/>
    </row>
    <row r="851" spans="1:8" ht="15">
      <c r="A851" s="1"/>
      <c r="B851" s="1"/>
      <c r="C851" s="1"/>
      <c r="D851" s="1"/>
      <c r="E851" s="1"/>
      <c r="F851" s="1"/>
      <c r="G851" s="1"/>
      <c r="H851" s="1"/>
    </row>
    <row r="852" spans="1:8" ht="15">
      <c r="A852" s="1"/>
      <c r="B852" s="1"/>
      <c r="C852" s="1"/>
      <c r="D852" s="1"/>
      <c r="E852" s="1"/>
      <c r="F852" s="1"/>
      <c r="G852" s="1"/>
      <c r="H852" s="1"/>
    </row>
    <row r="853" spans="1:8" ht="15">
      <c r="A853" s="1"/>
      <c r="B853" s="1"/>
      <c r="C853" s="1"/>
      <c r="D853" s="1"/>
      <c r="E853" s="1"/>
      <c r="F853" s="1"/>
      <c r="G853" s="1"/>
      <c r="H853" s="1"/>
    </row>
    <row r="854" spans="1:8" ht="15">
      <c r="A854" s="1"/>
      <c r="B854" s="1"/>
      <c r="C854" s="1"/>
      <c r="D854" s="1"/>
      <c r="E854" s="1"/>
      <c r="F854" s="1"/>
      <c r="G854" s="1"/>
      <c r="H854" s="1"/>
    </row>
    <row r="855" spans="1:8" ht="15">
      <c r="A855" s="1"/>
      <c r="B855" s="1"/>
      <c r="C855" s="1"/>
      <c r="D855" s="1"/>
      <c r="E855" s="1"/>
      <c r="F855" s="1"/>
      <c r="G855" s="1"/>
      <c r="H855" s="1"/>
    </row>
    <row r="856" spans="1:8" ht="15">
      <c r="A856" s="1"/>
      <c r="B856" s="1"/>
      <c r="C856" s="1"/>
      <c r="D856" s="1"/>
      <c r="E856" s="1"/>
      <c r="F856" s="1"/>
      <c r="G856" s="1"/>
      <c r="H856" s="1"/>
    </row>
    <row r="857" spans="1:8" ht="15">
      <c r="A857" s="1"/>
      <c r="B857" s="1"/>
      <c r="C857" s="1"/>
      <c r="D857" s="1"/>
      <c r="E857" s="1"/>
      <c r="F857" s="1"/>
      <c r="G857" s="1"/>
      <c r="H857" s="1"/>
    </row>
    <row r="858" spans="1:8" ht="15">
      <c r="A858" s="1"/>
      <c r="B858" s="1"/>
      <c r="C858" s="1"/>
      <c r="D858" s="1"/>
      <c r="E858" s="1"/>
      <c r="F858" s="1"/>
      <c r="G858" s="1"/>
      <c r="H858" s="1"/>
    </row>
    <row r="859" spans="1:8" ht="15">
      <c r="A859" s="1"/>
      <c r="B859" s="1"/>
      <c r="C859" s="1"/>
      <c r="D859" s="1"/>
      <c r="E859" s="1"/>
      <c r="F859" s="1"/>
      <c r="G859" s="1"/>
      <c r="H859" s="1"/>
    </row>
    <row r="860" spans="1:8" ht="15">
      <c r="A860" s="1"/>
      <c r="B860" s="1"/>
      <c r="C860" s="1"/>
      <c r="D860" s="1"/>
      <c r="E860" s="1"/>
      <c r="F860" s="1"/>
      <c r="G860" s="1"/>
      <c r="H860" s="1"/>
    </row>
    <row r="861" spans="1:8" ht="15">
      <c r="A861" s="1"/>
      <c r="B861" s="1"/>
      <c r="C861" s="1"/>
      <c r="D861" s="1"/>
      <c r="E861" s="1"/>
      <c r="F861" s="1"/>
      <c r="G861" s="1"/>
      <c r="H861" s="1"/>
    </row>
    <row r="862" spans="1:8" ht="15">
      <c r="A862" s="1"/>
      <c r="B862" s="1"/>
      <c r="C862" s="1"/>
      <c r="D862" s="1"/>
      <c r="E862" s="1"/>
      <c r="F862" s="1"/>
      <c r="G862" s="1"/>
      <c r="H862" s="1"/>
    </row>
    <row r="863" spans="1:8" ht="15">
      <c r="A863" s="1"/>
      <c r="B863" s="1"/>
      <c r="C863" s="1"/>
      <c r="D863" s="1"/>
      <c r="E863" s="1"/>
      <c r="F863" s="1"/>
      <c r="G863" s="1"/>
      <c r="H863" s="1"/>
    </row>
    <row r="864" spans="1:8" ht="15">
      <c r="A864" s="1"/>
      <c r="B864" s="1"/>
      <c r="C864" s="1"/>
      <c r="D864" s="1"/>
      <c r="E864" s="1"/>
      <c r="F864" s="1"/>
      <c r="G864" s="1"/>
      <c r="H864" s="1"/>
    </row>
    <row r="865" spans="1:8" ht="15">
      <c r="A865" s="1"/>
      <c r="B865" s="1"/>
      <c r="C865" s="1"/>
      <c r="D865" s="1"/>
      <c r="E865" s="1"/>
      <c r="F865" s="1"/>
      <c r="G865" s="1"/>
      <c r="H865" s="1"/>
    </row>
    <row r="866" spans="1:8" ht="15">
      <c r="A866" s="1"/>
      <c r="B866" s="1"/>
      <c r="C866" s="1"/>
      <c r="D866" s="1"/>
      <c r="E866" s="1"/>
      <c r="F866" s="1"/>
      <c r="G866" s="1"/>
      <c r="H866" s="1"/>
    </row>
    <row r="867" spans="1:8" ht="15">
      <c r="A867" s="1"/>
      <c r="B867" s="1"/>
      <c r="C867" s="1"/>
      <c r="D867" s="1"/>
      <c r="E867" s="1"/>
      <c r="F867" s="1"/>
      <c r="G867" s="1"/>
      <c r="H867" s="1"/>
    </row>
    <row r="868" spans="1:8" ht="15">
      <c r="A868" s="1"/>
      <c r="B868" s="1"/>
      <c r="C868" s="1"/>
      <c r="D868" s="1"/>
      <c r="E868" s="1"/>
      <c r="F868" s="1"/>
      <c r="G868" s="1"/>
      <c r="H868" s="1"/>
    </row>
    <row r="869" spans="1:8" ht="15">
      <c r="A869" s="1"/>
      <c r="B869" s="1"/>
      <c r="C869" s="1"/>
      <c r="D869" s="1"/>
      <c r="E869" s="1"/>
      <c r="F869" s="1"/>
      <c r="G869" s="1"/>
      <c r="H869" s="1"/>
    </row>
    <row r="870" spans="1:8" ht="15">
      <c r="A870" s="1"/>
      <c r="B870" s="1"/>
      <c r="C870" s="1"/>
      <c r="D870" s="1"/>
      <c r="E870" s="1"/>
      <c r="F870" s="1"/>
      <c r="G870" s="1"/>
      <c r="H870" s="1"/>
    </row>
    <row r="871" spans="1:8" ht="15">
      <c r="A871" s="1"/>
      <c r="B871" s="1"/>
      <c r="C871" s="1"/>
      <c r="D871" s="1"/>
      <c r="E871" s="1"/>
      <c r="F871" s="1"/>
      <c r="G871" s="1"/>
      <c r="H871" s="1"/>
    </row>
    <row r="872" spans="1:8" ht="15">
      <c r="A872" s="1"/>
      <c r="B872" s="1"/>
      <c r="C872" s="1"/>
      <c r="D872" s="1"/>
      <c r="E872" s="1"/>
      <c r="F872" s="1"/>
      <c r="G872" s="1"/>
      <c r="H872" s="1"/>
    </row>
    <row r="873" spans="1:8" ht="15">
      <c r="A873" s="1"/>
      <c r="B873" s="1"/>
      <c r="C873" s="1"/>
      <c r="D873" s="1"/>
      <c r="E873" s="1"/>
      <c r="F873" s="1"/>
      <c r="G873" s="1"/>
      <c r="H873" s="1"/>
    </row>
    <row r="874" spans="1:8" ht="15">
      <c r="A874" s="1"/>
      <c r="B874" s="1"/>
      <c r="C874" s="1"/>
      <c r="D874" s="1"/>
      <c r="E874" s="1"/>
      <c r="F874" s="1"/>
      <c r="G874" s="1"/>
      <c r="H874" s="1"/>
    </row>
    <row r="875" spans="1:8" ht="15">
      <c r="A875" s="1"/>
      <c r="B875" s="1"/>
      <c r="C875" s="1"/>
      <c r="D875" s="1"/>
      <c r="E875" s="1"/>
      <c r="F875" s="1"/>
      <c r="G875" s="1"/>
      <c r="H875" s="1"/>
    </row>
    <row r="876" spans="1:8" ht="15">
      <c r="A876" s="1"/>
      <c r="B876" s="1"/>
      <c r="C876" s="1"/>
      <c r="D876" s="1"/>
      <c r="E876" s="1"/>
      <c r="F876" s="1"/>
      <c r="G876" s="1"/>
      <c r="H876" s="1"/>
    </row>
    <row r="877" spans="1:8" ht="15">
      <c r="A877" s="1"/>
      <c r="B877" s="1"/>
      <c r="C877" s="1"/>
      <c r="D877" s="1"/>
      <c r="E877" s="1"/>
      <c r="F877" s="1"/>
      <c r="G877" s="1"/>
      <c r="H877" s="1"/>
    </row>
    <row r="878" spans="1:8" ht="15">
      <c r="A878" s="1"/>
      <c r="B878" s="1"/>
      <c r="C878" s="1"/>
      <c r="D878" s="1"/>
      <c r="E878" s="1"/>
      <c r="F878" s="1"/>
      <c r="G878" s="1"/>
      <c r="H878" s="1"/>
    </row>
    <row r="879" spans="1:8" ht="15">
      <c r="A879" s="1"/>
      <c r="B879" s="1"/>
      <c r="C879" s="1"/>
      <c r="D879" s="1"/>
      <c r="E879" s="1"/>
      <c r="F879" s="1"/>
      <c r="G879" s="1"/>
      <c r="H879" s="1"/>
    </row>
    <row r="880" spans="1:8" ht="15">
      <c r="A880" s="1"/>
      <c r="B880" s="1"/>
      <c r="C880" s="1"/>
      <c r="D880" s="1"/>
      <c r="E880" s="1"/>
      <c r="F880" s="1"/>
      <c r="G880" s="1"/>
      <c r="H880" s="1"/>
    </row>
    <row r="881" spans="1:8" ht="15">
      <c r="A881" s="1"/>
      <c r="B881" s="1"/>
      <c r="C881" s="1"/>
      <c r="D881" s="1"/>
      <c r="E881" s="1"/>
      <c r="F881" s="1"/>
      <c r="G881" s="1"/>
      <c r="H881" s="1"/>
    </row>
    <row r="882" spans="1:8" ht="15">
      <c r="A882" s="1"/>
      <c r="B882" s="1"/>
      <c r="C882" s="1"/>
      <c r="D882" s="1"/>
      <c r="E882" s="1"/>
      <c r="F882" s="1"/>
      <c r="G882" s="1"/>
      <c r="H882" s="1"/>
    </row>
    <row r="883" spans="1:8" ht="15">
      <c r="A883" s="1"/>
      <c r="B883" s="1"/>
      <c r="C883" s="1"/>
      <c r="D883" s="1"/>
      <c r="E883" s="1"/>
      <c r="F883" s="1"/>
      <c r="G883" s="1"/>
      <c r="H883" s="1"/>
    </row>
    <row r="884" spans="1:8" ht="15">
      <c r="A884" s="1"/>
      <c r="B884" s="1"/>
      <c r="C884" s="1"/>
      <c r="D884" s="1"/>
      <c r="E884" s="1"/>
      <c r="F884" s="1"/>
      <c r="G884" s="1"/>
      <c r="H884" s="1"/>
    </row>
    <row r="885" spans="1:8" ht="15">
      <c r="A885" s="1"/>
      <c r="B885" s="1"/>
      <c r="C885" s="1"/>
      <c r="D885" s="1"/>
      <c r="E885" s="1"/>
      <c r="F885" s="1"/>
      <c r="G885" s="1"/>
      <c r="H885" s="1"/>
    </row>
    <row r="886" spans="1:8" ht="15">
      <c r="A886" s="1"/>
      <c r="B886" s="1"/>
      <c r="C886" s="1"/>
      <c r="D886" s="1"/>
      <c r="E886" s="1"/>
      <c r="F886" s="1"/>
      <c r="G886" s="1"/>
      <c r="H886" s="1"/>
    </row>
    <row r="887" spans="1:8" ht="15">
      <c r="A887" s="1"/>
      <c r="B887" s="1"/>
      <c r="C887" s="1"/>
      <c r="D887" s="1"/>
      <c r="E887" s="1"/>
      <c r="F887" s="1"/>
      <c r="G887" s="1"/>
      <c r="H887" s="1"/>
    </row>
    <row r="888" spans="1:8" ht="15">
      <c r="A888" s="1"/>
      <c r="B888" s="1"/>
      <c r="C888" s="1"/>
      <c r="D888" s="1"/>
      <c r="E888" s="1"/>
      <c r="F888" s="1"/>
      <c r="G888" s="1"/>
      <c r="H888" s="1"/>
    </row>
    <row r="889" spans="1:8" ht="15">
      <c r="A889" s="1"/>
      <c r="B889" s="1"/>
      <c r="C889" s="1"/>
      <c r="D889" s="1"/>
      <c r="E889" s="1"/>
      <c r="F889" s="1"/>
      <c r="G889" s="1"/>
      <c r="H889" s="1"/>
    </row>
    <row r="890" spans="1:8" ht="15">
      <c r="A890" s="1"/>
      <c r="B890" s="1"/>
      <c r="C890" s="1"/>
      <c r="D890" s="1"/>
      <c r="E890" s="1"/>
      <c r="F890" s="1"/>
      <c r="G890" s="1"/>
      <c r="H890" s="1"/>
    </row>
    <row r="891" spans="1:8" ht="15">
      <c r="A891" s="1"/>
      <c r="B891" s="1"/>
      <c r="C891" s="1"/>
      <c r="D891" s="1"/>
      <c r="E891" s="1"/>
      <c r="F891" s="1"/>
      <c r="G891" s="1"/>
      <c r="H891" s="1"/>
    </row>
    <row r="892" spans="1:8" ht="15">
      <c r="A892" s="1"/>
      <c r="B892" s="1"/>
      <c r="C892" s="1"/>
      <c r="D892" s="1"/>
      <c r="E892" s="1"/>
      <c r="F892" s="1"/>
      <c r="G892" s="1"/>
      <c r="H892" s="1"/>
    </row>
    <row r="893" spans="1:8" ht="15">
      <c r="A893" s="1"/>
      <c r="B893" s="1"/>
      <c r="C893" s="1"/>
      <c r="D893" s="1"/>
      <c r="E893" s="1"/>
      <c r="F893" s="1"/>
      <c r="G893" s="1"/>
      <c r="H893" s="1"/>
    </row>
    <row r="894" spans="1:8" ht="15">
      <c r="A894" s="1"/>
      <c r="B894" s="1"/>
      <c r="C894" s="1"/>
      <c r="D894" s="1"/>
      <c r="E894" s="1"/>
      <c r="F894" s="1"/>
      <c r="G894" s="1"/>
      <c r="H894" s="1"/>
    </row>
    <row r="895" spans="1:8" ht="15">
      <c r="A895" s="1"/>
      <c r="B895" s="1"/>
      <c r="C895" s="1"/>
      <c r="D895" s="1"/>
      <c r="E895" s="1"/>
      <c r="F895" s="1"/>
      <c r="G895" s="1"/>
      <c r="H895" s="1"/>
    </row>
    <row r="896" spans="1:8" ht="15">
      <c r="A896" s="1"/>
      <c r="B896" s="1"/>
      <c r="C896" s="1"/>
      <c r="D896" s="1"/>
      <c r="E896" s="1"/>
      <c r="F896" s="1"/>
      <c r="G896" s="1"/>
      <c r="H896" s="1"/>
    </row>
    <row r="897" spans="1:8" ht="15">
      <c r="A897" s="1"/>
      <c r="B897" s="1"/>
      <c r="C897" s="1"/>
      <c r="D897" s="1"/>
      <c r="E897" s="1"/>
      <c r="F897" s="1"/>
      <c r="G897" s="1"/>
      <c r="H897" s="1"/>
    </row>
    <row r="898" spans="1:8" ht="15">
      <c r="A898" s="1"/>
      <c r="B898" s="1"/>
      <c r="C898" s="1"/>
      <c r="D898" s="1"/>
      <c r="E898" s="1"/>
      <c r="F898" s="1"/>
      <c r="G898" s="1"/>
      <c r="H898" s="1"/>
    </row>
    <row r="899" spans="1:8" ht="15">
      <c r="A899" s="1"/>
      <c r="B899" s="1"/>
      <c r="C899" s="1"/>
      <c r="D899" s="1"/>
      <c r="E899" s="1"/>
      <c r="F899" s="1"/>
      <c r="G899" s="1"/>
      <c r="H899" s="1"/>
    </row>
    <row r="900" spans="1:8" ht="15">
      <c r="A900" s="1"/>
      <c r="B900" s="1"/>
      <c r="C900" s="1"/>
      <c r="D900" s="1"/>
      <c r="E900" s="1"/>
      <c r="F900" s="1"/>
      <c r="G900" s="1"/>
      <c r="H900" s="1"/>
    </row>
    <row r="901" spans="1:8" ht="15">
      <c r="A901" s="1"/>
      <c r="B901" s="1"/>
      <c r="C901" s="1"/>
      <c r="D901" s="1"/>
      <c r="E901" s="1"/>
      <c r="F901" s="1"/>
      <c r="G901" s="1"/>
      <c r="H901" s="1"/>
    </row>
    <row r="902" spans="1:8" ht="15">
      <c r="A902" s="1"/>
      <c r="B902" s="1"/>
      <c r="C902" s="1"/>
      <c r="D902" s="1"/>
      <c r="E902" s="1"/>
      <c r="F902" s="1"/>
      <c r="G902" s="1"/>
      <c r="H902" s="1"/>
    </row>
    <row r="903" spans="1:8" ht="15">
      <c r="A903" s="1"/>
      <c r="B903" s="1"/>
      <c r="C903" s="1"/>
      <c r="D903" s="1"/>
      <c r="E903" s="1"/>
      <c r="F903" s="1"/>
      <c r="G903" s="1"/>
      <c r="H903" s="1"/>
    </row>
    <row r="904" spans="1:8" ht="15">
      <c r="A904" s="1"/>
      <c r="B904" s="1"/>
      <c r="C904" s="1"/>
      <c r="D904" s="1"/>
      <c r="E904" s="1"/>
      <c r="F904" s="1"/>
      <c r="G904" s="1"/>
      <c r="H904" s="1"/>
    </row>
    <row r="905" spans="1:8" ht="15">
      <c r="A905" s="1"/>
      <c r="B905" s="1"/>
      <c r="C905" s="1"/>
      <c r="D905" s="1"/>
      <c r="E905" s="1"/>
      <c r="F905" s="1"/>
      <c r="G905" s="1"/>
      <c r="H905" s="1"/>
    </row>
    <row r="906" spans="1:8" ht="15">
      <c r="A906" s="1"/>
      <c r="B906" s="1"/>
      <c r="C906" s="1"/>
      <c r="D906" s="1"/>
      <c r="E906" s="1"/>
      <c r="F906" s="1"/>
      <c r="G906" s="1"/>
      <c r="H906" s="1"/>
    </row>
    <row r="907" spans="1:8" ht="15">
      <c r="A907" s="1"/>
      <c r="B907" s="1"/>
      <c r="C907" s="1"/>
      <c r="D907" s="1"/>
      <c r="E907" s="1"/>
      <c r="F907" s="1"/>
      <c r="G907" s="1"/>
      <c r="H907" s="1"/>
    </row>
    <row r="908" spans="1:8" ht="15">
      <c r="A908" s="1"/>
      <c r="B908" s="1"/>
      <c r="C908" s="1"/>
      <c r="D908" s="1"/>
      <c r="E908" s="1"/>
      <c r="F908" s="1"/>
      <c r="G908" s="1"/>
      <c r="H908" s="1"/>
    </row>
    <row r="909" spans="1:8" ht="15">
      <c r="A909" s="1"/>
      <c r="B909" s="1"/>
      <c r="C909" s="1"/>
      <c r="D909" s="1"/>
      <c r="E909" s="1"/>
      <c r="F909" s="1"/>
      <c r="G909" s="1"/>
      <c r="H909" s="1"/>
    </row>
    <row r="910" spans="1:8" ht="15">
      <c r="A910" s="1"/>
      <c r="B910" s="1"/>
      <c r="C910" s="1"/>
      <c r="D910" s="1"/>
      <c r="E910" s="1"/>
      <c r="F910" s="1"/>
      <c r="G910" s="1"/>
      <c r="H910" s="1"/>
    </row>
    <row r="911" spans="1:8" ht="15">
      <c r="A911" s="1"/>
      <c r="B911" s="1"/>
      <c r="C911" s="1"/>
      <c r="D911" s="1"/>
      <c r="E911" s="1"/>
      <c r="F911" s="1"/>
      <c r="G911" s="1"/>
      <c r="H911" s="1"/>
    </row>
    <row r="912" spans="1:8" ht="15">
      <c r="A912" s="1"/>
      <c r="B912" s="1"/>
      <c r="C912" s="1"/>
      <c r="D912" s="1"/>
      <c r="E912" s="1"/>
      <c r="F912" s="1"/>
      <c r="G912" s="1"/>
      <c r="H912" s="1"/>
    </row>
    <row r="913" spans="1:8" ht="15">
      <c r="A913" s="1"/>
      <c r="B913" s="1"/>
      <c r="C913" s="1"/>
      <c r="D913" s="1"/>
      <c r="E913" s="1"/>
      <c r="F913" s="1"/>
      <c r="G913" s="1"/>
      <c r="H913" s="1"/>
    </row>
    <row r="914" spans="1:8" ht="15">
      <c r="A914" s="1"/>
      <c r="B914" s="1"/>
      <c r="C914" s="1"/>
      <c r="D914" s="1"/>
      <c r="E914" s="1"/>
      <c r="F914" s="1"/>
      <c r="G914" s="1"/>
      <c r="H914" s="1"/>
    </row>
    <row r="915" spans="1:8" ht="15">
      <c r="A915" s="1"/>
      <c r="B915" s="1"/>
      <c r="C915" s="1"/>
      <c r="D915" s="1"/>
      <c r="E915" s="1"/>
      <c r="F915" s="1"/>
      <c r="G915" s="1"/>
      <c r="H915" s="1"/>
    </row>
    <row r="916" spans="1:8" ht="15">
      <c r="A916" s="1"/>
      <c r="B916" s="1"/>
      <c r="C916" s="1"/>
      <c r="D916" s="1"/>
      <c r="E916" s="1"/>
      <c r="F916" s="1"/>
      <c r="G916" s="1"/>
      <c r="H916" s="1"/>
    </row>
    <row r="917" spans="1:8" ht="15">
      <c r="A917" s="1"/>
      <c r="B917" s="1"/>
      <c r="C917" s="1"/>
      <c r="D917" s="1"/>
      <c r="E917" s="1"/>
      <c r="F917" s="1"/>
      <c r="G917" s="1"/>
      <c r="H917" s="1"/>
    </row>
    <row r="918" spans="1:8" ht="15">
      <c r="A918" s="1"/>
      <c r="B918" s="1"/>
      <c r="C918" s="1"/>
      <c r="D918" s="1"/>
      <c r="E918" s="1"/>
      <c r="F918" s="1"/>
      <c r="G918" s="1"/>
      <c r="H918" s="1"/>
    </row>
    <row r="919" spans="1:8" ht="15">
      <c r="A919" s="1"/>
      <c r="B919" s="1"/>
      <c r="C919" s="1"/>
      <c r="D919" s="1"/>
      <c r="E919" s="1"/>
      <c r="F919" s="1"/>
      <c r="G919" s="1"/>
      <c r="H919" s="1"/>
    </row>
    <row r="920" spans="1:8" ht="15">
      <c r="A920" s="1"/>
      <c r="B920" s="1"/>
      <c r="C920" s="1"/>
      <c r="D920" s="1"/>
      <c r="E920" s="1"/>
      <c r="F920" s="1"/>
      <c r="G920" s="1"/>
      <c r="H920" s="1"/>
    </row>
    <row r="921" spans="1:8" ht="15">
      <c r="A921" s="1"/>
      <c r="B921" s="1"/>
      <c r="C921" s="1"/>
      <c r="D921" s="1"/>
      <c r="E921" s="1"/>
      <c r="F921" s="1"/>
      <c r="G921" s="1"/>
      <c r="H921" s="1"/>
    </row>
    <row r="922" spans="1:8" ht="15">
      <c r="A922" s="1"/>
      <c r="B922" s="1"/>
      <c r="C922" s="1"/>
      <c r="D922" s="1"/>
      <c r="E922" s="1"/>
      <c r="F922" s="1"/>
      <c r="G922" s="1"/>
      <c r="H922" s="1"/>
    </row>
    <row r="923" spans="1:8" ht="15">
      <c r="A923" s="1"/>
      <c r="B923" s="1"/>
      <c r="C923" s="1"/>
      <c r="D923" s="1"/>
      <c r="E923" s="1"/>
      <c r="F923" s="1"/>
      <c r="G923" s="1"/>
      <c r="H923" s="1"/>
    </row>
    <row r="924" spans="1:8" ht="15">
      <c r="A924" s="1"/>
      <c r="B924" s="1"/>
      <c r="C924" s="1"/>
      <c r="D924" s="1"/>
      <c r="E924" s="1"/>
      <c r="F924" s="1"/>
      <c r="G924" s="1"/>
      <c r="H924" s="1"/>
    </row>
    <row r="925" spans="1:8" ht="15">
      <c r="A925" s="1"/>
      <c r="B925" s="1"/>
      <c r="C925" s="1"/>
      <c r="D925" s="1"/>
      <c r="E925" s="1"/>
      <c r="F925" s="1"/>
      <c r="G925" s="1"/>
      <c r="H925" s="1"/>
    </row>
    <row r="926" spans="1:8" ht="15">
      <c r="A926" s="1"/>
      <c r="B926" s="1"/>
      <c r="C926" s="1"/>
      <c r="D926" s="1"/>
      <c r="E926" s="1"/>
      <c r="F926" s="1"/>
      <c r="G926" s="1"/>
      <c r="H926" s="1"/>
    </row>
    <row r="927" spans="1:8" ht="15">
      <c r="A927" s="1"/>
      <c r="B927" s="1"/>
      <c r="C927" s="1"/>
      <c r="D927" s="1"/>
      <c r="E927" s="1"/>
      <c r="F927" s="1"/>
      <c r="G927" s="1"/>
      <c r="H927" s="1"/>
    </row>
    <row r="928" spans="1:8" ht="15">
      <c r="A928" s="1"/>
      <c r="B928" s="1"/>
      <c r="C928" s="1"/>
      <c r="D928" s="1"/>
      <c r="E928" s="1"/>
      <c r="F928" s="1"/>
      <c r="G928" s="1"/>
      <c r="H928" s="1"/>
    </row>
    <row r="929" spans="1:8" ht="15">
      <c r="A929" s="1"/>
      <c r="B929" s="1"/>
      <c r="C929" s="1"/>
      <c r="D929" s="1"/>
      <c r="E929" s="1"/>
      <c r="F929" s="1"/>
      <c r="G929" s="1"/>
      <c r="H929" s="1"/>
    </row>
    <row r="930" spans="1:8" ht="15">
      <c r="A930" s="1"/>
      <c r="B930" s="1"/>
      <c r="C930" s="1"/>
      <c r="D930" s="1"/>
      <c r="E930" s="1"/>
      <c r="F930" s="1"/>
      <c r="G930" s="1"/>
      <c r="H930" s="1"/>
    </row>
    <row r="931" spans="1:8" ht="15">
      <c r="A931" s="1"/>
      <c r="B931" s="1"/>
      <c r="C931" s="1"/>
      <c r="D931" s="1"/>
      <c r="E931" s="1"/>
      <c r="F931" s="1"/>
      <c r="G931" s="1"/>
      <c r="H931" s="1"/>
    </row>
    <row r="932" spans="1:8" ht="15">
      <c r="A932" s="1"/>
      <c r="B932" s="1"/>
      <c r="C932" s="1"/>
      <c r="D932" s="1"/>
      <c r="E932" s="1"/>
      <c r="F932" s="1"/>
      <c r="G932" s="1"/>
      <c r="H932" s="1"/>
    </row>
    <row r="933" spans="1:8" ht="15">
      <c r="A933" s="1"/>
      <c r="B933" s="1"/>
      <c r="C933" s="1"/>
      <c r="D933" s="1"/>
      <c r="E933" s="1"/>
      <c r="F933" s="1"/>
      <c r="G933" s="1"/>
      <c r="H933" s="1"/>
    </row>
    <row r="934" spans="1:8" ht="15">
      <c r="A934" s="1"/>
      <c r="B934" s="1"/>
      <c r="C934" s="1"/>
      <c r="D934" s="1"/>
      <c r="E934" s="1"/>
      <c r="F934" s="1"/>
      <c r="G934" s="1"/>
      <c r="H934" s="1"/>
    </row>
    <row r="935" spans="1:8" ht="15">
      <c r="A935" s="1"/>
      <c r="B935" s="1"/>
      <c r="C935" s="1"/>
      <c r="D935" s="1"/>
      <c r="E935" s="1"/>
      <c r="F935" s="1"/>
      <c r="G935" s="1"/>
      <c r="H935" s="1"/>
    </row>
    <row r="936" spans="1:8" ht="15">
      <c r="A936" s="1"/>
      <c r="B936" s="1"/>
      <c r="C936" s="1"/>
      <c r="D936" s="1"/>
      <c r="E936" s="1"/>
      <c r="F936" s="1"/>
      <c r="G936" s="1"/>
      <c r="H936" s="1"/>
    </row>
    <row r="937" spans="1:8" ht="15">
      <c r="A937" s="1"/>
      <c r="B937" s="1"/>
      <c r="C937" s="1"/>
      <c r="D937" s="1"/>
      <c r="E937" s="1"/>
      <c r="F937" s="1"/>
      <c r="G937" s="1"/>
      <c r="H937" s="1"/>
    </row>
    <row r="938" spans="1:8" ht="15">
      <c r="A938" s="1"/>
      <c r="B938" s="1"/>
      <c r="C938" s="1"/>
      <c r="D938" s="1"/>
      <c r="E938" s="1"/>
      <c r="F938" s="1"/>
      <c r="G938" s="1"/>
      <c r="H938" s="1"/>
    </row>
    <row r="939" spans="1:8" ht="15">
      <c r="A939" s="1"/>
      <c r="B939" s="1"/>
      <c r="C939" s="1"/>
      <c r="D939" s="1"/>
      <c r="E939" s="1"/>
      <c r="F939" s="1"/>
      <c r="G939" s="1"/>
      <c r="H939" s="1"/>
    </row>
    <row r="940" spans="1:8" ht="15">
      <c r="A940" s="1"/>
      <c r="B940" s="1"/>
      <c r="C940" s="1"/>
      <c r="D940" s="1"/>
      <c r="E940" s="1"/>
      <c r="F940" s="1"/>
      <c r="G940" s="1"/>
      <c r="H940" s="1"/>
    </row>
    <row r="941" spans="1:8" ht="15">
      <c r="A941" s="1"/>
      <c r="B941" s="1"/>
      <c r="C941" s="1"/>
      <c r="D941" s="1"/>
      <c r="E941" s="1"/>
      <c r="F941" s="1"/>
      <c r="G941" s="1"/>
      <c r="H941" s="1"/>
    </row>
    <row r="942" spans="1:8" ht="15">
      <c r="A942" s="1"/>
      <c r="B942" s="1"/>
      <c r="C942" s="1"/>
      <c r="D942" s="1"/>
      <c r="E942" s="1"/>
      <c r="F942" s="1"/>
      <c r="G942" s="1"/>
      <c r="H942" s="1"/>
    </row>
    <row r="943" spans="1:8" ht="15">
      <c r="A943" s="1"/>
      <c r="B943" s="1"/>
      <c r="C943" s="1"/>
      <c r="D943" s="1"/>
      <c r="E943" s="1"/>
      <c r="F943" s="1"/>
      <c r="G943" s="1"/>
      <c r="H943" s="1"/>
    </row>
    <row r="944" spans="1:8" ht="15">
      <c r="A944" s="1"/>
      <c r="B944" s="1"/>
      <c r="C944" s="1"/>
      <c r="D944" s="1"/>
      <c r="E944" s="1"/>
      <c r="F944" s="1"/>
      <c r="G944" s="1"/>
      <c r="H944" s="1"/>
    </row>
    <row r="945" spans="1:8" ht="15">
      <c r="A945" s="1"/>
      <c r="B945" s="1"/>
      <c r="C945" s="1"/>
      <c r="D945" s="1"/>
      <c r="E945" s="1"/>
      <c r="F945" s="1"/>
      <c r="G945" s="1"/>
      <c r="H945" s="1"/>
    </row>
    <row r="946" spans="1:8" ht="15">
      <c r="A946" s="1"/>
      <c r="B946" s="1"/>
      <c r="C946" s="1"/>
      <c r="D946" s="1"/>
      <c r="E946" s="1"/>
      <c r="F946" s="1"/>
      <c r="G946" s="1"/>
      <c r="H946" s="1"/>
    </row>
    <row r="947" spans="1:8" ht="15">
      <c r="A947" s="1"/>
      <c r="B947" s="1"/>
      <c r="C947" s="1"/>
      <c r="D947" s="1"/>
      <c r="E947" s="1"/>
      <c r="F947" s="1"/>
      <c r="G947" s="1"/>
      <c r="H947" s="1"/>
    </row>
    <row r="948" spans="1:8" ht="15">
      <c r="A948" s="1"/>
      <c r="B948" s="1"/>
      <c r="C948" s="1"/>
      <c r="D948" s="1"/>
      <c r="E948" s="1"/>
      <c r="F948" s="1"/>
      <c r="G948" s="1"/>
      <c r="H948" s="1"/>
    </row>
    <row r="949" spans="1:8" ht="15">
      <c r="A949" s="1"/>
      <c r="B949" s="1"/>
      <c r="C949" s="1"/>
      <c r="D949" s="1"/>
      <c r="E949" s="1"/>
      <c r="F949" s="1"/>
      <c r="G949" s="1"/>
      <c r="H949" s="1"/>
    </row>
    <row r="950" spans="1:8" ht="15">
      <c r="A950" s="1"/>
      <c r="B950" s="1"/>
      <c r="C950" s="1"/>
      <c r="D950" s="1"/>
      <c r="E950" s="1"/>
      <c r="F950" s="1"/>
      <c r="G950" s="1"/>
      <c r="H950" s="1"/>
    </row>
    <row r="951" spans="1:8" ht="15">
      <c r="A951" s="1"/>
      <c r="B951" s="1"/>
      <c r="C951" s="1"/>
      <c r="D951" s="1"/>
      <c r="E951" s="1"/>
      <c r="F951" s="1"/>
      <c r="G951" s="1"/>
      <c r="H951" s="1"/>
    </row>
    <row r="952" spans="1:8" ht="15">
      <c r="A952" s="1"/>
      <c r="B952" s="1"/>
      <c r="C952" s="1"/>
      <c r="D952" s="1"/>
      <c r="E952" s="1"/>
      <c r="F952" s="1"/>
      <c r="G952" s="1"/>
      <c r="H952" s="1"/>
    </row>
    <row r="953" spans="1:8" ht="15">
      <c r="A953" s="1"/>
      <c r="B953" s="1"/>
      <c r="C953" s="1"/>
      <c r="D953" s="1"/>
      <c r="E953" s="1"/>
      <c r="F953" s="1"/>
      <c r="G953" s="1"/>
      <c r="H953" s="1"/>
    </row>
    <row r="954" spans="1:8" ht="15">
      <c r="A954" s="1"/>
      <c r="B954" s="1"/>
      <c r="C954" s="1"/>
      <c r="D954" s="1"/>
      <c r="E954" s="1"/>
      <c r="F954" s="1"/>
      <c r="G954" s="1"/>
      <c r="H954" s="1"/>
    </row>
    <row r="955" spans="1:8" ht="15">
      <c r="A955" s="1"/>
      <c r="B955" s="1"/>
      <c r="C955" s="1"/>
      <c r="D955" s="1"/>
      <c r="E955" s="1"/>
      <c r="F955" s="1"/>
      <c r="G955" s="1"/>
      <c r="H955" s="1"/>
    </row>
    <row r="956" spans="1:8" ht="15">
      <c r="A956" s="1"/>
      <c r="B956" s="1"/>
      <c r="C956" s="1"/>
      <c r="D956" s="1"/>
      <c r="E956" s="1"/>
      <c r="F956" s="1"/>
      <c r="G956" s="1"/>
      <c r="H956" s="1"/>
    </row>
    <row r="957" spans="1:8" ht="15">
      <c r="A957" s="1"/>
      <c r="B957" s="1"/>
      <c r="C957" s="1"/>
      <c r="D957" s="1"/>
      <c r="E957" s="1"/>
      <c r="F957" s="1"/>
      <c r="G957" s="1"/>
      <c r="H957" s="1"/>
    </row>
    <row r="958" spans="1:8" ht="15">
      <c r="A958" s="1"/>
      <c r="B958" s="1"/>
      <c r="C958" s="1"/>
      <c r="D958" s="1"/>
      <c r="E958" s="1"/>
      <c r="F958" s="1"/>
      <c r="G958" s="1"/>
      <c r="H958" s="1"/>
    </row>
    <row r="959" spans="1:8" ht="15">
      <c r="A959" s="1"/>
      <c r="B959" s="1"/>
      <c r="C959" s="1"/>
      <c r="D959" s="1"/>
      <c r="E959" s="1"/>
      <c r="F959" s="1"/>
      <c r="G959" s="1"/>
      <c r="H959" s="1"/>
    </row>
    <row r="960" spans="1:8" ht="15">
      <c r="A960" s="1"/>
      <c r="B960" s="1"/>
      <c r="C960" s="1"/>
      <c r="D960" s="1"/>
      <c r="E960" s="1"/>
      <c r="F960" s="1"/>
      <c r="G960" s="1"/>
      <c r="H960" s="1"/>
    </row>
    <row r="961" spans="1:8" ht="15">
      <c r="A961" s="1"/>
      <c r="B961" s="1"/>
      <c r="C961" s="1"/>
      <c r="D961" s="1"/>
      <c r="E961" s="1"/>
      <c r="F961" s="1"/>
      <c r="G961" s="1"/>
      <c r="H961" s="1"/>
    </row>
    <row r="962" spans="1:8" ht="15">
      <c r="A962" s="1"/>
      <c r="B962" s="1"/>
      <c r="C962" s="1"/>
      <c r="D962" s="1"/>
      <c r="E962" s="1"/>
      <c r="F962" s="1"/>
      <c r="G962" s="1"/>
      <c r="H962" s="1"/>
    </row>
    <row r="963" spans="1:8" ht="15">
      <c r="A963" s="1"/>
      <c r="B963" s="1"/>
      <c r="C963" s="1"/>
      <c r="D963" s="1"/>
      <c r="E963" s="1"/>
      <c r="F963" s="1"/>
      <c r="G963" s="1"/>
      <c r="H963" s="1"/>
    </row>
    <row r="964" spans="1:8" ht="15">
      <c r="A964" s="1"/>
      <c r="B964" s="1"/>
      <c r="C964" s="1"/>
      <c r="D964" s="1"/>
      <c r="E964" s="1"/>
      <c r="F964" s="1"/>
      <c r="G964" s="1"/>
      <c r="H964" s="1"/>
    </row>
    <row r="965" spans="1:8" ht="15">
      <c r="A965" s="1"/>
      <c r="B965" s="1"/>
      <c r="C965" s="1"/>
      <c r="D965" s="1"/>
      <c r="E965" s="1"/>
      <c r="F965" s="1"/>
      <c r="G965" s="1"/>
      <c r="H965" s="1"/>
    </row>
    <row r="966" spans="1:8" ht="15">
      <c r="A966" s="1"/>
      <c r="B966" s="1"/>
      <c r="C966" s="1"/>
      <c r="D966" s="1"/>
      <c r="E966" s="1"/>
      <c r="F966" s="1"/>
      <c r="G966" s="1"/>
      <c r="H966" s="1"/>
    </row>
    <row r="967" spans="1:8" ht="15">
      <c r="A967" s="1"/>
      <c r="B967" s="1"/>
      <c r="C967" s="1"/>
      <c r="D967" s="1"/>
      <c r="E967" s="1"/>
      <c r="F967" s="1"/>
      <c r="G967" s="1"/>
      <c r="H967" s="1"/>
    </row>
    <row r="968" spans="1:8" ht="15">
      <c r="A968" s="1"/>
      <c r="B968" s="1"/>
      <c r="C968" s="1"/>
      <c r="D968" s="1"/>
      <c r="E968" s="1"/>
      <c r="F968" s="1"/>
      <c r="G968" s="1"/>
      <c r="H968" s="1"/>
    </row>
    <row r="969" spans="1:8" ht="15">
      <c r="A969" s="1"/>
      <c r="B969" s="1"/>
      <c r="C969" s="1"/>
      <c r="D969" s="1"/>
      <c r="E969" s="1"/>
      <c r="F969" s="1"/>
      <c r="G969" s="1"/>
      <c r="H969" s="1"/>
    </row>
    <row r="970" spans="1:8" ht="15">
      <c r="A970" s="1"/>
      <c r="B970" s="1"/>
      <c r="C970" s="1"/>
      <c r="D970" s="1"/>
      <c r="E970" s="1"/>
      <c r="F970" s="1"/>
      <c r="G970" s="1"/>
      <c r="H970" s="1"/>
    </row>
    <row r="971" spans="1:8" ht="15">
      <c r="A971" s="1"/>
      <c r="B971" s="1"/>
      <c r="C971" s="1"/>
      <c r="D971" s="1"/>
      <c r="E971" s="1"/>
      <c r="F971" s="1"/>
      <c r="G971" s="1"/>
      <c r="H971" s="1"/>
    </row>
    <row r="972" spans="1:8" ht="15">
      <c r="A972" s="1"/>
      <c r="B972" s="1"/>
      <c r="C972" s="1"/>
      <c r="D972" s="1"/>
      <c r="E972" s="1"/>
      <c r="F972" s="1"/>
      <c r="G972" s="1"/>
      <c r="H972" s="1"/>
    </row>
    <row r="973" spans="1:8" ht="15">
      <c r="A973" s="1"/>
      <c r="B973" s="1"/>
      <c r="C973" s="1"/>
      <c r="D973" s="1"/>
      <c r="E973" s="1"/>
      <c r="F973" s="1"/>
      <c r="G973" s="1"/>
      <c r="H973" s="1"/>
    </row>
    <row r="974" spans="1:8" ht="15">
      <c r="A974" s="1"/>
      <c r="B974" s="1"/>
      <c r="C974" s="1"/>
      <c r="D974" s="1"/>
      <c r="E974" s="1"/>
      <c r="F974" s="1"/>
      <c r="G974" s="1"/>
      <c r="H974" s="1"/>
    </row>
    <row r="975" spans="1:8" ht="15">
      <c r="A975" s="1"/>
      <c r="B975" s="1"/>
      <c r="C975" s="1"/>
      <c r="D975" s="1"/>
      <c r="E975" s="1"/>
      <c r="F975" s="1"/>
      <c r="G975" s="1"/>
      <c r="H975" s="1"/>
    </row>
    <row r="976" spans="1:8" ht="15">
      <c r="A976" s="1"/>
      <c r="B976" s="1"/>
      <c r="C976" s="1"/>
      <c r="D976" s="1"/>
      <c r="E976" s="1"/>
      <c r="F976" s="1"/>
      <c r="G976" s="1"/>
      <c r="H976" s="1"/>
    </row>
    <row r="977" spans="1:8" ht="15">
      <c r="A977" s="1"/>
      <c r="B977" s="1"/>
      <c r="C977" s="1"/>
      <c r="D977" s="1"/>
      <c r="E977" s="1"/>
      <c r="F977" s="1"/>
      <c r="G977" s="1"/>
      <c r="H977" s="1"/>
    </row>
    <row r="978" spans="1:8" ht="15">
      <c r="A978" s="1"/>
      <c r="B978" s="1"/>
      <c r="C978" s="1"/>
      <c r="D978" s="1"/>
      <c r="E978" s="1"/>
      <c r="F978" s="1"/>
      <c r="G978" s="1"/>
      <c r="H978" s="1"/>
    </row>
    <row r="979" spans="1:8" ht="15">
      <c r="A979" s="1"/>
      <c r="B979" s="1"/>
      <c r="C979" s="1"/>
      <c r="D979" s="1"/>
      <c r="E979" s="1"/>
      <c r="F979" s="1"/>
      <c r="G979" s="1"/>
      <c r="H979" s="1"/>
    </row>
    <row r="980" spans="1:8" ht="15">
      <c r="A980" s="1"/>
      <c r="B980" s="1"/>
      <c r="C980" s="1"/>
      <c r="D980" s="1"/>
      <c r="E980" s="1"/>
      <c r="F980" s="1"/>
      <c r="G980" s="1"/>
      <c r="H980" s="1"/>
    </row>
    <row r="981" spans="1:8" ht="15">
      <c r="A981" s="1"/>
      <c r="B981" s="1"/>
      <c r="C981" s="1"/>
      <c r="D981" s="1"/>
      <c r="E981" s="1"/>
      <c r="F981" s="1"/>
      <c r="G981" s="1"/>
      <c r="H981" s="1"/>
    </row>
    <row r="982" spans="1:8" ht="15">
      <c r="A982" s="1"/>
      <c r="B982" s="1"/>
      <c r="C982" s="1"/>
      <c r="D982" s="1"/>
      <c r="E982" s="1"/>
      <c r="F982" s="1"/>
      <c r="G982" s="1"/>
      <c r="H982" s="1"/>
    </row>
    <row r="983" spans="1:8" ht="15">
      <c r="A983" s="1"/>
      <c r="B983" s="1"/>
      <c r="C983" s="1"/>
      <c r="D983" s="1"/>
      <c r="E983" s="1"/>
      <c r="F983" s="1"/>
      <c r="G983" s="1"/>
      <c r="H983" s="1"/>
    </row>
    <row r="984" spans="1:8" ht="15">
      <c r="A984" s="1"/>
      <c r="B984" s="1"/>
      <c r="C984" s="1"/>
      <c r="D984" s="1"/>
      <c r="E984" s="1"/>
      <c r="F984" s="1"/>
      <c r="G984" s="1"/>
      <c r="H984" s="1"/>
    </row>
    <row r="985" spans="1:8" ht="15">
      <c r="A985" s="1"/>
      <c r="B985" s="1"/>
      <c r="C985" s="1"/>
      <c r="D985" s="1"/>
      <c r="E985" s="1"/>
      <c r="F985" s="1"/>
      <c r="G985" s="1"/>
      <c r="H985" s="1"/>
    </row>
    <row r="986" spans="1:8" ht="15">
      <c r="A986" s="1"/>
      <c r="B986" s="1"/>
      <c r="C986" s="1"/>
      <c r="D986" s="1"/>
      <c r="E986" s="1"/>
      <c r="F986" s="1"/>
      <c r="G986" s="1"/>
      <c r="H986" s="1"/>
    </row>
    <row r="987" spans="1:8" ht="15">
      <c r="A987" s="1"/>
      <c r="B987" s="1"/>
      <c r="C987" s="1"/>
      <c r="D987" s="1"/>
      <c r="E987" s="1"/>
      <c r="F987" s="1"/>
      <c r="G987" s="1"/>
      <c r="H987" s="1"/>
    </row>
    <row r="988" spans="1:8" ht="15">
      <c r="A988" s="1"/>
      <c r="B988" s="1"/>
      <c r="C988" s="1"/>
      <c r="D988" s="1"/>
      <c r="E988" s="1"/>
      <c r="F988" s="1"/>
      <c r="G988" s="1"/>
      <c r="H988" s="1"/>
    </row>
    <row r="989" spans="1:8" ht="15">
      <c r="A989" s="1"/>
      <c r="B989" s="1"/>
      <c r="C989" s="1"/>
      <c r="D989" s="1"/>
      <c r="E989" s="1"/>
      <c r="F989" s="1"/>
      <c r="G989" s="1"/>
      <c r="H989" s="1"/>
    </row>
    <row r="990" spans="1:8" ht="15">
      <c r="A990" s="1"/>
      <c r="B990" s="1"/>
      <c r="C990" s="1"/>
      <c r="D990" s="1"/>
      <c r="E990" s="1"/>
      <c r="F990" s="1"/>
      <c r="G990" s="1"/>
      <c r="H990" s="1"/>
    </row>
    <row r="991" spans="1:8" ht="15">
      <c r="A991" s="1"/>
      <c r="B991" s="1"/>
      <c r="C991" s="1"/>
      <c r="D991" s="1"/>
      <c r="E991" s="1"/>
      <c r="F991" s="1"/>
      <c r="G991" s="1"/>
      <c r="H991" s="1"/>
    </row>
    <row r="992" spans="1:8" ht="15">
      <c r="A992" s="1"/>
      <c r="B992" s="1"/>
      <c r="C992" s="1"/>
      <c r="D992" s="1"/>
      <c r="E992" s="1"/>
      <c r="F992" s="1"/>
      <c r="G992" s="1"/>
      <c r="H992" s="1"/>
    </row>
    <row r="993" spans="1:8" ht="15">
      <c r="A993" s="1"/>
      <c r="B993" s="1"/>
      <c r="C993" s="1"/>
      <c r="D993" s="1"/>
      <c r="E993" s="1"/>
      <c r="F993" s="1"/>
      <c r="G993" s="1"/>
      <c r="H993" s="1"/>
    </row>
    <row r="994" spans="1:8" ht="15">
      <c r="A994" s="1"/>
      <c r="B994" s="1"/>
      <c r="C994" s="1"/>
      <c r="D994" s="1"/>
      <c r="E994" s="1"/>
      <c r="F994" s="1"/>
      <c r="G994" s="1"/>
      <c r="H994" s="1"/>
    </row>
    <row r="995" spans="1:8" ht="15">
      <c r="A995" s="1"/>
      <c r="B995" s="1"/>
      <c r="C995" s="1"/>
      <c r="D995" s="1"/>
      <c r="E995" s="1"/>
      <c r="F995" s="1"/>
      <c r="G995" s="1"/>
      <c r="H995" s="1"/>
    </row>
    <row r="996" spans="1:8" ht="15">
      <c r="A996" s="1"/>
      <c r="B996" s="1"/>
      <c r="C996" s="1"/>
      <c r="D996" s="1"/>
      <c r="E996" s="1"/>
      <c r="F996" s="1"/>
      <c r="G996" s="1"/>
      <c r="H996" s="1"/>
    </row>
    <row r="997" spans="1:8" ht="15">
      <c r="A997" s="1"/>
      <c r="B997" s="1"/>
      <c r="C997" s="1"/>
      <c r="D997" s="1"/>
      <c r="E997" s="1"/>
      <c r="F997" s="1"/>
      <c r="G997" s="1"/>
      <c r="H997" s="1"/>
    </row>
    <row r="998" spans="1:8" ht="15">
      <c r="A998" s="1"/>
      <c r="B998" s="1"/>
      <c r="C998" s="1"/>
      <c r="D998" s="1"/>
      <c r="E998" s="1"/>
      <c r="F998" s="1"/>
      <c r="G998" s="1"/>
      <c r="H998" s="1"/>
    </row>
    <row r="999" spans="1:8" ht="15">
      <c r="A999" s="1"/>
      <c r="B999" s="1"/>
      <c r="C999" s="1"/>
      <c r="D999" s="1"/>
      <c r="E999" s="1"/>
      <c r="F999" s="1"/>
      <c r="G999" s="1"/>
      <c r="H999" s="1"/>
    </row>
    <row r="1000" spans="1:8" ht="15">
      <c r="A1000" s="1"/>
      <c r="B1000" s="1"/>
      <c r="C1000" s="1"/>
      <c r="D1000" s="1"/>
      <c r="E1000" s="1"/>
      <c r="F1000" s="1"/>
      <c r="G1000" s="1"/>
      <c r="H1000" s="1"/>
    </row>
    <row r="1001" spans="1:8" ht="15">
      <c r="A1001" s="1"/>
      <c r="B1001" s="1"/>
      <c r="C1001" s="1"/>
      <c r="D1001" s="1"/>
      <c r="E1001" s="1"/>
      <c r="F1001" s="1"/>
      <c r="G1001" s="1"/>
      <c r="H1001" s="1"/>
    </row>
    <row r="1002" spans="1:8" ht="15">
      <c r="A1002" s="1"/>
      <c r="B1002" s="1"/>
      <c r="C1002" s="1"/>
      <c r="D1002" s="1"/>
      <c r="E1002" s="1"/>
      <c r="F1002" s="1"/>
      <c r="G1002" s="1"/>
      <c r="H1002" s="1"/>
    </row>
    <row r="1003" spans="1:8" ht="15">
      <c r="A1003" s="1"/>
      <c r="B1003" s="1"/>
      <c r="C1003" s="1"/>
      <c r="D1003" s="1"/>
      <c r="E1003" s="1"/>
      <c r="F1003" s="1"/>
      <c r="G1003" s="1"/>
      <c r="H1003" s="1"/>
    </row>
    <row r="1004" spans="1:8" ht="15">
      <c r="A1004" s="1"/>
      <c r="B1004" s="1"/>
      <c r="C1004" s="1"/>
      <c r="D1004" s="1"/>
      <c r="E1004" s="1"/>
      <c r="F1004" s="1"/>
      <c r="G1004" s="1"/>
      <c r="H1004" s="1"/>
    </row>
    <row r="1005" spans="1:8" ht="15">
      <c r="A1005" s="1"/>
      <c r="B1005" s="1"/>
      <c r="C1005" s="1"/>
      <c r="D1005" s="1"/>
      <c r="E1005" s="1"/>
      <c r="F1005" s="1"/>
      <c r="G1005" s="1"/>
      <c r="H1005" s="1"/>
    </row>
    <row r="1006" spans="1:8" ht="15">
      <c r="A1006" s="1"/>
      <c r="B1006" s="1"/>
      <c r="C1006" s="1"/>
      <c r="D1006" s="1"/>
      <c r="E1006" s="1"/>
      <c r="F1006" s="1"/>
      <c r="G1006" s="1"/>
      <c r="H1006" s="1"/>
    </row>
    <row r="1007" spans="1:8" ht="15">
      <c r="A1007" s="1"/>
      <c r="B1007" s="1"/>
      <c r="C1007" s="1"/>
      <c r="D1007" s="1"/>
      <c r="E1007" s="1"/>
      <c r="F1007" s="1"/>
      <c r="G1007" s="1"/>
      <c r="H1007" s="1"/>
    </row>
    <row r="1008" spans="1:8" ht="15">
      <c r="A1008" s="1"/>
      <c r="B1008" s="1"/>
      <c r="C1008" s="1"/>
      <c r="D1008" s="1"/>
      <c r="E1008" s="1"/>
      <c r="F1008" s="1"/>
      <c r="G1008" s="1"/>
      <c r="H1008" s="1"/>
    </row>
    <row r="1009" spans="1:8" ht="15">
      <c r="A1009" s="1"/>
      <c r="B1009" s="1"/>
      <c r="C1009" s="1"/>
      <c r="D1009" s="1"/>
      <c r="E1009" s="1"/>
      <c r="F1009" s="1"/>
      <c r="G1009" s="1"/>
      <c r="H1009" s="1"/>
    </row>
    <row r="1010" spans="1:8" ht="15">
      <c r="A1010" s="1"/>
      <c r="B1010" s="1"/>
      <c r="C1010" s="1"/>
      <c r="D1010" s="1"/>
      <c r="E1010" s="1"/>
      <c r="F1010" s="1"/>
      <c r="G1010" s="1"/>
      <c r="H1010" s="1"/>
    </row>
    <row r="1011" spans="1:8" ht="15">
      <c r="A1011" s="1"/>
      <c r="B1011" s="1"/>
      <c r="C1011" s="1"/>
      <c r="D1011" s="1"/>
      <c r="E1011" s="1"/>
      <c r="F1011" s="1"/>
      <c r="G1011" s="1"/>
      <c r="H1011" s="1"/>
    </row>
    <row r="1012" spans="1:8" ht="15">
      <c r="A1012" s="1"/>
      <c r="B1012" s="1"/>
      <c r="C1012" s="1"/>
      <c r="D1012" s="1"/>
      <c r="E1012" s="1"/>
      <c r="F1012" s="1"/>
      <c r="G1012" s="1"/>
      <c r="H1012" s="1"/>
    </row>
    <row r="1013" spans="1:8" ht="15">
      <c r="A1013" s="1"/>
      <c r="B1013" s="1"/>
      <c r="C1013" s="1"/>
      <c r="D1013" s="1"/>
      <c r="E1013" s="1"/>
      <c r="F1013" s="1"/>
      <c r="G1013" s="1"/>
      <c r="H1013" s="1"/>
    </row>
    <row r="1014" spans="1:8" ht="15">
      <c r="A1014" s="1"/>
      <c r="B1014" s="1"/>
      <c r="C1014" s="1"/>
      <c r="D1014" s="1"/>
      <c r="E1014" s="1"/>
      <c r="F1014" s="1"/>
      <c r="G1014" s="1"/>
      <c r="H1014" s="1"/>
    </row>
    <row r="1015" spans="1:8" ht="15">
      <c r="A1015" s="1"/>
      <c r="B1015" s="1"/>
      <c r="C1015" s="1"/>
      <c r="D1015" s="1"/>
      <c r="E1015" s="1"/>
      <c r="F1015" s="1"/>
      <c r="G1015" s="1"/>
      <c r="H1015" s="1"/>
    </row>
    <row r="1016" spans="1:8" ht="15">
      <c r="A1016" s="1"/>
      <c r="B1016" s="1"/>
      <c r="C1016" s="1"/>
      <c r="D1016" s="1"/>
      <c r="E1016" s="1"/>
      <c r="F1016" s="1"/>
      <c r="G1016" s="1"/>
      <c r="H1016" s="1"/>
    </row>
    <row r="1017" spans="1:8" ht="15">
      <c r="A1017" s="1"/>
      <c r="B1017" s="1"/>
      <c r="C1017" s="1"/>
      <c r="D1017" s="1"/>
      <c r="E1017" s="1"/>
      <c r="F1017" s="1"/>
      <c r="G1017" s="1"/>
      <c r="H1017" s="1"/>
    </row>
    <row r="1018" spans="1:8" ht="15">
      <c r="A1018" s="1"/>
      <c r="B1018" s="1"/>
      <c r="C1018" s="1"/>
      <c r="D1018" s="1"/>
      <c r="E1018" s="1"/>
      <c r="F1018" s="1"/>
      <c r="G1018" s="1"/>
      <c r="H1018" s="1"/>
    </row>
    <row r="1019" spans="1:8" ht="15">
      <c r="A1019" s="1"/>
      <c r="B1019" s="1"/>
      <c r="C1019" s="1"/>
      <c r="D1019" s="1"/>
      <c r="E1019" s="1"/>
      <c r="F1019" s="1"/>
      <c r="G1019" s="1"/>
      <c r="H1019" s="1"/>
    </row>
    <row r="1020" spans="1:8" ht="15">
      <c r="A1020" s="1"/>
      <c r="B1020" s="1"/>
      <c r="C1020" s="1"/>
      <c r="D1020" s="1"/>
      <c r="E1020" s="1"/>
      <c r="F1020" s="1"/>
      <c r="G1020" s="1"/>
      <c r="H1020" s="1"/>
    </row>
    <row r="1021" spans="1:8" ht="15">
      <c r="A1021" s="1"/>
      <c r="B1021" s="1"/>
      <c r="C1021" s="1"/>
      <c r="D1021" s="1"/>
      <c r="E1021" s="1"/>
      <c r="F1021" s="1"/>
      <c r="G1021" s="1"/>
      <c r="H1021" s="1"/>
    </row>
    <row r="1022" spans="1:8" ht="15">
      <c r="A1022" s="1"/>
      <c r="B1022" s="1"/>
      <c r="C1022" s="1"/>
      <c r="D1022" s="1"/>
      <c r="E1022" s="1"/>
      <c r="F1022" s="1"/>
      <c r="G1022" s="1"/>
      <c r="H1022" s="1"/>
    </row>
    <row r="1023" spans="1:8" ht="15">
      <c r="A1023" s="1"/>
      <c r="B1023" s="1"/>
      <c r="C1023" s="1"/>
      <c r="D1023" s="1"/>
      <c r="E1023" s="1"/>
      <c r="F1023" s="1"/>
      <c r="G1023" s="1"/>
      <c r="H1023" s="1"/>
    </row>
    <row r="1024" spans="1:8" ht="15">
      <c r="A1024" s="1"/>
      <c r="B1024" s="1"/>
      <c r="C1024" s="1"/>
      <c r="D1024" s="1"/>
      <c r="E1024" s="1"/>
      <c r="F1024" s="1"/>
      <c r="G1024" s="1"/>
      <c r="H1024" s="1"/>
    </row>
    <row r="1025" spans="1:8" ht="15">
      <c r="A1025" s="1"/>
      <c r="B1025" s="1"/>
      <c r="C1025" s="1"/>
      <c r="D1025" s="1"/>
      <c r="E1025" s="1"/>
      <c r="F1025" s="1"/>
      <c r="G1025" s="1"/>
      <c r="H1025" s="1"/>
    </row>
    <row r="1026" spans="1:8" ht="15">
      <c r="A1026" s="1"/>
      <c r="B1026" s="1"/>
      <c r="C1026" s="1"/>
      <c r="D1026" s="1"/>
      <c r="E1026" s="1"/>
      <c r="F1026" s="1"/>
      <c r="G1026" s="1"/>
      <c r="H1026" s="1"/>
    </row>
    <row r="1027" spans="1:8" ht="15">
      <c r="A1027" s="1"/>
      <c r="B1027" s="1"/>
      <c r="C1027" s="1"/>
      <c r="D1027" s="1"/>
      <c r="E1027" s="1"/>
      <c r="F1027" s="1"/>
      <c r="G1027" s="1"/>
      <c r="H1027" s="1"/>
    </row>
    <row r="1028" spans="1:8" ht="15">
      <c r="A1028" s="1"/>
      <c r="B1028" s="1"/>
      <c r="C1028" s="1"/>
      <c r="D1028" s="1"/>
      <c r="E1028" s="1"/>
      <c r="F1028" s="1"/>
      <c r="G1028" s="1"/>
      <c r="H1028" s="1"/>
    </row>
    <row r="1029" spans="1:8" ht="15">
      <c r="A1029" s="1"/>
      <c r="B1029" s="1"/>
      <c r="C1029" s="1"/>
      <c r="D1029" s="1"/>
      <c r="E1029" s="1"/>
      <c r="F1029" s="1"/>
      <c r="G1029" s="1"/>
      <c r="H1029" s="1"/>
    </row>
    <row r="1030" spans="1:8" ht="15">
      <c r="A1030" s="1"/>
      <c r="B1030" s="1"/>
      <c r="C1030" s="1"/>
      <c r="D1030" s="1"/>
      <c r="E1030" s="1"/>
      <c r="F1030" s="1"/>
      <c r="G1030" s="1"/>
      <c r="H1030" s="1"/>
    </row>
    <row r="1031" spans="1:8" ht="15">
      <c r="A1031" s="1"/>
      <c r="B1031" s="1"/>
      <c r="C1031" s="1"/>
      <c r="D1031" s="1"/>
      <c r="E1031" s="1"/>
      <c r="F1031" s="1"/>
      <c r="G1031" s="1"/>
      <c r="H1031" s="1"/>
    </row>
    <row r="1032" spans="1:8" ht="15">
      <c r="A1032" s="1"/>
      <c r="B1032" s="1"/>
      <c r="C1032" s="1"/>
      <c r="D1032" s="1"/>
      <c r="E1032" s="1"/>
      <c r="F1032" s="1"/>
      <c r="G1032" s="1"/>
      <c r="H1032" s="1"/>
    </row>
    <row r="1033" spans="1:8" ht="15">
      <c r="A1033" s="1"/>
      <c r="B1033" s="1"/>
      <c r="C1033" s="1"/>
      <c r="D1033" s="1"/>
      <c r="E1033" s="1"/>
      <c r="F1033" s="1"/>
      <c r="G1033" s="1"/>
      <c r="H1033" s="1"/>
    </row>
    <row r="1034" spans="1:8" ht="15">
      <c r="A1034" s="1"/>
      <c r="B1034" s="1"/>
      <c r="C1034" s="1"/>
      <c r="D1034" s="1"/>
      <c r="E1034" s="1"/>
      <c r="F1034" s="1"/>
      <c r="G1034" s="1"/>
      <c r="H1034" s="1"/>
    </row>
    <row r="1035" spans="1:8" ht="15">
      <c r="A1035" s="1"/>
      <c r="B1035" s="1"/>
      <c r="C1035" s="1"/>
      <c r="D1035" s="1"/>
      <c r="E1035" s="1"/>
      <c r="F1035" s="1"/>
      <c r="G1035" s="1"/>
      <c r="H1035" s="1"/>
    </row>
    <row r="1036" spans="1:8" ht="15">
      <c r="A1036" s="1"/>
      <c r="B1036" s="1"/>
      <c r="C1036" s="1"/>
      <c r="D1036" s="1"/>
      <c r="E1036" s="1"/>
      <c r="F1036" s="1"/>
      <c r="G1036" s="1"/>
      <c r="H1036" s="1"/>
    </row>
    <row r="1037" spans="1:8" ht="15">
      <c r="A1037" s="1"/>
      <c r="B1037" s="1"/>
      <c r="C1037" s="1"/>
      <c r="D1037" s="1"/>
      <c r="E1037" s="1"/>
      <c r="F1037" s="1"/>
      <c r="G1037" s="1"/>
      <c r="H1037" s="1"/>
    </row>
    <row r="1038" spans="1:8" ht="15">
      <c r="A1038" s="1"/>
      <c r="B1038" s="1"/>
      <c r="C1038" s="1"/>
      <c r="D1038" s="1"/>
      <c r="E1038" s="1"/>
      <c r="F1038" s="1"/>
      <c r="G1038" s="1"/>
      <c r="H1038" s="1"/>
    </row>
    <row r="1039" spans="1:8" ht="15">
      <c r="A1039" s="1"/>
      <c r="B1039" s="1"/>
      <c r="C1039" s="1"/>
      <c r="D1039" s="1"/>
      <c r="E1039" s="1"/>
      <c r="F1039" s="1"/>
      <c r="G1039" s="1"/>
      <c r="H1039" s="1"/>
    </row>
    <row r="1040" spans="1:8" ht="15">
      <c r="A1040" s="1"/>
      <c r="B1040" s="1"/>
      <c r="C1040" s="1"/>
      <c r="D1040" s="1"/>
      <c r="E1040" s="1"/>
      <c r="F1040" s="1"/>
      <c r="G1040" s="1"/>
      <c r="H1040" s="1"/>
    </row>
    <row r="1041" spans="1:8" ht="15">
      <c r="A1041" s="1"/>
      <c r="B1041" s="1"/>
      <c r="C1041" s="1"/>
      <c r="D1041" s="1"/>
      <c r="E1041" s="1"/>
      <c r="F1041" s="1"/>
      <c r="G1041" s="1"/>
      <c r="H1041" s="1"/>
    </row>
    <row r="1042" spans="1:8" ht="15">
      <c r="A1042" s="1"/>
      <c r="B1042" s="1"/>
      <c r="C1042" s="1"/>
      <c r="D1042" s="1"/>
      <c r="E1042" s="1"/>
      <c r="F1042" s="1"/>
      <c r="G1042" s="1"/>
      <c r="H1042" s="1"/>
    </row>
    <row r="1043" spans="1:8" ht="15">
      <c r="A1043" s="1"/>
      <c r="B1043" s="1"/>
      <c r="C1043" s="1"/>
      <c r="D1043" s="1"/>
      <c r="E1043" s="1"/>
      <c r="F1043" s="1"/>
      <c r="G1043" s="1"/>
      <c r="H1043" s="1"/>
    </row>
    <row r="1044" spans="1:8" ht="15">
      <c r="A1044" s="1"/>
      <c r="B1044" s="1"/>
      <c r="C1044" s="1"/>
      <c r="D1044" s="1"/>
      <c r="E1044" s="1"/>
      <c r="F1044" s="1"/>
      <c r="G1044" s="1"/>
      <c r="H1044" s="1"/>
    </row>
    <row r="1045" spans="1:8" ht="15">
      <c r="A1045" s="1"/>
      <c r="B1045" s="1"/>
      <c r="C1045" s="1"/>
      <c r="D1045" s="1"/>
      <c r="E1045" s="1"/>
      <c r="F1045" s="1"/>
      <c r="G1045" s="1"/>
      <c r="H1045" s="1"/>
    </row>
    <row r="1046" spans="1:8" ht="15">
      <c r="A1046" s="1"/>
      <c r="B1046" s="1"/>
      <c r="C1046" s="1"/>
      <c r="D1046" s="1"/>
      <c r="E1046" s="1"/>
      <c r="F1046" s="1"/>
      <c r="G1046" s="1"/>
      <c r="H1046" s="1"/>
    </row>
    <row r="1047" spans="1:8" ht="15">
      <c r="A1047" s="1"/>
      <c r="B1047" s="1"/>
      <c r="C1047" s="1"/>
      <c r="D1047" s="1"/>
      <c r="E1047" s="1"/>
      <c r="F1047" s="1"/>
      <c r="G1047" s="1"/>
      <c r="H1047" s="1"/>
    </row>
    <row r="1048" spans="1:8" ht="15">
      <c r="A1048" s="1"/>
      <c r="B1048" s="1"/>
      <c r="C1048" s="1"/>
      <c r="D1048" s="1"/>
      <c r="E1048" s="1"/>
      <c r="F1048" s="1"/>
      <c r="G1048" s="1"/>
      <c r="H1048" s="1"/>
    </row>
    <row r="1049" spans="1:8" ht="15">
      <c r="A1049" s="1"/>
      <c r="B1049" s="1"/>
      <c r="C1049" s="1"/>
      <c r="D1049" s="1"/>
      <c r="E1049" s="1"/>
      <c r="F1049" s="1"/>
      <c r="G1049" s="1"/>
      <c r="H1049" s="1"/>
    </row>
    <row r="1050" spans="1:8" ht="15">
      <c r="A1050" s="1"/>
      <c r="B1050" s="1"/>
      <c r="C1050" s="1"/>
      <c r="D1050" s="1"/>
      <c r="E1050" s="1"/>
      <c r="F1050" s="1"/>
      <c r="G1050" s="1"/>
      <c r="H1050" s="1"/>
    </row>
    <row r="1051" spans="1:8" ht="15">
      <c r="A1051" s="1"/>
      <c r="B1051" s="1"/>
      <c r="C1051" s="1"/>
      <c r="D1051" s="1"/>
      <c r="E1051" s="1"/>
      <c r="F1051" s="1"/>
      <c r="G1051" s="1"/>
      <c r="H1051" s="1"/>
    </row>
    <row r="1052" spans="1:8" ht="15">
      <c r="A1052" s="1"/>
      <c r="B1052" s="1"/>
      <c r="C1052" s="1"/>
      <c r="D1052" s="1"/>
      <c r="E1052" s="1"/>
      <c r="F1052" s="1"/>
      <c r="G1052" s="1"/>
      <c r="H1052" s="1"/>
    </row>
    <row r="1053" spans="1:8" ht="15">
      <c r="A1053" s="1"/>
      <c r="B1053" s="1"/>
      <c r="C1053" s="1"/>
      <c r="D1053" s="1"/>
      <c r="E1053" s="1"/>
      <c r="F1053" s="1"/>
      <c r="G1053" s="1"/>
      <c r="H1053" s="1"/>
    </row>
    <row r="1054" spans="1:8" ht="15">
      <c r="A1054" s="1"/>
      <c r="B1054" s="1"/>
      <c r="C1054" s="1"/>
      <c r="D1054" s="1"/>
      <c r="E1054" s="1"/>
      <c r="F1054" s="1"/>
      <c r="G1054" s="1"/>
      <c r="H1054" s="1"/>
    </row>
    <row r="1055" spans="1:8" ht="15">
      <c r="A1055" s="1"/>
      <c r="B1055" s="1"/>
      <c r="C1055" s="1"/>
      <c r="D1055" s="1"/>
      <c r="E1055" s="1"/>
      <c r="F1055" s="1"/>
      <c r="G1055" s="1"/>
      <c r="H1055" s="1"/>
    </row>
    <row r="1056" spans="1:8" ht="15">
      <c r="A1056" s="1"/>
      <c r="B1056" s="1"/>
      <c r="C1056" s="1"/>
      <c r="D1056" s="1"/>
      <c r="E1056" s="1"/>
      <c r="F1056" s="1"/>
      <c r="G1056" s="1"/>
      <c r="H1056" s="1"/>
    </row>
    <row r="1057" spans="1:8" ht="15">
      <c r="A1057" s="1"/>
      <c r="B1057" s="1"/>
      <c r="C1057" s="1"/>
      <c r="D1057" s="1"/>
      <c r="E1057" s="1"/>
      <c r="F1057" s="1"/>
      <c r="G1057" s="1"/>
      <c r="H1057" s="1"/>
    </row>
    <row r="1058" spans="1:8" ht="15">
      <c r="A1058" s="1"/>
      <c r="B1058" s="1"/>
      <c r="C1058" s="1"/>
      <c r="D1058" s="1"/>
      <c r="E1058" s="1"/>
      <c r="F1058" s="1"/>
      <c r="G1058" s="1"/>
      <c r="H1058" s="1"/>
    </row>
    <row r="1059" spans="1:8" ht="15">
      <c r="A1059" s="1"/>
      <c r="B1059" s="1"/>
      <c r="C1059" s="1"/>
      <c r="D1059" s="1"/>
      <c r="E1059" s="1"/>
      <c r="F1059" s="1"/>
      <c r="G1059" s="1"/>
      <c r="H1059" s="1"/>
    </row>
    <row r="1060" spans="1:8" ht="15">
      <c r="A1060" s="1"/>
      <c r="B1060" s="1"/>
      <c r="C1060" s="1"/>
      <c r="D1060" s="1"/>
      <c r="E1060" s="1"/>
      <c r="F1060" s="1"/>
      <c r="G1060" s="1"/>
      <c r="H1060" s="1"/>
    </row>
    <row r="1061" spans="1:8" ht="15">
      <c r="A1061" s="1"/>
      <c r="B1061" s="1"/>
      <c r="C1061" s="1"/>
      <c r="D1061" s="1"/>
      <c r="E1061" s="1"/>
      <c r="F1061" s="1"/>
      <c r="G1061" s="1"/>
      <c r="H1061" s="1"/>
    </row>
    <row r="1062" spans="1:8" ht="15">
      <c r="A1062" s="1"/>
      <c r="B1062" s="1"/>
      <c r="C1062" s="1"/>
      <c r="D1062" s="1"/>
      <c r="E1062" s="1"/>
      <c r="F1062" s="1"/>
      <c r="G1062" s="1"/>
      <c r="H1062" s="1"/>
    </row>
    <row r="1063" spans="1:8" ht="15">
      <c r="A1063" s="1"/>
      <c r="B1063" s="1"/>
      <c r="C1063" s="1"/>
      <c r="D1063" s="1"/>
      <c r="E1063" s="1"/>
      <c r="F1063" s="1"/>
      <c r="G1063" s="1"/>
      <c r="H1063" s="1"/>
    </row>
    <row r="1064" spans="1:8" ht="15">
      <c r="A1064" s="1"/>
      <c r="B1064" s="1"/>
      <c r="C1064" s="1"/>
      <c r="D1064" s="1"/>
      <c r="E1064" s="1"/>
      <c r="F1064" s="1"/>
      <c r="G1064" s="1"/>
      <c r="H1064" s="1"/>
    </row>
    <row r="1065" spans="1:8" ht="15">
      <c r="A1065" s="1"/>
      <c r="B1065" s="1"/>
      <c r="C1065" s="1"/>
      <c r="D1065" s="1"/>
      <c r="E1065" s="1"/>
      <c r="F1065" s="1"/>
      <c r="G1065" s="1"/>
      <c r="H1065" s="1"/>
    </row>
    <row r="1066" spans="1:8" ht="15">
      <c r="A1066" s="1"/>
      <c r="B1066" s="1"/>
      <c r="C1066" s="1"/>
      <c r="D1066" s="1"/>
      <c r="E1066" s="1"/>
      <c r="F1066" s="1"/>
      <c r="G1066" s="1"/>
      <c r="H1066" s="1"/>
    </row>
    <row r="1067" spans="1:8" ht="15">
      <c r="A1067" s="1"/>
      <c r="B1067" s="1"/>
      <c r="C1067" s="1"/>
      <c r="D1067" s="1"/>
      <c r="E1067" s="1"/>
      <c r="F1067" s="1"/>
      <c r="G1067" s="1"/>
      <c r="H1067" s="1"/>
    </row>
    <row r="1068" spans="1:8" ht="15">
      <c r="A1068" s="1"/>
      <c r="B1068" s="1"/>
      <c r="C1068" s="1"/>
      <c r="D1068" s="1"/>
      <c r="E1068" s="1"/>
      <c r="F1068" s="1"/>
      <c r="G1068" s="1"/>
      <c r="H1068" s="1"/>
    </row>
    <row r="1069" spans="1:8" ht="15">
      <c r="A1069" s="1"/>
      <c r="B1069" s="1"/>
      <c r="C1069" s="1"/>
      <c r="D1069" s="1"/>
      <c r="E1069" s="1"/>
      <c r="F1069" s="1"/>
      <c r="G1069" s="1"/>
      <c r="H1069" s="1"/>
    </row>
    <row r="1070" spans="1:8" ht="15">
      <c r="A1070" s="1"/>
      <c r="B1070" s="1"/>
      <c r="C1070" s="1"/>
      <c r="D1070" s="1"/>
      <c r="E1070" s="1"/>
      <c r="F1070" s="1"/>
      <c r="G1070" s="1"/>
      <c r="H1070" s="1"/>
    </row>
    <row r="1071" spans="1:8" ht="15">
      <c r="A1071" s="1"/>
      <c r="B1071" s="1"/>
      <c r="C1071" s="1"/>
      <c r="D1071" s="1"/>
      <c r="E1071" s="1"/>
      <c r="F1071" s="1"/>
      <c r="G1071" s="1"/>
      <c r="H1071" s="1"/>
    </row>
    <row r="1072" spans="1:8" ht="15">
      <c r="A1072" s="1"/>
      <c r="B1072" s="1"/>
      <c r="C1072" s="1"/>
      <c r="D1072" s="1"/>
      <c r="E1072" s="1"/>
      <c r="F1072" s="1"/>
      <c r="G1072" s="1"/>
      <c r="H1072" s="1"/>
    </row>
    <row r="1073" spans="1:8" ht="15">
      <c r="A1073" s="1"/>
      <c r="B1073" s="1"/>
      <c r="C1073" s="1"/>
      <c r="D1073" s="1"/>
      <c r="E1073" s="1"/>
      <c r="F1073" s="1"/>
      <c r="G1073" s="1"/>
      <c r="H1073" s="1"/>
    </row>
    <row r="1074" spans="1:8" ht="15">
      <c r="A1074" s="1"/>
      <c r="B1074" s="1"/>
      <c r="C1074" s="1"/>
      <c r="D1074" s="1"/>
      <c r="E1074" s="1"/>
      <c r="F1074" s="1"/>
      <c r="G1074" s="1"/>
      <c r="H1074" s="1"/>
    </row>
    <row r="1075" spans="1:8" ht="15">
      <c r="A1075" s="1"/>
      <c r="B1075" s="1"/>
      <c r="C1075" s="1"/>
      <c r="D1075" s="1"/>
      <c r="E1075" s="1"/>
      <c r="F1075" s="1"/>
      <c r="G1075" s="1"/>
      <c r="H1075" s="1"/>
    </row>
    <row r="1076" spans="1:8" ht="15">
      <c r="A1076" s="1"/>
      <c r="B1076" s="1"/>
      <c r="C1076" s="1"/>
      <c r="D1076" s="1"/>
      <c r="E1076" s="1"/>
      <c r="F1076" s="1"/>
      <c r="G1076" s="1"/>
      <c r="H1076" s="1"/>
    </row>
    <row r="1077" spans="1:8" ht="15">
      <c r="A1077" s="1"/>
      <c r="B1077" s="1"/>
      <c r="C1077" s="1"/>
      <c r="D1077" s="1"/>
      <c r="E1077" s="1"/>
      <c r="F1077" s="1"/>
      <c r="G1077" s="1"/>
      <c r="H1077" s="1"/>
    </row>
    <row r="1078" spans="1:8" ht="15">
      <c r="A1078" s="1"/>
      <c r="B1078" s="1"/>
      <c r="C1078" s="1"/>
      <c r="D1078" s="1"/>
      <c r="E1078" s="1"/>
      <c r="F1078" s="1"/>
      <c r="G1078" s="1"/>
      <c r="H1078" s="1"/>
    </row>
    <row r="1079" spans="1:8" ht="15">
      <c r="A1079" s="1"/>
      <c r="B1079" s="1"/>
      <c r="C1079" s="1"/>
      <c r="D1079" s="1"/>
      <c r="E1079" s="1"/>
      <c r="F1079" s="1"/>
      <c r="G1079" s="1"/>
      <c r="H1079" s="1"/>
    </row>
    <row r="1080" spans="1:8" ht="15">
      <c r="A1080" s="1"/>
      <c r="B1080" s="1"/>
      <c r="C1080" s="1"/>
      <c r="D1080" s="1"/>
      <c r="E1080" s="1"/>
      <c r="F1080" s="1"/>
      <c r="G1080" s="1"/>
      <c r="H1080" s="1"/>
    </row>
    <row r="1081" spans="1:8" ht="15">
      <c r="A1081" s="1"/>
      <c r="B1081" s="1"/>
      <c r="C1081" s="1"/>
      <c r="D1081" s="1"/>
      <c r="E1081" s="1"/>
      <c r="F1081" s="1"/>
      <c r="G1081" s="1"/>
      <c r="H1081" s="1"/>
    </row>
    <row r="1082" spans="1:8" ht="15">
      <c r="A1082" s="1"/>
      <c r="B1082" s="1"/>
      <c r="C1082" s="1"/>
      <c r="D1082" s="1"/>
      <c r="E1082" s="1"/>
      <c r="F1082" s="1"/>
      <c r="G1082" s="1"/>
      <c r="H1082" s="1"/>
    </row>
    <row r="1083" spans="1:8" ht="15">
      <c r="A1083" s="1"/>
      <c r="B1083" s="1"/>
      <c r="C1083" s="1"/>
      <c r="D1083" s="1"/>
      <c r="E1083" s="1"/>
      <c r="F1083" s="1"/>
      <c r="G1083" s="1"/>
      <c r="H1083" s="1"/>
    </row>
    <row r="1084" spans="1:8" ht="15">
      <c r="A1084" s="1"/>
      <c r="B1084" s="1"/>
      <c r="C1084" s="1"/>
      <c r="D1084" s="1"/>
      <c r="E1084" s="1"/>
      <c r="F1084" s="1"/>
      <c r="G1084" s="1"/>
      <c r="H1084" s="1"/>
    </row>
    <row r="1085" spans="1:8" ht="15">
      <c r="A1085" s="1"/>
      <c r="B1085" s="1"/>
      <c r="C1085" s="1"/>
      <c r="D1085" s="1"/>
      <c r="E1085" s="1"/>
      <c r="F1085" s="1"/>
      <c r="G1085" s="1"/>
      <c r="H1085" s="1"/>
    </row>
    <row r="1086" spans="1:8" ht="15">
      <c r="A1086" s="1"/>
      <c r="B1086" s="1"/>
      <c r="C1086" s="1"/>
      <c r="D1086" s="1"/>
      <c r="E1086" s="1"/>
      <c r="F1086" s="1"/>
      <c r="G1086" s="1"/>
      <c r="H1086" s="1"/>
    </row>
    <row r="1087" spans="1:8" ht="15">
      <c r="A1087" s="1"/>
      <c r="B1087" s="1"/>
      <c r="C1087" s="1"/>
      <c r="D1087" s="1"/>
      <c r="E1087" s="1"/>
      <c r="F1087" s="1"/>
      <c r="G1087" s="1"/>
      <c r="H1087" s="1"/>
    </row>
    <row r="1088" spans="1:8" ht="15">
      <c r="A1088" s="1"/>
      <c r="B1088" s="1"/>
      <c r="C1088" s="1"/>
      <c r="D1088" s="1"/>
      <c r="E1088" s="1"/>
      <c r="F1088" s="1"/>
      <c r="G1088" s="1"/>
      <c r="H1088" s="1"/>
    </row>
    <row r="1089" spans="1:8" ht="15">
      <c r="A1089" s="1"/>
      <c r="B1089" s="1"/>
      <c r="C1089" s="1"/>
      <c r="D1089" s="1"/>
      <c r="E1089" s="1"/>
      <c r="F1089" s="1"/>
      <c r="G1089" s="1"/>
      <c r="H1089" s="1"/>
    </row>
    <row r="1090" spans="1:8" ht="15">
      <c r="A1090" s="1"/>
      <c r="B1090" s="1"/>
      <c r="C1090" s="1"/>
      <c r="D1090" s="1"/>
      <c r="E1090" s="1"/>
      <c r="F1090" s="1"/>
      <c r="G1090" s="1"/>
      <c r="H1090" s="1"/>
    </row>
    <row r="1091" spans="1:8" ht="15">
      <c r="A1091" s="1"/>
      <c r="B1091" s="1"/>
      <c r="C1091" s="1"/>
      <c r="D1091" s="1"/>
      <c r="E1091" s="1"/>
      <c r="F1091" s="1"/>
      <c r="G1091" s="1"/>
      <c r="H1091" s="1"/>
    </row>
    <row r="1092" spans="1:8" ht="15">
      <c r="A1092" s="1"/>
      <c r="B1092" s="1"/>
      <c r="C1092" s="1"/>
      <c r="D1092" s="1"/>
      <c r="E1092" s="1"/>
      <c r="F1092" s="1"/>
      <c r="G1092" s="1"/>
      <c r="H1092" s="1"/>
    </row>
    <row r="1093" spans="1:8" ht="15">
      <c r="A1093" s="1"/>
      <c r="B1093" s="1"/>
      <c r="C1093" s="1"/>
      <c r="D1093" s="1"/>
      <c r="E1093" s="1"/>
      <c r="F1093" s="1"/>
      <c r="G1093" s="1"/>
      <c r="H1093" s="1"/>
    </row>
    <row r="1094" spans="1:8" ht="15">
      <c r="A1094" s="1"/>
      <c r="B1094" s="1"/>
      <c r="C1094" s="1"/>
      <c r="D1094" s="1"/>
      <c r="E1094" s="1"/>
      <c r="F1094" s="1"/>
      <c r="G1094" s="1"/>
      <c r="H1094" s="1"/>
    </row>
    <row r="1095" spans="1:8" ht="15">
      <c r="A1095" s="1"/>
      <c r="B1095" s="1"/>
      <c r="C1095" s="1"/>
      <c r="D1095" s="1"/>
      <c r="E1095" s="1"/>
      <c r="F1095" s="1"/>
      <c r="G1095" s="1"/>
      <c r="H1095" s="1"/>
    </row>
    <row r="1096" spans="1:8" ht="15">
      <c r="A1096" s="1"/>
      <c r="B1096" s="1"/>
      <c r="C1096" s="1"/>
      <c r="D1096" s="1"/>
      <c r="E1096" s="1"/>
      <c r="F1096" s="1"/>
      <c r="G1096" s="1"/>
      <c r="H1096" s="1"/>
    </row>
    <row r="1097" spans="1:8" ht="15">
      <c r="A1097" s="1"/>
      <c r="B1097" s="1"/>
      <c r="C1097" s="1"/>
      <c r="D1097" s="1"/>
      <c r="E1097" s="1"/>
      <c r="F1097" s="1"/>
      <c r="G1097" s="1"/>
      <c r="H1097" s="1"/>
    </row>
    <row r="1098" spans="1:8" ht="15">
      <c r="A1098" s="1"/>
      <c r="B1098" s="1"/>
      <c r="C1098" s="1"/>
      <c r="D1098" s="1"/>
      <c r="E1098" s="1"/>
      <c r="F1098" s="1"/>
      <c r="G1098" s="1"/>
      <c r="H1098" s="1"/>
    </row>
    <row r="1099" spans="1:8" ht="15">
      <c r="A1099" s="1"/>
      <c r="B1099" s="1"/>
      <c r="C1099" s="1"/>
      <c r="D1099" s="1"/>
      <c r="E1099" s="1"/>
      <c r="F1099" s="1"/>
      <c r="G1099" s="1"/>
      <c r="H1099" s="1"/>
    </row>
    <row r="1100" spans="1:8" ht="15">
      <c r="A1100" s="1"/>
      <c r="B1100" s="1"/>
      <c r="C1100" s="1"/>
      <c r="D1100" s="1"/>
      <c r="E1100" s="1"/>
      <c r="F1100" s="1"/>
      <c r="G1100" s="1"/>
      <c r="H1100" s="1"/>
    </row>
    <row r="1101" spans="1:8" ht="15">
      <c r="A1101" s="1"/>
      <c r="B1101" s="1"/>
      <c r="C1101" s="1"/>
      <c r="D1101" s="1"/>
      <c r="E1101" s="1"/>
      <c r="F1101" s="1"/>
      <c r="G1101" s="1"/>
      <c r="H1101" s="1"/>
    </row>
    <row r="1102" spans="1:8" ht="15">
      <c r="A1102" s="1"/>
      <c r="B1102" s="1"/>
      <c r="C1102" s="1"/>
      <c r="D1102" s="1"/>
      <c r="E1102" s="1"/>
      <c r="F1102" s="1"/>
      <c r="G1102" s="1"/>
      <c r="H1102" s="1"/>
    </row>
    <row r="1103" spans="1:8" ht="15">
      <c r="A1103" s="1"/>
      <c r="B1103" s="1"/>
      <c r="C1103" s="1"/>
      <c r="D1103" s="1"/>
      <c r="E1103" s="1"/>
      <c r="F1103" s="1"/>
      <c r="G1103" s="1"/>
      <c r="H1103" s="1"/>
    </row>
    <row r="1104" spans="1:8" ht="15">
      <c r="A1104" s="1"/>
      <c r="B1104" s="1"/>
      <c r="C1104" s="1"/>
      <c r="D1104" s="1"/>
      <c r="E1104" s="1"/>
      <c r="F1104" s="1"/>
      <c r="G1104" s="1"/>
      <c r="H1104" s="1"/>
    </row>
    <row r="1105" spans="1:8" ht="15">
      <c r="A1105" s="1"/>
      <c r="B1105" s="1"/>
      <c r="C1105" s="1"/>
      <c r="D1105" s="1"/>
      <c r="E1105" s="1"/>
      <c r="F1105" s="1"/>
      <c r="G1105" s="1"/>
      <c r="H1105" s="1"/>
    </row>
    <row r="1106" spans="1:8" ht="15">
      <c r="A1106" s="1"/>
      <c r="B1106" s="1"/>
      <c r="C1106" s="1"/>
      <c r="D1106" s="1"/>
      <c r="E1106" s="1"/>
      <c r="F1106" s="1"/>
      <c r="G1106" s="1"/>
      <c r="H1106" s="1"/>
    </row>
    <row r="1107" spans="1:8" ht="15">
      <c r="A1107" s="1"/>
      <c r="B1107" s="1"/>
      <c r="C1107" s="1"/>
      <c r="D1107" s="1"/>
      <c r="E1107" s="1"/>
      <c r="F1107" s="1"/>
      <c r="G1107" s="1"/>
      <c r="H1107" s="1"/>
    </row>
    <row r="1108" spans="1:8" ht="15">
      <c r="A1108" s="1"/>
      <c r="B1108" s="1"/>
      <c r="C1108" s="1"/>
      <c r="D1108" s="1"/>
      <c r="E1108" s="1"/>
      <c r="F1108" s="1"/>
      <c r="G1108" s="1"/>
      <c r="H1108" s="1"/>
    </row>
    <row r="1109" spans="1:8" ht="15">
      <c r="A1109" s="1"/>
      <c r="B1109" s="1"/>
      <c r="C1109" s="1"/>
      <c r="D1109" s="1"/>
      <c r="E1109" s="1"/>
      <c r="F1109" s="1"/>
      <c r="G1109" s="1"/>
      <c r="H1109" s="1"/>
    </row>
    <row r="1110" spans="1:8" ht="15">
      <c r="A1110" s="1"/>
      <c r="B1110" s="1"/>
      <c r="C1110" s="1"/>
      <c r="D1110" s="1"/>
      <c r="E1110" s="1"/>
      <c r="F1110" s="1"/>
      <c r="G1110" s="1"/>
      <c r="H1110" s="1"/>
    </row>
    <row r="1111" spans="1:8" ht="15">
      <c r="A1111" s="1"/>
      <c r="B1111" s="1"/>
      <c r="C1111" s="1"/>
      <c r="D1111" s="1"/>
      <c r="E1111" s="1"/>
      <c r="F1111" s="1"/>
      <c r="G1111" s="1"/>
      <c r="H1111" s="1"/>
    </row>
    <row r="1112" spans="1:8" ht="15">
      <c r="A1112" s="1"/>
      <c r="B1112" s="1"/>
      <c r="C1112" s="1"/>
      <c r="D1112" s="1"/>
      <c r="E1112" s="1"/>
      <c r="F1112" s="1"/>
      <c r="G1112" s="1"/>
      <c r="H1112" s="1"/>
    </row>
    <row r="1113" spans="1:8" ht="15">
      <c r="A1113" s="1"/>
      <c r="B1113" s="1"/>
      <c r="C1113" s="1"/>
      <c r="D1113" s="1"/>
      <c r="E1113" s="1"/>
      <c r="F1113" s="1"/>
      <c r="G1113" s="1"/>
      <c r="H1113" s="1"/>
    </row>
    <row r="1114" spans="1:8" ht="15">
      <c r="A1114" s="1"/>
      <c r="B1114" s="1"/>
      <c r="C1114" s="1"/>
      <c r="D1114" s="1"/>
      <c r="E1114" s="1"/>
      <c r="F1114" s="1"/>
      <c r="G1114" s="1"/>
      <c r="H1114" s="1"/>
    </row>
    <row r="1115" spans="1:8" ht="15">
      <c r="A1115" s="1"/>
      <c r="B1115" s="1"/>
      <c r="C1115" s="1"/>
      <c r="D1115" s="1"/>
      <c r="E1115" s="1"/>
      <c r="F1115" s="1"/>
      <c r="G1115" s="1"/>
      <c r="H1115" s="1"/>
    </row>
    <row r="1116" spans="1:8" ht="15">
      <c r="A1116" s="1"/>
      <c r="B1116" s="1"/>
      <c r="C1116" s="1"/>
      <c r="D1116" s="1"/>
      <c r="E1116" s="1"/>
      <c r="F1116" s="1"/>
      <c r="G1116" s="1"/>
      <c r="H1116" s="1"/>
    </row>
    <row r="1117" spans="1:8" ht="15">
      <c r="A1117" s="1"/>
      <c r="B1117" s="1"/>
      <c r="C1117" s="1"/>
      <c r="D1117" s="1"/>
      <c r="E1117" s="1"/>
      <c r="F1117" s="1"/>
      <c r="G1117" s="1"/>
      <c r="H1117" s="1"/>
    </row>
    <row r="1118" spans="1:8" ht="15">
      <c r="A1118" s="1"/>
      <c r="B1118" s="1"/>
      <c r="C1118" s="1"/>
      <c r="D1118" s="1"/>
      <c r="E1118" s="1"/>
      <c r="F1118" s="1"/>
      <c r="G1118" s="1"/>
      <c r="H1118" s="1"/>
    </row>
    <row r="1119" spans="1:8" ht="15">
      <c r="A1119" s="1"/>
      <c r="B1119" s="1"/>
      <c r="C1119" s="1"/>
      <c r="D1119" s="1"/>
      <c r="E1119" s="1"/>
      <c r="F1119" s="1"/>
      <c r="G1119" s="1"/>
      <c r="H1119" s="1"/>
    </row>
    <row r="1120" spans="1:8" ht="15">
      <c r="A1120" s="1"/>
      <c r="B1120" s="1"/>
      <c r="C1120" s="1"/>
      <c r="D1120" s="1"/>
      <c r="E1120" s="1"/>
      <c r="F1120" s="1"/>
      <c r="G1120" s="1"/>
      <c r="H1120" s="1"/>
    </row>
    <row r="1121" spans="1:8" ht="15">
      <c r="A1121" s="1"/>
      <c r="B1121" s="1"/>
      <c r="C1121" s="1"/>
      <c r="D1121" s="1"/>
      <c r="E1121" s="1"/>
      <c r="F1121" s="1"/>
      <c r="G1121" s="1"/>
      <c r="H1121" s="1"/>
    </row>
    <row r="1122" spans="1:8" ht="15">
      <c r="A1122" s="1"/>
      <c r="B1122" s="1"/>
      <c r="C1122" s="1"/>
      <c r="D1122" s="1"/>
      <c r="E1122" s="1"/>
      <c r="F1122" s="1"/>
      <c r="G1122" s="1"/>
      <c r="H1122" s="1"/>
    </row>
    <row r="1123" spans="1:8" ht="15">
      <c r="A1123" s="1"/>
      <c r="B1123" s="1"/>
      <c r="C1123" s="1"/>
      <c r="D1123" s="1"/>
      <c r="E1123" s="1"/>
      <c r="F1123" s="1"/>
      <c r="G1123" s="1"/>
      <c r="H1123" s="1"/>
    </row>
    <row r="1124" spans="1:8" ht="15">
      <c r="A1124" s="1"/>
      <c r="B1124" s="1"/>
      <c r="C1124" s="1"/>
      <c r="D1124" s="1"/>
      <c r="E1124" s="1"/>
      <c r="F1124" s="1"/>
      <c r="G1124" s="1"/>
      <c r="H1124" s="1"/>
    </row>
    <row r="1125" spans="1:8" ht="15">
      <c r="A1125" s="1"/>
      <c r="B1125" s="1"/>
      <c r="C1125" s="1"/>
      <c r="D1125" s="1"/>
      <c r="E1125" s="1"/>
      <c r="F1125" s="1"/>
      <c r="G1125" s="1"/>
      <c r="H1125" s="1"/>
    </row>
    <row r="1126" spans="1:8" ht="15">
      <c r="A1126" s="1"/>
      <c r="B1126" s="1"/>
      <c r="C1126" s="1"/>
      <c r="D1126" s="1"/>
      <c r="E1126" s="1"/>
      <c r="F1126" s="1"/>
      <c r="G1126" s="1"/>
      <c r="H1126" s="1"/>
    </row>
    <row r="1127" spans="1:8" ht="15">
      <c r="A1127" s="1"/>
      <c r="B1127" s="1"/>
      <c r="C1127" s="1"/>
      <c r="D1127" s="1"/>
      <c r="E1127" s="1"/>
      <c r="F1127" s="1"/>
      <c r="G1127" s="1"/>
      <c r="H1127" s="1"/>
    </row>
    <row r="1128" spans="1:8" ht="15">
      <c r="A1128" s="1"/>
      <c r="B1128" s="1"/>
      <c r="C1128" s="1"/>
      <c r="D1128" s="1"/>
      <c r="E1128" s="1"/>
      <c r="F1128" s="1"/>
      <c r="G1128" s="1"/>
      <c r="H1128" s="1"/>
    </row>
    <row r="1129" spans="1:8" ht="15">
      <c r="A1129" s="1"/>
      <c r="B1129" s="1"/>
      <c r="C1129" s="1"/>
      <c r="D1129" s="1"/>
      <c r="E1129" s="1"/>
      <c r="F1129" s="1"/>
      <c r="G1129" s="1"/>
      <c r="H1129" s="1"/>
    </row>
    <row r="1130" spans="1:8" ht="15">
      <c r="A1130" s="1"/>
      <c r="B1130" s="1"/>
      <c r="C1130" s="1"/>
      <c r="D1130" s="1"/>
      <c r="E1130" s="1"/>
      <c r="F1130" s="1"/>
      <c r="G1130" s="1"/>
      <c r="H1130" s="1"/>
    </row>
    <row r="1131" spans="1:8" ht="15">
      <c r="A1131" s="1"/>
      <c r="B1131" s="1"/>
      <c r="C1131" s="1"/>
      <c r="D1131" s="1"/>
      <c r="E1131" s="1"/>
      <c r="F1131" s="1"/>
      <c r="G1131" s="1"/>
      <c r="H1131" s="1"/>
    </row>
    <row r="1132" spans="1:8" ht="15">
      <c r="A1132" s="1"/>
      <c r="B1132" s="1"/>
      <c r="C1132" s="1"/>
      <c r="D1132" s="1"/>
      <c r="E1132" s="1"/>
      <c r="F1132" s="1"/>
      <c r="G1132" s="1"/>
      <c r="H1132" s="1"/>
    </row>
    <row r="1133" spans="1:8" ht="15">
      <c r="A1133" s="1"/>
      <c r="B1133" s="1"/>
      <c r="C1133" s="1"/>
      <c r="D1133" s="1"/>
      <c r="E1133" s="1"/>
      <c r="F1133" s="1"/>
      <c r="G1133" s="1"/>
      <c r="H1133" s="1"/>
    </row>
    <row r="1134" spans="1:8" ht="15">
      <c r="A1134" s="1"/>
      <c r="B1134" s="1"/>
      <c r="C1134" s="1"/>
      <c r="D1134" s="1"/>
      <c r="E1134" s="1"/>
      <c r="F1134" s="1"/>
      <c r="G1134" s="1"/>
      <c r="H1134" s="1"/>
    </row>
    <row r="1135" spans="1:8" ht="15">
      <c r="A1135" s="1"/>
      <c r="B1135" s="1"/>
      <c r="C1135" s="1"/>
      <c r="D1135" s="1"/>
      <c r="E1135" s="1"/>
      <c r="F1135" s="1"/>
      <c r="G1135" s="1"/>
      <c r="H1135" s="1"/>
    </row>
    <row r="1136" spans="1:8" ht="15">
      <c r="A1136" s="1"/>
      <c r="B1136" s="1"/>
      <c r="C1136" s="1"/>
      <c r="D1136" s="1"/>
      <c r="E1136" s="1"/>
      <c r="F1136" s="1"/>
      <c r="G1136" s="1"/>
      <c r="H1136" s="1"/>
    </row>
    <row r="1137" spans="1:8" ht="15">
      <c r="A1137" s="1"/>
      <c r="B1137" s="1"/>
      <c r="C1137" s="1"/>
      <c r="D1137" s="1"/>
      <c r="E1137" s="1"/>
      <c r="F1137" s="1"/>
      <c r="G1137" s="1"/>
      <c r="H1137" s="1"/>
    </row>
    <row r="1138" spans="1:8" ht="15">
      <c r="A1138" s="1"/>
      <c r="B1138" s="1"/>
      <c r="C1138" s="1"/>
      <c r="D1138" s="1"/>
      <c r="E1138" s="1"/>
      <c r="F1138" s="1"/>
      <c r="G1138" s="1"/>
      <c r="H1138" s="1"/>
    </row>
    <row r="1139" spans="1:8" ht="15">
      <c r="A1139" s="1"/>
      <c r="B1139" s="1"/>
      <c r="C1139" s="1"/>
      <c r="D1139" s="1"/>
      <c r="E1139" s="1"/>
      <c r="F1139" s="1"/>
      <c r="G1139" s="1"/>
      <c r="H1139" s="1"/>
    </row>
    <row r="1140" spans="1:8" ht="15">
      <c r="A1140" s="1"/>
      <c r="B1140" s="1"/>
      <c r="C1140" s="1"/>
      <c r="D1140" s="1"/>
      <c r="E1140" s="1"/>
      <c r="F1140" s="1"/>
      <c r="G1140" s="1"/>
      <c r="H1140" s="1"/>
    </row>
    <row r="1141" spans="1:8" ht="15">
      <c r="A1141" s="1"/>
      <c r="B1141" s="1"/>
      <c r="C1141" s="1"/>
      <c r="D1141" s="1"/>
      <c r="E1141" s="1"/>
      <c r="F1141" s="1"/>
      <c r="G1141" s="1"/>
      <c r="H1141" s="1"/>
    </row>
    <row r="1142" spans="1:8" ht="15">
      <c r="A1142" s="1"/>
      <c r="B1142" s="1"/>
      <c r="C1142" s="1"/>
      <c r="D1142" s="1"/>
      <c r="E1142" s="1"/>
      <c r="F1142" s="1"/>
      <c r="G1142" s="1"/>
      <c r="H1142" s="1"/>
    </row>
    <row r="1143" spans="1:8" ht="15">
      <c r="A1143" s="1"/>
      <c r="B1143" s="1"/>
      <c r="C1143" s="1"/>
      <c r="D1143" s="1"/>
      <c r="E1143" s="1"/>
      <c r="F1143" s="1"/>
      <c r="G1143" s="1"/>
      <c r="H1143" s="1"/>
    </row>
    <row r="1144" spans="1:8" ht="15">
      <c r="A1144" s="1"/>
      <c r="B1144" s="1"/>
      <c r="C1144" s="1"/>
      <c r="D1144" s="1"/>
      <c r="E1144" s="1"/>
      <c r="F1144" s="1"/>
      <c r="G1144" s="1"/>
      <c r="H1144" s="1"/>
    </row>
    <row r="1145" spans="1:8" ht="15">
      <c r="A1145" s="1"/>
      <c r="B1145" s="1"/>
      <c r="C1145" s="1"/>
      <c r="D1145" s="1"/>
      <c r="E1145" s="1"/>
      <c r="F1145" s="1"/>
      <c r="G1145" s="1"/>
      <c r="H1145" s="1"/>
    </row>
    <row r="1146" spans="1:8" ht="15">
      <c r="A1146" s="1"/>
      <c r="B1146" s="1"/>
      <c r="C1146" s="1"/>
      <c r="D1146" s="1"/>
      <c r="E1146" s="1"/>
      <c r="F1146" s="1"/>
      <c r="G1146" s="1"/>
      <c r="H1146" s="1"/>
    </row>
    <row r="1147" spans="1:8" ht="15">
      <c r="A1147" s="1"/>
      <c r="B1147" s="1"/>
      <c r="C1147" s="1"/>
      <c r="D1147" s="1"/>
      <c r="E1147" s="1"/>
      <c r="F1147" s="1"/>
      <c r="G1147" s="1"/>
      <c r="H1147" s="1"/>
    </row>
    <row r="1148" spans="1:8" ht="15">
      <c r="A1148" s="1"/>
      <c r="B1148" s="1"/>
      <c r="C1148" s="1"/>
      <c r="D1148" s="1"/>
      <c r="E1148" s="1"/>
      <c r="F1148" s="1"/>
      <c r="G1148" s="1"/>
      <c r="H1148" s="1"/>
    </row>
    <row r="1149" spans="1:8" ht="15">
      <c r="A1149" s="1"/>
      <c r="B1149" s="1"/>
      <c r="C1149" s="1"/>
      <c r="D1149" s="1"/>
      <c r="E1149" s="1"/>
      <c r="F1149" s="1"/>
      <c r="G1149" s="1"/>
      <c r="H1149" s="1"/>
    </row>
    <row r="1150" spans="1:8" ht="15">
      <c r="A1150" s="1"/>
      <c r="B1150" s="1"/>
      <c r="C1150" s="1"/>
      <c r="D1150" s="1"/>
      <c r="E1150" s="1"/>
      <c r="F1150" s="1"/>
      <c r="G1150" s="1"/>
      <c r="H1150" s="1"/>
    </row>
    <row r="1151" spans="1:8" ht="15">
      <c r="A1151" s="1"/>
      <c r="B1151" s="1"/>
      <c r="C1151" s="1"/>
      <c r="D1151" s="1"/>
      <c r="E1151" s="1"/>
      <c r="F1151" s="1"/>
      <c r="G1151" s="1"/>
      <c r="H1151" s="1"/>
    </row>
    <row r="1152" spans="1:8" ht="15">
      <c r="A1152" s="1"/>
      <c r="B1152" s="1"/>
      <c r="C1152" s="1"/>
      <c r="D1152" s="1"/>
      <c r="E1152" s="1"/>
      <c r="F1152" s="1"/>
      <c r="G1152" s="1"/>
      <c r="H1152" s="1"/>
    </row>
    <row r="1153" spans="1:8" ht="15">
      <c r="A1153" s="1"/>
      <c r="B1153" s="1"/>
      <c r="C1153" s="1"/>
      <c r="D1153" s="1"/>
      <c r="E1153" s="1"/>
      <c r="F1153" s="1"/>
      <c r="G1153" s="1"/>
      <c r="H1153" s="1"/>
    </row>
    <row r="1154" spans="1:8" ht="15">
      <c r="A1154" s="1"/>
      <c r="B1154" s="1"/>
      <c r="C1154" s="1"/>
      <c r="D1154" s="1"/>
      <c r="E1154" s="1"/>
      <c r="F1154" s="1"/>
      <c r="G1154" s="1"/>
      <c r="H1154" s="1"/>
    </row>
    <row r="1155" spans="1:8" ht="15">
      <c r="A1155" s="1"/>
      <c r="B1155" s="1"/>
      <c r="C1155" s="1"/>
      <c r="D1155" s="1"/>
      <c r="E1155" s="1"/>
      <c r="F1155" s="1"/>
      <c r="G1155" s="1"/>
      <c r="H1155" s="1"/>
    </row>
    <row r="1156" spans="1:8" ht="15">
      <c r="A1156" s="1"/>
      <c r="B1156" s="1"/>
      <c r="C1156" s="1"/>
      <c r="D1156" s="1"/>
      <c r="E1156" s="1"/>
      <c r="F1156" s="1"/>
      <c r="G1156" s="1"/>
      <c r="H1156" s="1"/>
    </row>
    <row r="1157" spans="1:8" ht="15">
      <c r="A1157" s="1"/>
      <c r="B1157" s="1"/>
      <c r="C1157" s="1"/>
      <c r="D1157" s="1"/>
      <c r="E1157" s="1"/>
      <c r="F1157" s="1"/>
      <c r="G1157" s="1"/>
      <c r="H1157" s="1"/>
    </row>
    <row r="1158" spans="1:8" ht="15">
      <c r="A1158" s="1"/>
      <c r="B1158" s="1"/>
      <c r="C1158" s="1"/>
      <c r="D1158" s="1"/>
      <c r="E1158" s="1"/>
      <c r="F1158" s="1"/>
      <c r="G1158" s="1"/>
      <c r="H1158" s="1"/>
    </row>
    <row r="1159" spans="1:8" ht="15">
      <c r="A1159" s="1"/>
      <c r="B1159" s="1"/>
      <c r="C1159" s="1"/>
      <c r="D1159" s="1"/>
      <c r="E1159" s="1"/>
      <c r="F1159" s="1"/>
      <c r="G1159" s="1"/>
      <c r="H1159" s="1"/>
    </row>
    <row r="1160" spans="1:8" ht="15">
      <c r="A1160" s="1"/>
      <c r="B1160" s="1"/>
      <c r="C1160" s="1"/>
      <c r="D1160" s="1"/>
      <c r="E1160" s="1"/>
      <c r="F1160" s="1"/>
      <c r="G1160" s="1"/>
      <c r="H1160" s="1"/>
    </row>
    <row r="1161" spans="1:8" ht="15">
      <c r="A1161" s="1"/>
      <c r="B1161" s="1"/>
      <c r="C1161" s="1"/>
      <c r="D1161" s="1"/>
      <c r="E1161" s="1"/>
      <c r="F1161" s="1"/>
      <c r="G1161" s="1"/>
      <c r="H1161" s="1"/>
    </row>
    <row r="1162" spans="1:8" ht="15">
      <c r="A1162" s="1"/>
      <c r="B1162" s="1"/>
      <c r="C1162" s="1"/>
      <c r="D1162" s="1"/>
      <c r="E1162" s="1"/>
      <c r="F1162" s="1"/>
      <c r="G1162" s="1"/>
      <c r="H1162" s="1"/>
    </row>
    <row r="1163" spans="1:8" ht="15">
      <c r="A1163" s="1"/>
      <c r="B1163" s="1"/>
      <c r="C1163" s="1"/>
      <c r="D1163" s="1"/>
      <c r="E1163" s="1"/>
      <c r="F1163" s="1"/>
      <c r="G1163" s="1"/>
      <c r="H1163" s="1"/>
    </row>
    <row r="1164" spans="1:8" ht="15">
      <c r="A1164" s="1"/>
      <c r="B1164" s="1"/>
      <c r="C1164" s="1"/>
      <c r="D1164" s="1"/>
      <c r="E1164" s="1"/>
      <c r="F1164" s="1"/>
      <c r="G1164" s="1"/>
      <c r="H1164" s="1"/>
    </row>
    <row r="1165" spans="1:8" ht="15">
      <c r="A1165" s="1"/>
      <c r="B1165" s="1"/>
      <c r="C1165" s="1"/>
      <c r="D1165" s="1"/>
      <c r="E1165" s="1"/>
      <c r="F1165" s="1"/>
      <c r="G1165" s="1"/>
      <c r="H1165" s="1"/>
    </row>
    <row r="1166" spans="1:8" ht="15">
      <c r="A1166" s="1"/>
      <c r="B1166" s="1"/>
      <c r="C1166" s="1"/>
      <c r="D1166" s="1"/>
      <c r="E1166" s="1"/>
      <c r="F1166" s="1"/>
      <c r="G1166" s="1"/>
      <c r="H1166" s="1"/>
    </row>
    <row r="1167" spans="1:8" ht="15">
      <c r="A1167" s="1"/>
      <c r="B1167" s="1"/>
      <c r="C1167" s="1"/>
      <c r="D1167" s="1"/>
      <c r="E1167" s="1"/>
      <c r="F1167" s="1"/>
      <c r="G1167" s="1"/>
      <c r="H1167" s="1"/>
    </row>
    <row r="1168" spans="1:8" ht="15">
      <c r="A1168" s="1"/>
      <c r="B1168" s="1"/>
      <c r="C1168" s="1"/>
      <c r="D1168" s="1"/>
      <c r="E1168" s="1"/>
      <c r="F1168" s="1"/>
      <c r="G1168" s="1"/>
      <c r="H1168" s="1"/>
    </row>
    <row r="1169" spans="1:8" ht="15">
      <c r="A1169" s="1"/>
      <c r="B1169" s="1"/>
      <c r="C1169" s="1"/>
      <c r="D1169" s="1"/>
      <c r="E1169" s="1"/>
      <c r="F1169" s="1"/>
      <c r="G1169" s="1"/>
      <c r="H1169" s="1"/>
    </row>
    <row r="1170" spans="1:8" ht="15">
      <c r="A1170" s="1"/>
      <c r="B1170" s="1"/>
      <c r="C1170" s="1"/>
      <c r="D1170" s="1"/>
      <c r="E1170" s="1"/>
      <c r="F1170" s="1"/>
      <c r="G1170" s="1"/>
      <c r="H1170" s="1"/>
    </row>
    <row r="1171" spans="1:8" ht="15">
      <c r="A1171" s="1"/>
      <c r="B1171" s="1"/>
      <c r="C1171" s="1"/>
      <c r="D1171" s="1"/>
      <c r="E1171" s="1"/>
      <c r="F1171" s="1"/>
      <c r="G1171" s="1"/>
      <c r="H1171" s="1"/>
    </row>
    <row r="1172" spans="1:8" ht="15">
      <c r="A1172" s="1"/>
      <c r="B1172" s="1"/>
      <c r="C1172" s="1"/>
      <c r="D1172" s="1"/>
      <c r="E1172" s="1"/>
      <c r="F1172" s="1"/>
      <c r="G1172" s="1"/>
      <c r="H1172" s="1"/>
    </row>
    <row r="1173" spans="1:8" ht="15">
      <c r="A1173" s="1"/>
      <c r="B1173" s="1"/>
      <c r="C1173" s="1"/>
      <c r="D1173" s="1"/>
      <c r="E1173" s="1"/>
      <c r="F1173" s="1"/>
      <c r="G1173" s="1"/>
      <c r="H1173" s="1"/>
    </row>
    <row r="1174" spans="1:8" ht="15">
      <c r="A1174" s="1"/>
      <c r="B1174" s="1"/>
      <c r="C1174" s="1"/>
      <c r="D1174" s="1"/>
      <c r="E1174" s="1"/>
      <c r="F1174" s="1"/>
      <c r="G1174" s="1"/>
      <c r="H1174" s="1"/>
    </row>
    <row r="1175" spans="1:8" ht="15">
      <c r="A1175" s="1"/>
      <c r="B1175" s="1"/>
      <c r="C1175" s="1"/>
      <c r="D1175" s="1"/>
      <c r="E1175" s="1"/>
      <c r="F1175" s="1"/>
      <c r="G1175" s="1"/>
      <c r="H1175" s="1"/>
    </row>
    <row r="1176" spans="1:8" ht="15">
      <c r="A1176" s="1"/>
      <c r="B1176" s="1"/>
      <c r="C1176" s="1"/>
      <c r="D1176" s="1"/>
      <c r="E1176" s="1"/>
      <c r="F1176" s="1"/>
      <c r="G1176" s="1"/>
      <c r="H1176" s="1"/>
    </row>
    <row r="1177" spans="1:8" ht="15">
      <c r="A1177" s="1"/>
      <c r="B1177" s="1"/>
      <c r="C1177" s="1"/>
      <c r="D1177" s="1"/>
      <c r="E1177" s="1"/>
      <c r="F1177" s="1"/>
      <c r="G1177" s="1"/>
      <c r="H1177" s="1"/>
    </row>
    <row r="1178" spans="1:8" ht="15">
      <c r="A1178" s="1"/>
      <c r="B1178" s="1"/>
      <c r="C1178" s="1"/>
      <c r="D1178" s="1"/>
      <c r="E1178" s="1"/>
      <c r="F1178" s="1"/>
      <c r="G1178" s="1"/>
      <c r="H1178" s="1"/>
    </row>
    <row r="1179" spans="1:8" ht="15">
      <c r="A1179" s="1"/>
      <c r="B1179" s="1"/>
      <c r="C1179" s="1"/>
      <c r="D1179" s="1"/>
      <c r="E1179" s="1"/>
      <c r="F1179" s="1"/>
      <c r="G1179" s="1"/>
      <c r="H1179" s="1"/>
    </row>
    <row r="1180" spans="1:8" ht="15">
      <c r="A1180" s="1"/>
      <c r="B1180" s="1"/>
      <c r="C1180" s="1"/>
      <c r="D1180" s="1"/>
      <c r="E1180" s="1"/>
      <c r="F1180" s="1"/>
      <c r="G1180" s="1"/>
      <c r="H1180" s="1"/>
    </row>
    <row r="1181" spans="1:8" ht="15">
      <c r="A1181" s="1"/>
      <c r="B1181" s="1"/>
      <c r="C1181" s="1"/>
      <c r="D1181" s="1"/>
      <c r="E1181" s="1"/>
      <c r="F1181" s="1"/>
      <c r="G1181" s="1"/>
      <c r="H1181" s="1"/>
    </row>
    <row r="1182" spans="1:8" ht="15">
      <c r="A1182" s="1"/>
      <c r="B1182" s="1"/>
      <c r="C1182" s="1"/>
      <c r="D1182" s="1"/>
      <c r="E1182" s="1"/>
      <c r="F1182" s="1"/>
      <c r="G1182" s="1"/>
      <c r="H1182" s="1"/>
    </row>
    <row r="1183" spans="1:8" ht="15">
      <c r="A1183" s="1"/>
      <c r="B1183" s="1"/>
      <c r="C1183" s="1"/>
      <c r="D1183" s="1"/>
      <c r="E1183" s="1"/>
      <c r="F1183" s="1"/>
      <c r="G1183" s="1"/>
      <c r="H1183" s="1"/>
    </row>
    <row r="1184" spans="1:8" ht="15">
      <c r="A1184" s="1"/>
      <c r="B1184" s="1"/>
      <c r="C1184" s="1"/>
      <c r="D1184" s="1"/>
      <c r="E1184" s="1"/>
      <c r="F1184" s="1"/>
      <c r="G1184" s="1"/>
      <c r="H1184" s="1"/>
    </row>
    <row r="1185" spans="1:8" ht="15">
      <c r="A1185" s="1"/>
      <c r="B1185" s="1"/>
      <c r="C1185" s="1"/>
      <c r="D1185" s="1"/>
      <c r="E1185" s="1"/>
      <c r="F1185" s="1"/>
      <c r="G1185" s="1"/>
      <c r="H1185" s="1"/>
    </row>
    <row r="1186" spans="1:8" ht="15">
      <c r="A1186" s="1"/>
      <c r="B1186" s="1"/>
      <c r="C1186" s="1"/>
      <c r="D1186" s="1"/>
      <c r="E1186" s="1"/>
      <c r="F1186" s="1"/>
      <c r="G1186" s="1"/>
      <c r="H1186" s="1"/>
    </row>
    <row r="1187" spans="1:8" ht="15">
      <c r="A1187" s="1"/>
      <c r="B1187" s="1"/>
      <c r="C1187" s="1"/>
      <c r="D1187" s="1"/>
      <c r="E1187" s="1"/>
      <c r="F1187" s="1"/>
      <c r="G1187" s="1"/>
      <c r="H1187" s="1"/>
    </row>
    <row r="1188" spans="1:8" ht="15">
      <c r="A1188" s="1"/>
      <c r="B1188" s="1"/>
      <c r="C1188" s="1"/>
      <c r="D1188" s="1"/>
      <c r="E1188" s="1"/>
      <c r="F1188" s="1"/>
      <c r="G1188" s="1"/>
      <c r="H1188" s="1"/>
    </row>
    <row r="1189" spans="1:8" ht="15">
      <c r="A1189" s="1"/>
      <c r="B1189" s="1"/>
      <c r="C1189" s="1"/>
      <c r="D1189" s="1"/>
      <c r="E1189" s="1"/>
      <c r="F1189" s="1"/>
      <c r="G1189" s="1"/>
      <c r="H1189" s="1"/>
    </row>
    <row r="1190" spans="1:8" ht="15">
      <c r="A1190" s="1"/>
      <c r="B1190" s="1"/>
      <c r="C1190" s="1"/>
      <c r="D1190" s="1"/>
      <c r="E1190" s="1"/>
      <c r="F1190" s="1"/>
      <c r="G1190" s="1"/>
      <c r="H1190" s="1"/>
    </row>
    <row r="1191" spans="1:8" ht="15">
      <c r="A1191" s="1"/>
      <c r="B1191" s="1"/>
      <c r="C1191" s="1"/>
      <c r="D1191" s="1"/>
      <c r="E1191" s="1"/>
      <c r="F1191" s="1"/>
      <c r="G1191" s="1"/>
      <c r="H1191" s="1"/>
    </row>
    <row r="1192" spans="1:8" ht="15">
      <c r="A1192" s="1"/>
      <c r="B1192" s="1"/>
      <c r="C1192" s="1"/>
      <c r="D1192" s="1"/>
      <c r="E1192" s="1"/>
      <c r="F1192" s="1"/>
      <c r="G1192" s="1"/>
      <c r="H1192" s="1"/>
    </row>
    <row r="1193" spans="1:8" ht="15">
      <c r="A1193" s="1"/>
      <c r="B1193" s="1"/>
      <c r="C1193" s="1"/>
      <c r="D1193" s="1"/>
      <c r="E1193" s="1"/>
      <c r="F1193" s="1"/>
      <c r="G1193" s="1"/>
      <c r="H1193" s="1"/>
    </row>
    <row r="1194" spans="1:8" ht="15">
      <c r="A1194" s="1"/>
      <c r="B1194" s="1"/>
      <c r="C1194" s="1"/>
      <c r="D1194" s="1"/>
      <c r="E1194" s="1"/>
      <c r="F1194" s="1"/>
      <c r="G1194" s="1"/>
      <c r="H1194" s="1"/>
    </row>
    <row r="1195" spans="1:8" ht="15">
      <c r="A1195" s="1"/>
      <c r="B1195" s="1"/>
      <c r="C1195" s="1"/>
      <c r="D1195" s="1"/>
      <c r="E1195" s="1"/>
      <c r="F1195" s="1"/>
      <c r="G1195" s="1"/>
      <c r="H1195" s="1"/>
    </row>
    <row r="1196" spans="1:8" ht="15">
      <c r="A1196" s="1"/>
      <c r="B1196" s="1"/>
      <c r="C1196" s="1"/>
      <c r="D1196" s="1"/>
      <c r="E1196" s="1"/>
      <c r="F1196" s="1"/>
      <c r="G1196" s="1"/>
      <c r="H1196" s="1"/>
    </row>
    <row r="1197" spans="1:8" ht="15">
      <c r="A1197" s="1"/>
      <c r="B1197" s="1"/>
      <c r="C1197" s="1"/>
      <c r="D1197" s="1"/>
      <c r="E1197" s="1"/>
      <c r="F1197" s="1"/>
      <c r="G1197" s="1"/>
      <c r="H1197" s="1"/>
    </row>
    <row r="1198" spans="1:8" ht="15">
      <c r="A1198" s="1"/>
      <c r="B1198" s="1"/>
      <c r="C1198" s="1"/>
      <c r="D1198" s="1"/>
      <c r="E1198" s="1"/>
      <c r="F1198" s="1"/>
      <c r="G1198" s="1"/>
      <c r="H1198" s="1"/>
    </row>
    <row r="1199" spans="1:8" ht="15">
      <c r="A1199" s="1"/>
      <c r="B1199" s="1"/>
      <c r="C1199" s="1"/>
      <c r="D1199" s="1"/>
      <c r="E1199" s="1"/>
      <c r="F1199" s="1"/>
      <c r="G1199" s="1"/>
      <c r="H1199" s="1"/>
    </row>
    <row r="1200" spans="1:8" ht="15">
      <c r="A1200" s="1"/>
      <c r="B1200" s="1"/>
      <c r="C1200" s="1"/>
      <c r="D1200" s="1"/>
      <c r="E1200" s="1"/>
      <c r="F1200" s="1"/>
      <c r="G1200" s="1"/>
      <c r="H1200" s="1"/>
    </row>
    <row r="1201" spans="1:8" ht="15">
      <c r="A1201" s="1"/>
      <c r="B1201" s="1"/>
      <c r="C1201" s="1"/>
      <c r="D1201" s="1"/>
      <c r="E1201" s="1"/>
      <c r="F1201" s="1"/>
      <c r="G1201" s="1"/>
      <c r="H1201" s="1"/>
    </row>
    <row r="1202" spans="1:8" ht="15">
      <c r="A1202" s="1"/>
      <c r="B1202" s="1"/>
      <c r="C1202" s="1"/>
      <c r="D1202" s="1"/>
      <c r="E1202" s="1"/>
      <c r="F1202" s="1"/>
      <c r="G1202" s="1"/>
      <c r="H1202" s="1"/>
    </row>
    <row r="1203" spans="1:8" ht="15">
      <c r="A1203" s="1"/>
      <c r="B1203" s="1"/>
      <c r="C1203" s="1"/>
      <c r="D1203" s="1"/>
      <c r="E1203" s="1"/>
      <c r="F1203" s="1"/>
      <c r="G1203" s="1"/>
      <c r="H1203" s="1"/>
    </row>
    <row r="1204" spans="1:8" ht="15">
      <c r="A1204" s="1"/>
      <c r="B1204" s="1"/>
      <c r="C1204" s="1"/>
      <c r="D1204" s="1"/>
      <c r="E1204" s="1"/>
      <c r="F1204" s="1"/>
      <c r="G1204" s="1"/>
      <c r="H1204" s="1"/>
    </row>
    <row r="1205" spans="1:8" ht="15">
      <c r="A1205" s="1"/>
      <c r="B1205" s="1"/>
      <c r="C1205" s="1"/>
      <c r="D1205" s="1"/>
      <c r="E1205" s="1"/>
      <c r="F1205" s="1"/>
      <c r="G1205" s="1"/>
      <c r="H1205" s="1"/>
    </row>
    <row r="1206" spans="1:8" ht="15">
      <c r="A1206" s="1"/>
      <c r="B1206" s="1"/>
      <c r="C1206" s="1"/>
      <c r="D1206" s="1"/>
      <c r="E1206" s="1"/>
      <c r="F1206" s="1"/>
      <c r="G1206" s="1"/>
      <c r="H1206" s="1"/>
    </row>
    <row r="1207" spans="1:8" ht="15">
      <c r="A1207" s="1"/>
      <c r="B1207" s="1"/>
      <c r="C1207" s="1"/>
      <c r="D1207" s="1"/>
      <c r="E1207" s="1"/>
      <c r="F1207" s="1"/>
      <c r="G1207" s="1"/>
      <c r="H1207" s="1"/>
    </row>
    <row r="1208" spans="1:8" ht="15">
      <c r="A1208" s="1"/>
      <c r="B1208" s="1"/>
      <c r="C1208" s="1"/>
      <c r="D1208" s="1"/>
      <c r="E1208" s="1"/>
      <c r="F1208" s="1"/>
      <c r="G1208" s="1"/>
      <c r="H1208" s="1"/>
    </row>
    <row r="1209" spans="1:8" ht="15">
      <c r="A1209" s="1"/>
      <c r="B1209" s="1"/>
      <c r="C1209" s="1"/>
      <c r="D1209" s="1"/>
      <c r="E1209" s="1"/>
      <c r="F1209" s="1"/>
      <c r="G1209" s="1"/>
      <c r="H1209" s="1"/>
    </row>
    <row r="1210" spans="1:8" ht="15">
      <c r="A1210" s="1"/>
      <c r="B1210" s="1"/>
      <c r="C1210" s="1"/>
      <c r="D1210" s="1"/>
      <c r="E1210" s="1"/>
      <c r="F1210" s="1"/>
      <c r="G1210" s="1"/>
      <c r="H1210" s="1"/>
    </row>
    <row r="1211" spans="1:8" ht="15">
      <c r="A1211" s="1"/>
      <c r="B1211" s="1"/>
      <c r="C1211" s="1"/>
      <c r="D1211" s="1"/>
      <c r="E1211" s="1"/>
      <c r="F1211" s="1"/>
      <c r="G1211" s="1"/>
      <c r="H1211" s="1"/>
    </row>
    <row r="1212" spans="1:8" ht="15">
      <c r="A1212" s="1"/>
      <c r="B1212" s="1"/>
      <c r="C1212" s="1"/>
      <c r="D1212" s="1"/>
      <c r="E1212" s="1"/>
      <c r="F1212" s="1"/>
      <c r="G1212" s="1"/>
      <c r="H1212" s="1"/>
    </row>
    <row r="1213" spans="1:8" ht="15">
      <c r="A1213" s="1"/>
      <c r="B1213" s="1"/>
      <c r="C1213" s="1"/>
      <c r="D1213" s="1"/>
      <c r="E1213" s="1"/>
      <c r="F1213" s="1"/>
      <c r="G1213" s="1"/>
      <c r="H1213" s="1"/>
    </row>
    <row r="1214" spans="1:8" ht="15">
      <c r="A1214" s="1"/>
      <c r="B1214" s="1"/>
      <c r="C1214" s="1"/>
      <c r="D1214" s="1"/>
      <c r="E1214" s="1"/>
      <c r="F1214" s="1"/>
      <c r="G1214" s="1"/>
      <c r="H1214" s="1"/>
    </row>
    <row r="1215" spans="1:8" ht="15">
      <c r="A1215" s="1"/>
      <c r="B1215" s="1"/>
      <c r="C1215" s="1"/>
      <c r="D1215" s="1"/>
      <c r="E1215" s="1"/>
      <c r="F1215" s="1"/>
      <c r="G1215" s="1"/>
      <c r="H1215" s="1"/>
    </row>
    <row r="1216" spans="1:8" ht="15">
      <c r="A1216" s="1"/>
      <c r="B1216" s="1"/>
      <c r="C1216" s="1"/>
      <c r="D1216" s="1"/>
      <c r="E1216" s="1"/>
      <c r="F1216" s="1"/>
      <c r="G1216" s="1"/>
      <c r="H1216" s="1"/>
    </row>
    <row r="1217" spans="1:8" ht="15">
      <c r="A1217" s="1"/>
      <c r="B1217" s="1"/>
      <c r="C1217" s="1"/>
      <c r="D1217" s="1"/>
      <c r="E1217" s="1"/>
      <c r="F1217" s="1"/>
      <c r="G1217" s="1"/>
      <c r="H1217" s="1"/>
    </row>
    <row r="1218" spans="1:8" ht="15">
      <c r="A1218" s="1"/>
      <c r="B1218" s="1"/>
      <c r="C1218" s="1"/>
      <c r="D1218" s="1"/>
      <c r="E1218" s="1"/>
      <c r="F1218" s="1"/>
      <c r="G1218" s="1"/>
      <c r="H1218" s="1"/>
    </row>
    <row r="1219" spans="1:8" ht="15">
      <c r="A1219" s="1"/>
      <c r="B1219" s="1"/>
      <c r="C1219" s="1"/>
      <c r="D1219" s="1"/>
      <c r="E1219" s="1"/>
      <c r="F1219" s="1"/>
      <c r="G1219" s="1"/>
      <c r="H1219" s="1"/>
    </row>
    <row r="1220" spans="1:8" ht="15">
      <c r="A1220" s="1"/>
      <c r="B1220" s="1"/>
      <c r="C1220" s="1"/>
      <c r="D1220" s="1"/>
      <c r="E1220" s="1"/>
      <c r="F1220" s="1"/>
      <c r="G1220" s="1"/>
      <c r="H1220" s="1"/>
    </row>
    <row r="1221" spans="1:8" ht="15">
      <c r="A1221" s="1"/>
      <c r="B1221" s="1"/>
      <c r="C1221" s="1"/>
      <c r="D1221" s="1"/>
      <c r="E1221" s="1"/>
      <c r="F1221" s="1"/>
      <c r="G1221" s="1"/>
      <c r="H1221" s="1"/>
    </row>
    <row r="1222" spans="1:8" ht="15">
      <c r="A1222" s="1"/>
      <c r="B1222" s="1"/>
      <c r="C1222" s="1"/>
      <c r="D1222" s="1"/>
      <c r="E1222" s="1"/>
      <c r="F1222" s="1"/>
      <c r="G1222" s="1"/>
      <c r="H1222" s="1"/>
    </row>
    <row r="1223" spans="1:8" ht="15">
      <c r="A1223" s="1"/>
      <c r="B1223" s="1"/>
      <c r="C1223" s="1"/>
      <c r="D1223" s="1"/>
      <c r="E1223" s="1"/>
      <c r="F1223" s="1"/>
      <c r="G1223" s="1"/>
      <c r="H1223" s="1"/>
    </row>
    <row r="1224" spans="1:8" ht="15">
      <c r="A1224" s="1"/>
      <c r="B1224" s="1"/>
      <c r="C1224" s="1"/>
      <c r="D1224" s="1"/>
      <c r="E1224" s="1"/>
      <c r="F1224" s="1"/>
      <c r="G1224" s="1"/>
      <c r="H1224" s="1"/>
    </row>
    <row r="1225" spans="1:8" ht="15">
      <c r="A1225" s="1"/>
      <c r="B1225" s="1"/>
      <c r="C1225" s="1"/>
      <c r="D1225" s="1"/>
      <c r="E1225" s="1"/>
      <c r="F1225" s="1"/>
      <c r="G1225" s="1"/>
      <c r="H1225" s="1"/>
    </row>
    <row r="1226" spans="1:8" ht="15">
      <c r="A1226" s="1"/>
      <c r="B1226" s="1"/>
      <c r="C1226" s="1"/>
      <c r="D1226" s="1"/>
      <c r="E1226" s="1"/>
      <c r="F1226" s="1"/>
      <c r="G1226" s="1"/>
      <c r="H1226" s="1"/>
    </row>
    <row r="1227" spans="1:8" ht="15">
      <c r="A1227" s="1"/>
      <c r="B1227" s="1"/>
      <c r="C1227" s="1"/>
      <c r="D1227" s="1"/>
      <c r="E1227" s="1"/>
      <c r="F1227" s="1"/>
      <c r="G1227" s="1"/>
      <c r="H1227" s="1"/>
    </row>
    <row r="1228" spans="1:8" ht="15">
      <c r="A1228" s="1"/>
      <c r="B1228" s="1"/>
      <c r="C1228" s="1"/>
      <c r="D1228" s="1"/>
      <c r="E1228" s="1"/>
      <c r="F1228" s="1"/>
      <c r="G1228" s="1"/>
      <c r="H1228" s="1"/>
    </row>
    <row r="1229" spans="1:8" ht="15">
      <c r="A1229" s="1"/>
      <c r="B1229" s="1"/>
      <c r="C1229" s="1"/>
      <c r="D1229" s="1"/>
      <c r="E1229" s="1"/>
      <c r="F1229" s="1"/>
      <c r="G1229" s="1"/>
      <c r="H1229" s="1"/>
    </row>
    <row r="1230" spans="1:8" ht="15">
      <c r="A1230" s="1"/>
      <c r="B1230" s="1"/>
      <c r="C1230" s="1"/>
      <c r="D1230" s="1"/>
      <c r="E1230" s="1"/>
      <c r="F1230" s="1"/>
      <c r="G1230" s="1"/>
      <c r="H1230" s="1"/>
    </row>
    <row r="1231" spans="1:8" ht="15">
      <c r="A1231" s="1"/>
      <c r="B1231" s="1"/>
      <c r="C1231" s="1"/>
      <c r="D1231" s="1"/>
      <c r="E1231" s="1"/>
      <c r="F1231" s="1"/>
      <c r="G1231" s="1"/>
      <c r="H1231" s="1"/>
    </row>
    <row r="1232" spans="1:8" ht="15">
      <c r="A1232" s="1"/>
      <c r="B1232" s="1"/>
      <c r="C1232" s="1"/>
      <c r="D1232" s="1"/>
      <c r="E1232" s="1"/>
      <c r="F1232" s="1"/>
      <c r="G1232" s="1"/>
      <c r="H1232" s="1"/>
    </row>
    <row r="1233" spans="1:8" ht="15">
      <c r="A1233" s="1"/>
      <c r="B1233" s="1"/>
      <c r="C1233" s="1"/>
      <c r="D1233" s="1"/>
      <c r="E1233" s="1"/>
      <c r="F1233" s="1"/>
      <c r="G1233" s="1"/>
      <c r="H1233" s="1"/>
    </row>
    <row r="1234" spans="1:8" ht="15">
      <c r="A1234" s="1"/>
      <c r="B1234" s="1"/>
      <c r="C1234" s="1"/>
      <c r="D1234" s="1"/>
      <c r="E1234" s="1"/>
      <c r="F1234" s="1"/>
      <c r="G1234" s="1"/>
      <c r="H1234" s="1"/>
    </row>
    <row r="1235" spans="1:8" ht="15">
      <c r="A1235" s="1"/>
      <c r="B1235" s="1"/>
      <c r="C1235" s="1"/>
      <c r="D1235" s="1"/>
      <c r="E1235" s="1"/>
      <c r="F1235" s="1"/>
      <c r="G1235" s="1"/>
      <c r="H1235" s="1"/>
    </row>
    <row r="1236" spans="1:8" ht="15">
      <c r="A1236" s="1"/>
      <c r="B1236" s="1"/>
      <c r="C1236" s="1"/>
      <c r="D1236" s="1"/>
      <c r="E1236" s="1"/>
      <c r="F1236" s="1"/>
      <c r="G1236" s="1"/>
      <c r="H1236" s="1"/>
    </row>
    <row r="1237" spans="1:8" ht="15">
      <c r="A1237" s="1"/>
      <c r="B1237" s="1"/>
      <c r="C1237" s="1"/>
      <c r="D1237" s="1"/>
      <c r="E1237" s="1"/>
      <c r="F1237" s="1"/>
      <c r="G1237" s="1"/>
      <c r="H1237" s="1"/>
    </row>
    <row r="1238" spans="1:8" ht="15">
      <c r="A1238" s="1"/>
      <c r="B1238" s="1"/>
      <c r="C1238" s="1"/>
      <c r="D1238" s="1"/>
      <c r="E1238" s="1"/>
      <c r="F1238" s="1"/>
      <c r="G1238" s="1"/>
      <c r="H1238" s="1"/>
    </row>
    <row r="1239" spans="1:8" ht="15">
      <c r="A1239" s="1"/>
      <c r="B1239" s="1"/>
      <c r="C1239" s="1"/>
      <c r="D1239" s="1"/>
      <c r="E1239" s="1"/>
      <c r="F1239" s="1"/>
      <c r="G1239" s="1"/>
      <c r="H1239" s="1"/>
    </row>
    <row r="1240" spans="1:8" ht="15">
      <c r="A1240" s="1"/>
      <c r="B1240" s="1"/>
      <c r="C1240" s="1"/>
      <c r="D1240" s="1"/>
      <c r="E1240" s="1"/>
      <c r="F1240" s="1"/>
      <c r="G1240" s="1"/>
      <c r="H1240" s="1"/>
    </row>
    <row r="1241" spans="1:8" ht="15">
      <c r="A1241" s="1"/>
      <c r="B1241" s="1"/>
      <c r="C1241" s="1"/>
      <c r="D1241" s="1"/>
      <c r="E1241" s="1"/>
      <c r="F1241" s="1"/>
      <c r="G1241" s="1"/>
      <c r="H1241" s="1"/>
    </row>
    <row r="1242" spans="1:8" ht="15">
      <c r="A1242" s="1"/>
      <c r="B1242" s="1"/>
      <c r="C1242" s="1"/>
      <c r="D1242" s="1"/>
      <c r="E1242" s="1"/>
      <c r="F1242" s="1"/>
      <c r="G1242" s="1"/>
      <c r="H1242" s="1"/>
    </row>
    <row r="1243" spans="1:8" ht="15">
      <c r="A1243" s="1"/>
      <c r="B1243" s="1"/>
      <c r="C1243" s="1"/>
      <c r="D1243" s="1"/>
      <c r="E1243" s="1"/>
      <c r="F1243" s="1"/>
      <c r="G1243" s="1"/>
      <c r="H1243" s="1"/>
    </row>
    <row r="1244" spans="1:8" ht="15">
      <c r="A1244" s="1"/>
      <c r="B1244" s="1"/>
      <c r="C1244" s="1"/>
      <c r="D1244" s="1"/>
      <c r="E1244" s="1"/>
      <c r="F1244" s="1"/>
      <c r="G1244" s="1"/>
      <c r="H1244" s="1"/>
    </row>
    <row r="1245" spans="1:8" ht="15">
      <c r="A1245" s="1"/>
      <c r="B1245" s="1"/>
      <c r="C1245" s="1"/>
      <c r="D1245" s="1"/>
      <c r="E1245" s="1"/>
      <c r="F1245" s="1"/>
      <c r="G1245" s="1"/>
      <c r="H1245" s="1"/>
    </row>
    <row r="1246" spans="1:8" ht="15">
      <c r="A1246" s="1"/>
      <c r="B1246" s="1"/>
      <c r="C1246" s="1"/>
      <c r="D1246" s="1"/>
      <c r="E1246" s="1"/>
      <c r="F1246" s="1"/>
      <c r="G1246" s="1"/>
      <c r="H1246" s="1"/>
    </row>
    <row r="1247" spans="1:8" ht="15">
      <c r="A1247" s="1"/>
      <c r="B1247" s="1"/>
      <c r="C1247" s="1"/>
      <c r="D1247" s="1"/>
      <c r="E1247" s="1"/>
      <c r="F1247" s="1"/>
      <c r="G1247" s="1"/>
      <c r="H1247" s="1"/>
    </row>
    <row r="1248" spans="1:8" ht="15">
      <c r="A1248" s="1"/>
      <c r="B1248" s="1"/>
      <c r="C1248" s="1"/>
      <c r="D1248" s="1"/>
      <c r="E1248" s="1"/>
      <c r="F1248" s="1"/>
      <c r="G1248" s="1"/>
      <c r="H1248" s="1"/>
    </row>
    <row r="1249" spans="1:8" ht="15">
      <c r="A1249" s="1"/>
      <c r="B1249" s="1"/>
      <c r="C1249" s="1"/>
      <c r="D1249" s="1"/>
      <c r="E1249" s="1"/>
      <c r="F1249" s="1"/>
      <c r="G1249" s="1"/>
      <c r="H1249" s="1"/>
    </row>
    <row r="1250" spans="1:8" ht="15">
      <c r="A1250" s="1"/>
      <c r="B1250" s="1"/>
      <c r="C1250" s="1"/>
      <c r="D1250" s="1"/>
      <c r="E1250" s="1"/>
      <c r="F1250" s="1"/>
      <c r="G1250" s="1"/>
      <c r="H1250" s="1"/>
    </row>
    <row r="1251" spans="1:8" ht="15">
      <c r="A1251" s="1"/>
      <c r="B1251" s="1"/>
      <c r="C1251" s="1"/>
      <c r="D1251" s="1"/>
      <c r="E1251" s="1"/>
      <c r="F1251" s="1"/>
      <c r="G1251" s="1"/>
      <c r="H1251" s="1"/>
    </row>
    <row r="1252" spans="1:8" ht="15">
      <c r="A1252" s="1"/>
      <c r="B1252" s="1"/>
      <c r="C1252" s="1"/>
      <c r="D1252" s="1"/>
      <c r="E1252" s="1"/>
      <c r="F1252" s="1"/>
      <c r="G1252" s="1"/>
      <c r="H1252" s="1"/>
    </row>
    <row r="1253" spans="1:8" ht="15">
      <c r="A1253" s="1"/>
      <c r="B1253" s="1"/>
      <c r="C1253" s="1"/>
      <c r="D1253" s="1"/>
      <c r="E1253" s="1"/>
      <c r="F1253" s="1"/>
      <c r="G1253" s="1"/>
      <c r="H1253" s="1"/>
    </row>
    <row r="1254" spans="1:8" ht="15">
      <c r="A1254" s="1"/>
      <c r="B1254" s="1"/>
      <c r="C1254" s="1"/>
      <c r="D1254" s="1"/>
      <c r="E1254" s="1"/>
      <c r="F1254" s="1"/>
      <c r="G1254" s="1"/>
      <c r="H1254" s="1"/>
    </row>
    <row r="1255" spans="1:8" ht="15">
      <c r="A1255" s="1"/>
      <c r="B1255" s="1"/>
      <c r="C1255" s="1"/>
      <c r="D1255" s="1"/>
      <c r="E1255" s="1"/>
      <c r="F1255" s="1"/>
      <c r="G1255" s="1"/>
      <c r="H1255" s="1"/>
    </row>
    <row r="1256" spans="1:8" ht="15">
      <c r="A1256" s="1"/>
      <c r="B1256" s="1"/>
      <c r="C1256" s="1"/>
      <c r="D1256" s="1"/>
      <c r="E1256" s="1"/>
      <c r="F1256" s="1"/>
      <c r="G1256" s="1"/>
      <c r="H1256" s="1"/>
    </row>
    <row r="1257" spans="1:8" ht="15">
      <c r="A1257" s="1"/>
      <c r="B1257" s="1"/>
      <c r="C1257" s="1"/>
      <c r="D1257" s="1"/>
      <c r="E1257" s="1"/>
      <c r="F1257" s="1"/>
      <c r="G1257" s="1"/>
      <c r="H1257" s="1"/>
    </row>
    <row r="1258" spans="1:8" ht="15">
      <c r="A1258" s="1"/>
      <c r="B1258" s="1"/>
      <c r="C1258" s="1"/>
      <c r="D1258" s="1"/>
      <c r="E1258" s="1"/>
      <c r="F1258" s="1"/>
      <c r="G1258" s="1"/>
      <c r="H1258" s="1"/>
    </row>
    <row r="1259" spans="1:8" ht="15">
      <c r="A1259" s="1"/>
      <c r="B1259" s="1"/>
      <c r="C1259" s="1"/>
      <c r="D1259" s="1"/>
      <c r="E1259" s="1"/>
      <c r="F1259" s="1"/>
      <c r="G1259" s="1"/>
      <c r="H1259" s="1"/>
    </row>
    <row r="1260" spans="1:8" ht="15">
      <c r="A1260" s="1"/>
      <c r="B1260" s="1"/>
      <c r="C1260" s="1"/>
      <c r="D1260" s="1"/>
      <c r="E1260" s="1"/>
      <c r="F1260" s="1"/>
      <c r="G1260" s="1"/>
      <c r="H1260" s="1"/>
    </row>
    <row r="1261" spans="1:8" ht="15">
      <c r="A1261" s="1"/>
      <c r="B1261" s="1"/>
      <c r="C1261" s="1"/>
      <c r="D1261" s="1"/>
      <c r="E1261" s="1"/>
      <c r="F1261" s="1"/>
      <c r="G1261" s="1"/>
      <c r="H1261" s="1"/>
    </row>
    <row r="1262" spans="1:8" ht="15">
      <c r="A1262" s="1"/>
      <c r="B1262" s="1"/>
      <c r="C1262" s="1"/>
      <c r="D1262" s="1"/>
      <c r="E1262" s="1"/>
      <c r="F1262" s="1"/>
      <c r="G1262" s="1"/>
      <c r="H1262" s="1"/>
    </row>
    <row r="1263" spans="1:8" ht="15">
      <c r="A1263" s="1"/>
      <c r="B1263" s="1"/>
      <c r="C1263" s="1"/>
      <c r="D1263" s="1"/>
      <c r="E1263" s="1"/>
      <c r="F1263" s="1"/>
      <c r="G1263" s="1"/>
      <c r="H1263" s="1"/>
    </row>
    <row r="1264" spans="1:8" ht="15">
      <c r="A1264" s="1"/>
      <c r="B1264" s="1"/>
      <c r="C1264" s="1"/>
      <c r="D1264" s="1"/>
      <c r="E1264" s="1"/>
      <c r="F1264" s="1"/>
      <c r="G1264" s="1"/>
      <c r="H1264" s="1"/>
    </row>
    <row r="1265" spans="1:8" ht="15">
      <c r="A1265" s="1"/>
      <c r="B1265" s="1"/>
      <c r="C1265" s="1"/>
      <c r="D1265" s="1"/>
      <c r="E1265" s="1"/>
      <c r="F1265" s="1"/>
      <c r="G1265" s="1"/>
      <c r="H1265" s="1"/>
    </row>
    <row r="1266" spans="1:8" ht="15">
      <c r="A1266" s="1"/>
      <c r="B1266" s="1"/>
      <c r="C1266" s="1"/>
      <c r="D1266" s="1"/>
      <c r="E1266" s="1"/>
      <c r="F1266" s="1"/>
      <c r="G1266" s="1"/>
      <c r="H1266" s="1"/>
    </row>
    <row r="1267" spans="1:8" ht="15">
      <c r="A1267" s="1"/>
      <c r="B1267" s="1"/>
      <c r="C1267" s="1"/>
      <c r="D1267" s="1"/>
      <c r="E1267" s="1"/>
      <c r="F1267" s="1"/>
      <c r="G1267" s="1"/>
      <c r="H1267" s="1"/>
    </row>
    <row r="1268" spans="1:8" ht="15">
      <c r="A1268" s="1"/>
      <c r="B1268" s="1"/>
      <c r="C1268" s="1"/>
      <c r="D1268" s="1"/>
      <c r="E1268" s="1"/>
      <c r="F1268" s="1"/>
      <c r="G1268" s="1"/>
      <c r="H1268" s="1"/>
    </row>
    <row r="1269" spans="1:8" ht="15">
      <c r="A1269" s="1"/>
      <c r="B1269" s="1"/>
      <c r="C1269" s="1"/>
      <c r="D1269" s="1"/>
      <c r="E1269" s="1"/>
      <c r="F1269" s="1"/>
      <c r="G1269" s="1"/>
      <c r="H1269" s="1"/>
    </row>
    <row r="1270" spans="1:8" ht="15">
      <c r="A1270" s="1"/>
      <c r="B1270" s="1"/>
      <c r="C1270" s="1"/>
      <c r="D1270" s="1"/>
      <c r="E1270" s="1"/>
      <c r="F1270" s="1"/>
      <c r="G1270" s="1"/>
      <c r="H1270" s="1"/>
    </row>
    <row r="1271" spans="1:8" ht="15">
      <c r="A1271" s="1"/>
      <c r="B1271" s="1"/>
      <c r="C1271" s="1"/>
      <c r="D1271" s="1"/>
      <c r="E1271" s="1"/>
      <c r="F1271" s="1"/>
      <c r="G1271" s="1"/>
      <c r="H1271" s="1"/>
    </row>
    <row r="1272" spans="1:8" ht="15">
      <c r="A1272" s="1"/>
      <c r="B1272" s="1"/>
      <c r="C1272" s="1"/>
      <c r="D1272" s="1"/>
      <c r="E1272" s="1"/>
      <c r="F1272" s="1"/>
      <c r="G1272" s="1"/>
      <c r="H1272" s="1"/>
    </row>
    <row r="1273" spans="1:8" ht="15">
      <c r="A1273" s="1"/>
      <c r="B1273" s="1"/>
      <c r="C1273" s="1"/>
      <c r="D1273" s="1"/>
      <c r="E1273" s="1"/>
      <c r="F1273" s="1"/>
      <c r="G1273" s="1"/>
      <c r="H1273" s="1"/>
    </row>
    <row r="1274" spans="1:8" ht="15">
      <c r="A1274" s="1"/>
      <c r="B1274" s="1"/>
      <c r="C1274" s="1"/>
      <c r="D1274" s="1"/>
      <c r="E1274" s="1"/>
      <c r="F1274" s="1"/>
      <c r="G1274" s="1"/>
      <c r="H1274" s="1"/>
    </row>
    <row r="1275" spans="1:8" ht="15">
      <c r="A1275" s="1"/>
      <c r="B1275" s="1"/>
      <c r="C1275" s="1"/>
      <c r="D1275" s="1"/>
      <c r="E1275" s="1"/>
      <c r="F1275" s="1"/>
      <c r="G1275" s="1"/>
      <c r="H1275" s="1"/>
    </row>
    <row r="1276" spans="1:8" ht="15">
      <c r="A1276" s="1"/>
      <c r="B1276" s="1"/>
      <c r="C1276" s="1"/>
      <c r="D1276" s="1"/>
      <c r="E1276" s="1"/>
      <c r="F1276" s="1"/>
      <c r="G1276" s="1"/>
      <c r="H1276" s="1"/>
    </row>
    <row r="1277" spans="1:8" ht="15">
      <c r="A1277" s="1"/>
      <c r="B1277" s="1"/>
      <c r="C1277" s="1"/>
      <c r="D1277" s="1"/>
      <c r="E1277" s="1"/>
      <c r="F1277" s="1"/>
      <c r="G1277" s="1"/>
      <c r="H1277" s="1"/>
    </row>
    <row r="1278" spans="1:8" ht="15">
      <c r="A1278" s="1"/>
      <c r="B1278" s="1"/>
      <c r="C1278" s="1"/>
      <c r="D1278" s="1"/>
      <c r="E1278" s="1"/>
      <c r="F1278" s="1"/>
      <c r="G1278" s="1"/>
      <c r="H1278" s="1"/>
    </row>
    <row r="1279" spans="1:8" ht="15">
      <c r="A1279" s="1"/>
      <c r="B1279" s="1"/>
      <c r="C1279" s="1"/>
      <c r="D1279" s="1"/>
      <c r="E1279" s="1"/>
      <c r="F1279" s="1"/>
      <c r="G1279" s="1"/>
      <c r="H1279" s="1"/>
    </row>
    <row r="1280" spans="1:8" ht="15">
      <c r="A1280" s="1"/>
      <c r="B1280" s="1"/>
      <c r="C1280" s="1"/>
      <c r="D1280" s="1"/>
      <c r="E1280" s="1"/>
      <c r="F1280" s="1"/>
      <c r="G1280" s="1"/>
      <c r="H1280" s="1"/>
    </row>
    <row r="1281" spans="1:8" ht="15">
      <c r="A1281" s="1"/>
      <c r="B1281" s="1"/>
      <c r="C1281" s="1"/>
      <c r="D1281" s="1"/>
      <c r="E1281" s="1"/>
      <c r="F1281" s="1"/>
      <c r="G1281" s="1"/>
      <c r="H1281" s="1"/>
    </row>
    <row r="1282" spans="1:8" ht="15">
      <c r="A1282" s="1"/>
      <c r="B1282" s="1"/>
      <c r="C1282" s="1"/>
      <c r="D1282" s="1"/>
      <c r="E1282" s="1"/>
      <c r="F1282" s="1"/>
      <c r="G1282" s="1"/>
      <c r="H1282" s="1"/>
    </row>
    <row r="1283" spans="1:8" ht="15">
      <c r="A1283" s="1"/>
      <c r="B1283" s="1"/>
      <c r="C1283" s="1"/>
      <c r="D1283" s="1"/>
      <c r="E1283" s="1"/>
      <c r="F1283" s="1"/>
      <c r="G1283" s="1"/>
      <c r="H1283" s="1"/>
    </row>
    <row r="1284" spans="1:8" ht="15">
      <c r="A1284" s="1"/>
      <c r="B1284" s="1"/>
      <c r="C1284" s="1"/>
      <c r="D1284" s="1"/>
      <c r="E1284" s="1"/>
      <c r="F1284" s="1"/>
      <c r="G1284" s="1"/>
      <c r="H1284" s="1"/>
    </row>
    <row r="1285" spans="1:8" ht="15">
      <c r="A1285" s="1"/>
      <c r="B1285" s="1"/>
      <c r="C1285" s="1"/>
      <c r="D1285" s="1"/>
      <c r="E1285" s="1"/>
      <c r="F1285" s="1"/>
      <c r="G1285" s="1"/>
      <c r="H1285" s="1"/>
    </row>
    <row r="1286" spans="1:8" ht="15">
      <c r="A1286" s="1"/>
      <c r="B1286" s="1"/>
      <c r="C1286" s="1"/>
      <c r="D1286" s="1"/>
      <c r="E1286" s="1"/>
      <c r="F1286" s="1"/>
      <c r="G1286" s="1"/>
      <c r="H1286" s="1"/>
    </row>
    <row r="1287" spans="1:8" ht="15">
      <c r="A1287" s="1"/>
      <c r="B1287" s="1"/>
      <c r="C1287" s="1"/>
      <c r="D1287" s="1"/>
      <c r="E1287" s="1"/>
      <c r="F1287" s="1"/>
      <c r="G1287" s="1"/>
      <c r="H1287" s="1"/>
    </row>
    <row r="1288" spans="1:8" ht="15">
      <c r="A1288" s="1"/>
      <c r="B1288" s="1"/>
      <c r="C1288" s="1"/>
      <c r="D1288" s="1"/>
      <c r="E1288" s="1"/>
      <c r="F1288" s="1"/>
      <c r="G1288" s="1"/>
      <c r="H1288" s="1"/>
    </row>
    <row r="1289" spans="1:8" ht="15">
      <c r="A1289" s="1"/>
      <c r="B1289" s="1"/>
      <c r="C1289" s="1"/>
      <c r="D1289" s="1"/>
      <c r="E1289" s="1"/>
      <c r="F1289" s="1"/>
      <c r="G1289" s="1"/>
      <c r="H1289" s="1"/>
    </row>
    <row r="1290" spans="1:8" ht="15">
      <c r="A1290" s="1"/>
      <c r="B1290" s="1"/>
      <c r="C1290" s="1"/>
      <c r="D1290" s="1"/>
      <c r="E1290" s="1"/>
      <c r="F1290" s="1"/>
      <c r="G1290" s="1"/>
      <c r="H1290" s="1"/>
    </row>
    <row r="1291" spans="1:8" ht="15">
      <c r="A1291" s="1"/>
      <c r="B1291" s="1"/>
      <c r="C1291" s="1"/>
      <c r="D1291" s="1"/>
      <c r="E1291" s="1"/>
      <c r="F1291" s="1"/>
      <c r="G1291" s="1"/>
      <c r="H1291" s="1"/>
    </row>
    <row r="1292" spans="1:8" ht="15">
      <c r="A1292" s="1"/>
      <c r="B1292" s="1"/>
      <c r="C1292" s="1"/>
      <c r="D1292" s="1"/>
      <c r="E1292" s="1"/>
      <c r="F1292" s="1"/>
      <c r="G1292" s="1"/>
      <c r="H1292" s="1"/>
    </row>
    <row r="1293" spans="1:8" ht="15">
      <c r="A1293" s="1"/>
      <c r="B1293" s="1"/>
      <c r="C1293" s="1"/>
      <c r="D1293" s="1"/>
      <c r="E1293" s="1"/>
      <c r="F1293" s="1"/>
      <c r="G1293" s="1"/>
      <c r="H1293" s="1"/>
    </row>
    <row r="1294" spans="1:8" ht="15">
      <c r="A1294" s="1"/>
      <c r="B1294" s="1"/>
      <c r="C1294" s="1"/>
      <c r="D1294" s="1"/>
      <c r="E1294" s="1"/>
      <c r="F1294" s="1"/>
      <c r="G1294" s="1"/>
      <c r="H1294" s="1"/>
    </row>
    <row r="1295" spans="1:8" ht="15">
      <c r="A1295" s="1"/>
      <c r="B1295" s="1"/>
      <c r="C1295" s="1"/>
      <c r="D1295" s="1"/>
      <c r="E1295" s="1"/>
      <c r="F1295" s="1"/>
      <c r="G1295" s="1"/>
      <c r="H1295" s="1"/>
    </row>
    <row r="1296" spans="1:8" ht="15">
      <c r="A1296" s="1"/>
      <c r="B1296" s="1"/>
      <c r="C1296" s="1"/>
      <c r="D1296" s="1"/>
      <c r="E1296" s="1"/>
      <c r="F1296" s="1"/>
      <c r="G1296" s="1"/>
      <c r="H1296" s="1"/>
    </row>
    <row r="1297" spans="1:8" ht="15">
      <c r="A1297" s="1"/>
      <c r="B1297" s="1"/>
      <c r="C1297" s="1"/>
      <c r="D1297" s="1"/>
      <c r="E1297" s="1"/>
      <c r="F1297" s="1"/>
      <c r="G1297" s="1"/>
      <c r="H1297" s="1"/>
    </row>
    <row r="1298" spans="1:8" ht="15">
      <c r="A1298" s="1"/>
      <c r="B1298" s="1"/>
      <c r="C1298" s="1"/>
      <c r="D1298" s="1"/>
      <c r="E1298" s="1"/>
      <c r="F1298" s="1"/>
      <c r="G1298" s="1"/>
      <c r="H1298" s="1"/>
    </row>
    <row r="1299" spans="1:8" ht="15">
      <c r="A1299" s="1"/>
      <c r="B1299" s="1"/>
      <c r="C1299" s="1"/>
      <c r="D1299" s="1"/>
      <c r="E1299" s="1"/>
      <c r="F1299" s="1"/>
      <c r="G1299" s="1"/>
      <c r="H1299" s="1"/>
    </row>
    <row r="1300" spans="1:8" ht="15">
      <c r="A1300" s="1"/>
      <c r="B1300" s="1"/>
      <c r="C1300" s="1"/>
      <c r="D1300" s="1"/>
      <c r="E1300" s="1"/>
      <c r="F1300" s="1"/>
      <c r="G1300" s="1"/>
      <c r="H1300" s="1"/>
    </row>
    <row r="1301" spans="1:8" ht="15">
      <c r="A1301" s="1"/>
      <c r="B1301" s="1"/>
      <c r="C1301" s="1"/>
      <c r="D1301" s="1"/>
      <c r="E1301" s="1"/>
      <c r="F1301" s="1"/>
      <c r="G1301" s="1"/>
      <c r="H1301" s="1"/>
    </row>
    <row r="1302" spans="1:8" ht="15">
      <c r="A1302" s="1"/>
      <c r="B1302" s="1"/>
      <c r="C1302" s="1"/>
      <c r="D1302" s="1"/>
      <c r="E1302" s="1"/>
      <c r="F1302" s="1"/>
      <c r="G1302" s="1"/>
      <c r="H1302" s="1"/>
    </row>
    <row r="1303" spans="1:8" ht="15">
      <c r="A1303" s="1"/>
      <c r="B1303" s="1"/>
      <c r="C1303" s="1"/>
      <c r="D1303" s="1"/>
      <c r="E1303" s="1"/>
      <c r="F1303" s="1"/>
      <c r="G1303" s="1"/>
      <c r="H1303" s="1"/>
    </row>
    <row r="1304" spans="1:8" ht="15">
      <c r="A1304" s="1"/>
      <c r="B1304" s="1"/>
      <c r="C1304" s="1"/>
      <c r="D1304" s="1"/>
      <c r="E1304" s="1"/>
      <c r="F1304" s="1"/>
      <c r="G1304" s="1"/>
      <c r="H1304" s="1"/>
    </row>
    <row r="1305" spans="1:8" ht="15">
      <c r="A1305" s="1"/>
      <c r="B1305" s="1"/>
      <c r="C1305" s="1"/>
      <c r="D1305" s="1"/>
      <c r="E1305" s="1"/>
      <c r="F1305" s="1"/>
      <c r="G1305" s="1"/>
      <c r="H1305" s="1"/>
    </row>
    <row r="1306" spans="1:8" ht="15">
      <c r="A1306" s="1"/>
      <c r="B1306" s="1"/>
      <c r="C1306" s="1"/>
      <c r="D1306" s="1"/>
      <c r="E1306" s="1"/>
      <c r="F1306" s="1"/>
      <c r="G1306" s="1"/>
      <c r="H1306" s="1"/>
    </row>
    <row r="1307" spans="1:8" ht="15">
      <c r="A1307" s="1"/>
      <c r="B1307" s="1"/>
      <c r="C1307" s="1"/>
      <c r="D1307" s="1"/>
      <c r="E1307" s="1"/>
      <c r="F1307" s="1"/>
      <c r="G1307" s="1"/>
      <c r="H1307" s="1"/>
    </row>
    <row r="1308" spans="1:8" ht="15">
      <c r="A1308" s="1"/>
      <c r="B1308" s="1"/>
      <c r="C1308" s="1"/>
      <c r="D1308" s="1"/>
      <c r="E1308" s="1"/>
      <c r="F1308" s="1"/>
      <c r="G1308" s="1"/>
      <c r="H1308" s="1"/>
    </row>
    <row r="1309" spans="1:8" ht="15">
      <c r="A1309" s="1"/>
      <c r="B1309" s="1"/>
      <c r="C1309" s="1"/>
      <c r="D1309" s="1"/>
      <c r="E1309" s="1"/>
      <c r="F1309" s="1"/>
      <c r="G1309" s="1"/>
      <c r="H1309" s="1"/>
    </row>
    <row r="1310" spans="1:8" ht="15">
      <c r="A1310" s="1"/>
      <c r="B1310" s="1"/>
      <c r="C1310" s="1"/>
      <c r="D1310" s="1"/>
      <c r="E1310" s="1"/>
      <c r="F1310" s="1"/>
      <c r="G1310" s="1"/>
      <c r="H1310" s="1"/>
    </row>
    <row r="1311" spans="1:8" ht="15">
      <c r="A1311" s="1"/>
      <c r="B1311" s="1"/>
      <c r="C1311" s="1"/>
      <c r="D1311" s="1"/>
      <c r="E1311" s="1"/>
      <c r="F1311" s="1"/>
      <c r="G1311" s="1"/>
      <c r="H1311" s="1"/>
    </row>
    <row r="1312" spans="1:8" ht="15">
      <c r="A1312" s="1"/>
      <c r="B1312" s="1"/>
      <c r="C1312" s="1"/>
      <c r="D1312" s="1"/>
      <c r="E1312" s="1"/>
      <c r="F1312" s="1"/>
      <c r="G1312" s="1"/>
      <c r="H1312" s="1"/>
    </row>
    <row r="1313" spans="1:8" ht="15">
      <c r="A1313" s="1"/>
      <c r="B1313" s="1"/>
      <c r="C1313" s="1"/>
      <c r="D1313" s="1"/>
      <c r="E1313" s="1"/>
      <c r="F1313" s="1"/>
      <c r="G1313" s="1"/>
      <c r="H1313" s="1"/>
    </row>
    <row r="1314" spans="1:8" ht="15">
      <c r="A1314" s="1"/>
      <c r="B1314" s="1"/>
      <c r="C1314" s="1"/>
      <c r="D1314" s="1"/>
      <c r="E1314" s="1"/>
      <c r="F1314" s="1"/>
      <c r="G1314" s="1"/>
      <c r="H1314" s="1"/>
    </row>
    <row r="1315" spans="1:8" ht="15">
      <c r="A1315" s="1"/>
      <c r="B1315" s="1"/>
      <c r="C1315" s="1"/>
      <c r="D1315" s="1"/>
      <c r="E1315" s="1"/>
      <c r="F1315" s="1"/>
      <c r="G1315" s="1"/>
      <c r="H1315" s="1"/>
    </row>
    <row r="1316" spans="1:8" ht="15">
      <c r="A1316" s="1"/>
      <c r="B1316" s="1"/>
      <c r="C1316" s="1"/>
      <c r="D1316" s="1"/>
      <c r="E1316" s="1"/>
      <c r="F1316" s="1"/>
      <c r="G1316" s="1"/>
      <c r="H1316" s="1"/>
    </row>
    <row r="1317" spans="1:8" ht="15">
      <c r="A1317" s="1"/>
      <c r="B1317" s="1"/>
      <c r="C1317" s="1"/>
      <c r="D1317" s="1"/>
      <c r="E1317" s="1"/>
      <c r="F1317" s="1"/>
      <c r="G1317" s="1"/>
      <c r="H1317" s="1"/>
    </row>
    <row r="1318" spans="1:8" ht="15">
      <c r="A1318" s="1"/>
      <c r="B1318" s="1"/>
      <c r="C1318" s="1"/>
      <c r="D1318" s="1"/>
      <c r="E1318" s="1"/>
      <c r="F1318" s="1"/>
      <c r="G1318" s="1"/>
      <c r="H1318" s="1"/>
    </row>
    <row r="1319" spans="1:8" ht="15">
      <c r="A1319" s="1"/>
      <c r="B1319" s="1"/>
      <c r="C1319" s="1"/>
      <c r="D1319" s="1"/>
      <c r="E1319" s="1"/>
      <c r="F1319" s="1"/>
      <c r="G1319" s="1"/>
      <c r="H1319" s="1"/>
    </row>
    <row r="1320" spans="1:8" ht="15">
      <c r="A1320" s="1"/>
      <c r="B1320" s="1"/>
      <c r="C1320" s="1"/>
      <c r="D1320" s="1"/>
      <c r="E1320" s="1"/>
      <c r="F1320" s="1"/>
      <c r="G1320" s="1"/>
      <c r="H1320" s="1"/>
    </row>
    <row r="1321" spans="1:8" ht="15">
      <c r="A1321" s="1"/>
      <c r="B1321" s="1"/>
      <c r="C1321" s="1"/>
      <c r="D1321" s="1"/>
      <c r="E1321" s="1"/>
      <c r="F1321" s="1"/>
      <c r="G1321" s="1"/>
      <c r="H1321" s="1"/>
    </row>
    <row r="1322" spans="1:8" ht="15">
      <c r="A1322" s="1"/>
      <c r="B1322" s="1"/>
      <c r="C1322" s="1"/>
      <c r="D1322" s="1"/>
      <c r="E1322" s="1"/>
      <c r="F1322" s="1"/>
      <c r="G1322" s="1"/>
      <c r="H1322" s="1"/>
    </row>
    <row r="1323" spans="1:8" ht="15">
      <c r="A1323" s="1"/>
      <c r="B1323" s="1"/>
      <c r="C1323" s="1"/>
      <c r="D1323" s="1"/>
      <c r="E1323" s="1"/>
      <c r="F1323" s="1"/>
      <c r="G1323" s="1"/>
      <c r="H1323" s="1"/>
    </row>
    <row r="1324" spans="1:8" ht="15">
      <c r="A1324" s="1"/>
      <c r="B1324" s="1"/>
      <c r="C1324" s="1"/>
      <c r="D1324" s="1"/>
      <c r="E1324" s="1"/>
      <c r="F1324" s="1"/>
      <c r="G1324" s="1"/>
      <c r="H1324" s="1"/>
    </row>
    <row r="1325" spans="1:8" ht="15">
      <c r="A1325" s="1"/>
      <c r="B1325" s="1"/>
      <c r="C1325" s="1"/>
      <c r="D1325" s="1"/>
      <c r="E1325" s="1"/>
      <c r="F1325" s="1"/>
      <c r="G1325" s="1"/>
      <c r="H1325" s="1"/>
    </row>
    <row r="1326" spans="1:8" ht="15">
      <c r="A1326" s="1"/>
      <c r="B1326" s="1"/>
      <c r="C1326" s="1"/>
      <c r="D1326" s="1"/>
      <c r="E1326" s="1"/>
      <c r="F1326" s="1"/>
      <c r="G1326" s="1"/>
      <c r="H1326" s="1"/>
    </row>
    <row r="1327" spans="1:8" ht="15">
      <c r="A1327" s="1"/>
      <c r="B1327" s="1"/>
      <c r="C1327" s="1"/>
      <c r="D1327" s="1"/>
      <c r="E1327" s="1"/>
      <c r="F1327" s="1"/>
      <c r="G1327" s="1"/>
      <c r="H1327" s="1"/>
    </row>
    <row r="1328" spans="1:8" ht="15">
      <c r="A1328" s="1"/>
      <c r="B1328" s="1"/>
      <c r="C1328" s="1"/>
      <c r="D1328" s="1"/>
      <c r="E1328" s="1"/>
      <c r="F1328" s="1"/>
      <c r="G1328" s="1"/>
      <c r="H1328" s="1"/>
    </row>
    <row r="1329" spans="1:8" ht="15">
      <c r="A1329" s="1"/>
      <c r="B1329" s="1"/>
      <c r="C1329" s="1"/>
      <c r="D1329" s="1"/>
      <c r="E1329" s="1"/>
      <c r="F1329" s="1"/>
      <c r="G1329" s="1"/>
      <c r="H1329" s="1"/>
    </row>
    <row r="1330" spans="1:8" ht="15">
      <c r="A1330" s="1"/>
      <c r="B1330" s="1"/>
      <c r="C1330" s="1"/>
      <c r="D1330" s="1"/>
      <c r="E1330" s="1"/>
      <c r="F1330" s="1"/>
      <c r="G1330" s="1"/>
      <c r="H1330" s="1"/>
    </row>
    <row r="1331" spans="1:8" ht="15">
      <c r="A1331" s="1"/>
      <c r="B1331" s="1"/>
    </row>
  </sheetData>
  <autoFilter ref="A1:D356" xr:uid="{00000000-0009-0000-0000-000007000000}"/>
  <customSheetViews>
    <customSheetView guid="{7D4D1DB6-3245-4A2D-9344-D00F8543AB41}" filter="1" showAutoFilter="1">
      <pageMargins left="0.7" right="0.7" top="0.75" bottom="0.75" header="0.3" footer="0.3"/>
      <autoFilter ref="G172" xr:uid="{1B8A35F3-4563-4D0A-AD5A-194FC8E62FFE}"/>
    </customSheetView>
    <customSheetView guid="{FA637EDE-023A-4C43-AD8A-098B5D24A1F2}" filter="1" showAutoFilter="1">
      <pageMargins left="0.7" right="0.7" top="0.75" bottom="0.75" header="0.3" footer="0.3"/>
      <autoFilter ref="G172" xr:uid="{9661EDB6-AF71-44EB-96F6-4782E755DAF3}"/>
    </customSheetView>
    <customSheetView guid="{43164241-7C27-4948-970A-F32615C73281}" filter="1" showAutoFilter="1">
      <pageMargins left="0.7" right="0.7" top="0.75" bottom="0.75" header="0.3" footer="0.3"/>
      <autoFilter ref="C1:C1331" xr:uid="{F6B8B847-4C9A-4199-AADC-47EDE02F07BB}">
        <filterColumn colId="0">
          <filters>
            <filter val="ゲリラ戦術"/>
            <filter val="ゲリラ戦術＋"/>
            <filter val="ゲリラ戦術＋＋"/>
            <filter val="バンドガール＋"/>
            <filter val="バンドガール＋＋"/>
            <filter val="闇討ち＋"/>
            <filter val="闇討ち＋＋"/>
            <filter val="威圧＋"/>
            <filter val="威圧＋＋"/>
            <filter val="一計"/>
            <filter val="一計＋"/>
            <filter val="一計＋＋"/>
            <filter val="援護行動"/>
            <filter val="援護行動＋"/>
            <filter val="援護行動＋＋"/>
            <filter val="偽計"/>
            <filter val="偽計＋"/>
            <filter val="偽計＋＋"/>
            <filter val="緊急動員＋"/>
            <filter val="緊急動員＋＋"/>
            <filter val="好戦的"/>
            <filter val="好戦的＋"/>
            <filter val="好戦的＋＋"/>
            <filter val="工作員"/>
            <filter val="策士＋"/>
            <filter val="策士＋＋"/>
            <filter val="受け流し"/>
            <filter val="受け流し＋"/>
            <filter val="受け流し＋＋"/>
            <filter val="人狩り"/>
            <filter val="人狩り＋"/>
            <filter val="人狩り＋＋"/>
            <filter val="斉射＋"/>
            <filter val="斉射＋＋"/>
            <filter val="早足＋"/>
            <filter val="早足＋＋"/>
            <filter val="総力戦"/>
            <filter val="総力戦＋"/>
            <filter val="総力戦＋＋"/>
            <filter val="遅滞戦術＋"/>
            <filter val="遅滞戦術＋＋"/>
            <filter val="追跡＋"/>
            <filter val="追跡＋＋"/>
            <filter val="撤退"/>
            <filter val="撤退＋"/>
            <filter val="撤退＋＋"/>
            <filter val="統率力＋"/>
            <filter val="統率力＋＋"/>
            <filter val="突撃"/>
            <filter val="突撃＋"/>
            <filter val="突撃＋＋"/>
            <filter val="封魔＋"/>
            <filter val="封魔＋＋"/>
            <filter val="風説流布＋"/>
            <filter val="風説流布＋＋"/>
            <filter val="兵站確保"/>
            <filter val="兵站確保＋"/>
            <filter val="兵站確保＋＋"/>
            <filter val="弁舌+"/>
            <filter val="弁舌＋"/>
            <filter val="弁舌++"/>
            <filter val="弁舌＋＋"/>
            <filter val="防衛戦術＋"/>
            <filter val="防衛戦術＋＋"/>
            <filter val="防御態勢"/>
            <filter val="防御態勢＋"/>
            <filter val="防御態勢＋＋"/>
            <filter val="魔力強化"/>
            <filter val="料理上手+"/>
            <filter val="料理上手＋"/>
            <filter val="料理上手＋＋"/>
            <filter val="連続攻撃"/>
            <filter val="連続攻撃＋"/>
            <filter val="連続攻撃＋＋"/>
          </filters>
        </filterColumn>
      </autoFilter>
    </customSheetView>
    <customSheetView guid="{9EE8C37E-3749-432E-AA36-223C7D06CE1D}" filter="1" showAutoFilter="1">
      <pageMargins left="0.7" right="0.7" top="0.75" bottom="0.75" header="0.3" footer="0.3"/>
      <autoFilter ref="F137" xr:uid="{EE797531-B4FC-4D96-9472-EEDBBBA79210}"/>
    </customSheetView>
  </customSheetViews>
  <phoneticPr fontId="15"/>
  <conditionalFormatting sqref="B2:B375 A2:A1331 B380:B385 B388:B1331 C2:C378 D2:E1331 C380:C1331">
    <cfRule type="expression" dxfId="18" priority="13">
      <formula>$E2&gt;5</formula>
    </cfRule>
  </conditionalFormatting>
  <conditionalFormatting sqref="B2:B375 B380:B385 B388:B1331 A2:A1331">
    <cfRule type="expression" dxfId="17" priority="12">
      <formula>$I2 = "あり"</formula>
    </cfRule>
  </conditionalFormatting>
  <conditionalFormatting sqref="B375:B378 B381:B399">
    <cfRule type="expression" dxfId="16" priority="10">
      <formula>$E367&gt;5</formula>
    </cfRule>
  </conditionalFormatting>
  <conditionalFormatting sqref="B379:B385">
    <cfRule type="expression" dxfId="15" priority="4">
      <formula>$H379 = "あり"</formula>
    </cfRule>
    <cfRule type="expression" dxfId="14" priority="5">
      <formula>$H379 = "なし"</formula>
    </cfRule>
    <cfRule type="expression" dxfId="13" priority="6">
      <formula>$H379="準備中"</formula>
    </cfRule>
    <cfRule type="expression" dxfId="12" priority="7">
      <formula>$H379="なし(登場)"</formula>
    </cfRule>
    <cfRule type="expression" dxfId="11" priority="8">
      <formula>$H379="削除"</formula>
    </cfRule>
  </conditionalFormatting>
  <conditionalFormatting sqref="B381:B399 B375:B378">
    <cfRule type="expression" dxfId="10" priority="9">
      <formula>$I367 = "あり"</formula>
    </cfRule>
  </conditionalFormatting>
  <conditionalFormatting sqref="B384:B385">
    <cfRule type="expression" dxfId="9" priority="1">
      <formula>#REF!="未"</formula>
    </cfRule>
    <cfRule type="expression" dxfId="8" priority="2">
      <formula>$A384="未"</formula>
    </cfRule>
    <cfRule type="expression" dxfId="7" priority="3">
      <formula>$N384&gt;5</formula>
    </cfRule>
  </conditionalFormatting>
  <conditionalFormatting sqref="C35:C37">
    <cfRule type="expression" dxfId="6" priority="11">
      <formula>$A35 = "N"</formula>
    </cfRule>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1001"/>
  <sheetViews>
    <sheetView workbookViewId="0">
      <pane ySplit="1" topLeftCell="A2" activePane="bottomLeft" state="frozen"/>
      <selection pane="bottomLeft" activeCell="B3" sqref="B3"/>
    </sheetView>
  </sheetViews>
  <sheetFormatPr defaultColWidth="12.59765625" defaultRowHeight="15.75" customHeight="1"/>
  <cols>
    <col min="1" max="2" width="12.46484375" customWidth="1"/>
  </cols>
  <sheetData>
    <row r="1" spans="1:14" ht="15.75" customHeight="1">
      <c r="A1" s="1" t="s">
        <v>2479</v>
      </c>
      <c r="B1" s="1" t="s">
        <v>2</v>
      </c>
      <c r="C1" s="112" t="s">
        <v>2480</v>
      </c>
      <c r="D1" s="112" t="s">
        <v>1541</v>
      </c>
      <c r="E1" s="112" t="s">
        <v>1551</v>
      </c>
      <c r="F1" s="112" t="s">
        <v>1557</v>
      </c>
      <c r="G1" s="112" t="s">
        <v>1561</v>
      </c>
      <c r="H1" s="112" t="s">
        <v>2461</v>
      </c>
    </row>
    <row r="2" spans="1:14" ht="15.75" customHeight="1">
      <c r="A2" s="1">
        <v>1</v>
      </c>
      <c r="B2" s="1" t="s">
        <v>74</v>
      </c>
      <c r="C2">
        <f t="shared" ref="C2:C151" ca="1" si="0">SUM($D2:$H2)</f>
        <v>8</v>
      </c>
      <c r="D2">
        <f ca="1">COUNTIFS(汎用スキル所持リスト!$D:$D, D$1, 汎用スキル所持リスト!$B:$B, $B2) + COUNTIFS(固有スキル表!$C:$C, $B2, 固有スキル表!$D:$D, D$1)</f>
        <v>3</v>
      </c>
      <c r="E2">
        <f ca="1">COUNTIFS(汎用スキル所持リスト!$D:$D, E$1, 汎用スキル所持リスト!$B:$B, $B2) + COUNTIFS(固有スキル表!$C:$C, $B2, 固有スキル表!$D:$D, E$1)</f>
        <v>3</v>
      </c>
      <c r="F2">
        <f ca="1">COUNTIFS(汎用スキル所持リスト!$D:$D, F$1, 汎用スキル所持リスト!$B:$B, $B2) + COUNTIFS(固有スキル表!$C:$C, $B2, 固有スキル表!$D:$D, F$1)</f>
        <v>1</v>
      </c>
      <c r="G2">
        <f ca="1">COUNTIFS(汎用スキル所持リスト!$D:$D, G$1, 汎用スキル所持リスト!$B:$B, $B2) + COUNTIFS(固有スキル表!$C:$C, $B2, 固有スキル表!$D:$D, G$1)</f>
        <v>1</v>
      </c>
      <c r="H2">
        <f ca="1">COUNTIFS(汎用スキル所持リスト!$D:$D, H$1, 汎用スキル所持リスト!$B:$B, $B2) + COUNTIFS(固有スキル表!$C:$C, $B2, 固有スキル表!$D:$D, H$1)</f>
        <v>0</v>
      </c>
      <c r="K2">
        <f>COUNTIF(固有スキル表!D:D, "PERSONAL")</f>
        <v>223</v>
      </c>
      <c r="L2">
        <f>COUNTIF(固有スキル表!$D:$D, "TROOP")</f>
        <v>180</v>
      </c>
      <c r="M2">
        <f>COUNTIF(固有スキル表!$D:$D, "ESCAPE")</f>
        <v>18</v>
      </c>
      <c r="N2">
        <f>COUNTIF(固有スキル表!$D:$D, "CAPTURE")</f>
        <v>24</v>
      </c>
    </row>
    <row r="3" spans="1:14" ht="15.75" customHeight="1">
      <c r="A3" s="1">
        <v>2</v>
      </c>
      <c r="B3" s="1" t="s">
        <v>91</v>
      </c>
      <c r="C3">
        <f t="shared" ca="1" si="0"/>
        <v>8</v>
      </c>
      <c r="D3">
        <f ca="1">COUNTIFS(汎用スキル所持リスト!$D:$D, D$1, 汎用スキル所持リスト!$B:$B, $B3) + COUNTIFS(固有スキル表!$C:$C, $B3, 固有スキル表!$D:$D, D$1)</f>
        <v>3</v>
      </c>
      <c r="E3">
        <f ca="1">COUNTIFS(汎用スキル所持リスト!$D:$D, E$1, 汎用スキル所持リスト!$B:$B, $B3) + COUNTIFS(固有スキル表!$C:$C, $B3, 固有スキル表!$D:$D, E$1)</f>
        <v>4</v>
      </c>
      <c r="F3">
        <f ca="1">COUNTIFS(汎用スキル所持リスト!$D:$D, F$1, 汎用スキル所持リスト!$B:$B, $B3) + COUNTIFS(固有スキル表!$C:$C, $B3, 固有スキル表!$D:$D, F$1)</f>
        <v>0</v>
      </c>
      <c r="G3">
        <f ca="1">COUNTIFS(汎用スキル所持リスト!$D:$D, G$1, 汎用スキル所持リスト!$B:$B, $B3) + COUNTIFS(固有スキル表!$C:$C, $B3, 固有スキル表!$D:$D, G$1)</f>
        <v>0</v>
      </c>
      <c r="H3">
        <f ca="1">COUNTIFS(汎用スキル所持リスト!$D:$D, H$1, 汎用スキル所持リスト!$B:$B, $B3) + COUNTIFS(固有スキル表!$C:$C, $B3, 固有スキル表!$D:$D, H$1)</f>
        <v>1</v>
      </c>
    </row>
    <row r="4" spans="1:14" ht="15.75" customHeight="1">
      <c r="A4" s="1">
        <v>3</v>
      </c>
      <c r="B4" s="1" t="s">
        <v>100</v>
      </c>
      <c r="C4">
        <f t="shared" ca="1" si="0"/>
        <v>6</v>
      </c>
      <c r="D4">
        <f ca="1">COUNTIFS(汎用スキル所持リスト!$D:$D, D$1, 汎用スキル所持リスト!$B:$B, $B4) + COUNTIFS(固有スキル表!$C:$C, $B4, 固有スキル表!$D:$D, D$1)</f>
        <v>3</v>
      </c>
      <c r="E4">
        <f ca="1">COUNTIFS(汎用スキル所持リスト!$D:$D, E$1, 汎用スキル所持リスト!$B:$B, $B4) + COUNTIFS(固有スキル表!$C:$C, $B4, 固有スキル表!$D:$D, E$1)</f>
        <v>2</v>
      </c>
      <c r="F4">
        <f ca="1">COUNTIFS(汎用スキル所持リスト!$D:$D, F$1, 汎用スキル所持リスト!$B:$B, $B4) + COUNTIFS(固有スキル表!$C:$C, $B4, 固有スキル表!$D:$D, F$1)</f>
        <v>0</v>
      </c>
      <c r="G4">
        <f ca="1">COUNTIFS(汎用スキル所持リスト!$D:$D, G$1, 汎用スキル所持リスト!$B:$B, $B4) + COUNTIFS(固有スキル表!$C:$C, $B4, 固有スキル表!$D:$D, G$1)</f>
        <v>1</v>
      </c>
      <c r="H4">
        <f ca="1">COUNTIFS(汎用スキル所持リスト!$D:$D, H$1, 汎用スキル所持リスト!$B:$B, $B4) + COUNTIFS(固有スキル表!$C:$C, $B4, 固有スキル表!$D:$D, H$1)</f>
        <v>0</v>
      </c>
    </row>
    <row r="5" spans="1:14" ht="15.75" customHeight="1">
      <c r="A5" s="1">
        <v>4</v>
      </c>
      <c r="B5" s="1" t="s">
        <v>108</v>
      </c>
      <c r="C5">
        <f t="shared" ca="1" si="0"/>
        <v>6</v>
      </c>
      <c r="D5">
        <f ca="1">COUNTIFS(汎用スキル所持リスト!$D:$D, D$1, 汎用スキル所持リスト!$B:$B, $B5) + COUNTIFS(固有スキル表!$C:$C, $B5, 固有スキル表!$D:$D, D$1)</f>
        <v>3</v>
      </c>
      <c r="E5">
        <f ca="1">COUNTIFS(汎用スキル所持リスト!$D:$D, E$1, 汎用スキル所持リスト!$B:$B, $B5) + COUNTIFS(固有スキル表!$C:$C, $B5, 固有スキル表!$D:$D, E$1)</f>
        <v>2</v>
      </c>
      <c r="F5">
        <f ca="1">COUNTIFS(汎用スキル所持リスト!$D:$D, F$1, 汎用スキル所持リスト!$B:$B, $B5) + COUNTIFS(固有スキル表!$C:$C, $B5, 固有スキル表!$D:$D, F$1)</f>
        <v>0</v>
      </c>
      <c r="G5">
        <f ca="1">COUNTIFS(汎用スキル所持リスト!$D:$D, G$1, 汎用スキル所持リスト!$B:$B, $B5) + COUNTIFS(固有スキル表!$C:$C, $B5, 固有スキル表!$D:$D, G$1)</f>
        <v>0</v>
      </c>
      <c r="H5">
        <f ca="1">COUNTIFS(汎用スキル所持リスト!$D:$D, H$1, 汎用スキル所持リスト!$B:$B, $B5) + COUNTIFS(固有スキル表!$C:$C, $B5, 固有スキル表!$D:$D, H$1)</f>
        <v>1</v>
      </c>
    </row>
    <row r="6" spans="1:14" ht="15.75" customHeight="1">
      <c r="A6" s="1">
        <v>5</v>
      </c>
      <c r="B6" s="1" t="s">
        <v>117</v>
      </c>
      <c r="C6">
        <f t="shared" ca="1" si="0"/>
        <v>6</v>
      </c>
      <c r="D6">
        <f ca="1">COUNTIFS(汎用スキル所持リスト!$D:$D, D$1, 汎用スキル所持リスト!$B:$B, $B6) + COUNTIFS(固有スキル表!$C:$C, $B6, 固有スキル表!$D:$D, D$1)</f>
        <v>2</v>
      </c>
      <c r="E6">
        <f ca="1">COUNTIFS(汎用スキル所持リスト!$D:$D, E$1, 汎用スキル所持リスト!$B:$B, $B6) + COUNTIFS(固有スキル表!$C:$C, $B6, 固有スキル表!$D:$D, E$1)</f>
        <v>3</v>
      </c>
      <c r="F6">
        <f ca="1">COUNTIFS(汎用スキル所持リスト!$D:$D, F$1, 汎用スキル所持リスト!$B:$B, $B6) + COUNTIFS(固有スキル表!$C:$C, $B6, 固有スキル表!$D:$D, F$1)</f>
        <v>0</v>
      </c>
      <c r="G6">
        <f ca="1">COUNTIFS(汎用スキル所持リスト!$D:$D, G$1, 汎用スキル所持リスト!$B:$B, $B6) + COUNTIFS(固有スキル表!$C:$C, $B6, 固有スキル表!$D:$D, G$1)</f>
        <v>0</v>
      </c>
      <c r="H6">
        <f ca="1">COUNTIFS(汎用スキル所持リスト!$D:$D, H$1, 汎用スキル所持リスト!$B:$B, $B6) + COUNTIFS(固有スキル表!$C:$C, $B6, 固有スキル表!$D:$D, H$1)</f>
        <v>1</v>
      </c>
    </row>
    <row r="7" spans="1:14" ht="15.75" customHeight="1">
      <c r="A7" s="1">
        <v>6</v>
      </c>
      <c r="B7" s="1" t="s">
        <v>124</v>
      </c>
      <c r="C7">
        <f t="shared" ca="1" si="0"/>
        <v>5</v>
      </c>
      <c r="D7">
        <f ca="1">COUNTIFS(汎用スキル所持リスト!$D:$D, D$1, 汎用スキル所持リスト!$B:$B, $B7) + COUNTIFS(固有スキル表!$C:$C, $B7, 固有スキル表!$D:$D, D$1)</f>
        <v>2</v>
      </c>
      <c r="E7">
        <f ca="1">COUNTIFS(汎用スキル所持リスト!$D:$D, E$1, 汎用スキル所持リスト!$B:$B, $B7) + COUNTIFS(固有スキル表!$C:$C, $B7, 固有スキル表!$D:$D, E$1)</f>
        <v>3</v>
      </c>
      <c r="F7">
        <f ca="1">COUNTIFS(汎用スキル所持リスト!$D:$D, F$1, 汎用スキル所持リスト!$B:$B, $B7) + COUNTIFS(固有スキル表!$C:$C, $B7, 固有スキル表!$D:$D, F$1)</f>
        <v>0</v>
      </c>
      <c r="G7">
        <f ca="1">COUNTIFS(汎用スキル所持リスト!$D:$D, G$1, 汎用スキル所持リスト!$B:$B, $B7) + COUNTIFS(固有スキル表!$C:$C, $B7, 固有スキル表!$D:$D, G$1)</f>
        <v>0</v>
      </c>
      <c r="H7">
        <f ca="1">COUNTIFS(汎用スキル所持リスト!$D:$D, H$1, 汎用スキル所持リスト!$B:$B, $B7) + COUNTIFS(固有スキル表!$C:$C, $B7, 固有スキル表!$D:$D, H$1)</f>
        <v>0</v>
      </c>
    </row>
    <row r="8" spans="1:14" ht="15.75" customHeight="1">
      <c r="A8" s="1">
        <v>7</v>
      </c>
      <c r="B8" s="1" t="s">
        <v>134</v>
      </c>
      <c r="C8">
        <f t="shared" ca="1" si="0"/>
        <v>9</v>
      </c>
      <c r="D8">
        <f ca="1">COUNTIFS(汎用スキル所持リスト!$D:$D, D$1, 汎用スキル所持リスト!$B:$B, $B8) + COUNTIFS(固有スキル表!$C:$C, $B8, 固有スキル表!$D:$D, D$1)</f>
        <v>2</v>
      </c>
      <c r="E8">
        <f ca="1">COUNTIFS(汎用スキル所持リスト!$D:$D, E$1, 汎用スキル所持リスト!$B:$B, $B8) + COUNTIFS(固有スキル表!$C:$C, $B8, 固有スキル表!$D:$D, E$1)</f>
        <v>4</v>
      </c>
      <c r="F8">
        <f ca="1">COUNTIFS(汎用スキル所持リスト!$D:$D, F$1, 汎用スキル所持リスト!$B:$B, $B8) + COUNTIFS(固有スキル表!$C:$C, $B8, 固有スキル表!$D:$D, F$1)</f>
        <v>1</v>
      </c>
      <c r="G8">
        <f ca="1">COUNTIFS(汎用スキル所持リスト!$D:$D, G$1, 汎用スキル所持リスト!$B:$B, $B8) + COUNTIFS(固有スキル表!$C:$C, $B8, 固有スキル表!$D:$D, G$1)</f>
        <v>0</v>
      </c>
      <c r="H8">
        <f ca="1">COUNTIFS(汎用スキル所持リスト!$D:$D, H$1, 汎用スキル所持リスト!$B:$B, $B8) + COUNTIFS(固有スキル表!$C:$C, $B8, 固有スキル表!$D:$D, H$1)</f>
        <v>2</v>
      </c>
    </row>
    <row r="9" spans="1:14" ht="15.75" customHeight="1">
      <c r="A9" s="1">
        <v>8</v>
      </c>
      <c r="B9" s="1" t="s">
        <v>143</v>
      </c>
      <c r="C9">
        <f t="shared" ca="1" si="0"/>
        <v>9</v>
      </c>
      <c r="D9">
        <f ca="1">COUNTIFS(汎用スキル所持リスト!$D:$D, D$1, 汎用スキル所持リスト!$B:$B, $B9) + COUNTIFS(固有スキル表!$C:$C, $B9, 固有スキル表!$D:$D, D$1)</f>
        <v>4</v>
      </c>
      <c r="E9">
        <f ca="1">COUNTIFS(汎用スキル所持リスト!$D:$D, E$1, 汎用スキル所持リスト!$B:$B, $B9) + COUNTIFS(固有スキル表!$C:$C, $B9, 固有スキル表!$D:$D, E$1)</f>
        <v>4</v>
      </c>
      <c r="F9">
        <f ca="1">COUNTIFS(汎用スキル所持リスト!$D:$D, F$1, 汎用スキル所持リスト!$B:$B, $B9) + COUNTIFS(固有スキル表!$C:$C, $B9, 固有スキル表!$D:$D, F$1)</f>
        <v>0</v>
      </c>
      <c r="G9">
        <f ca="1">COUNTIFS(汎用スキル所持リスト!$D:$D, G$1, 汎用スキル所持リスト!$B:$B, $B9) + COUNTIFS(固有スキル表!$C:$C, $B9, 固有スキル表!$D:$D, G$1)</f>
        <v>1</v>
      </c>
      <c r="H9">
        <f ca="1">COUNTIFS(汎用スキル所持リスト!$D:$D, H$1, 汎用スキル所持リスト!$B:$B, $B9) + COUNTIFS(固有スキル表!$C:$C, $B9, 固有スキル表!$D:$D, H$1)</f>
        <v>0</v>
      </c>
    </row>
    <row r="10" spans="1:14" ht="15.75" customHeight="1">
      <c r="A10" s="1">
        <v>9</v>
      </c>
      <c r="B10" s="1" t="s">
        <v>154</v>
      </c>
      <c r="C10">
        <f t="shared" ca="1" si="0"/>
        <v>7</v>
      </c>
      <c r="D10">
        <f ca="1">COUNTIFS(汎用スキル所持リスト!$D:$D, D$1, 汎用スキル所持リスト!$B:$B, $B10) + COUNTIFS(固有スキル表!$C:$C, $B10, 固有スキル表!$D:$D, D$1)</f>
        <v>3</v>
      </c>
      <c r="E10">
        <f ca="1">COUNTIFS(汎用スキル所持リスト!$D:$D, E$1, 汎用スキル所持リスト!$B:$B, $B10) + COUNTIFS(固有スキル表!$C:$C, $B10, 固有スキル表!$D:$D, E$1)</f>
        <v>2</v>
      </c>
      <c r="F10">
        <f ca="1">COUNTIFS(汎用スキル所持リスト!$D:$D, F$1, 汎用スキル所持リスト!$B:$B, $B10) + COUNTIFS(固有スキル表!$C:$C, $B10, 固有スキル表!$D:$D, F$1)</f>
        <v>1</v>
      </c>
      <c r="G10">
        <f ca="1">COUNTIFS(汎用スキル所持リスト!$D:$D, G$1, 汎用スキル所持リスト!$B:$B, $B10) + COUNTIFS(固有スキル表!$C:$C, $B10, 固有スキル表!$D:$D, G$1)</f>
        <v>1</v>
      </c>
      <c r="H10">
        <f ca="1">COUNTIFS(汎用スキル所持リスト!$D:$D, H$1, 汎用スキル所持リスト!$B:$B, $B10) + COUNTIFS(固有スキル表!$C:$C, $B10, 固有スキル表!$D:$D, H$1)</f>
        <v>0</v>
      </c>
    </row>
    <row r="11" spans="1:14" ht="15.75" customHeight="1">
      <c r="A11" s="1">
        <v>10</v>
      </c>
      <c r="B11" s="1" t="s">
        <v>160</v>
      </c>
      <c r="C11">
        <f t="shared" ca="1" si="0"/>
        <v>6</v>
      </c>
      <c r="D11">
        <f ca="1">COUNTIFS(汎用スキル所持リスト!$D:$D, D$1, 汎用スキル所持リスト!$B:$B, $B11) + COUNTIFS(固有スキル表!$C:$C, $B11, 固有スキル表!$D:$D, D$1)</f>
        <v>3</v>
      </c>
      <c r="E11">
        <f ca="1">COUNTIFS(汎用スキル所持リスト!$D:$D, E$1, 汎用スキル所持リスト!$B:$B, $B11) + COUNTIFS(固有スキル表!$C:$C, $B11, 固有スキル表!$D:$D, E$1)</f>
        <v>3</v>
      </c>
      <c r="F11">
        <f ca="1">COUNTIFS(汎用スキル所持リスト!$D:$D, F$1, 汎用スキル所持リスト!$B:$B, $B11) + COUNTIFS(固有スキル表!$C:$C, $B11, 固有スキル表!$D:$D, F$1)</f>
        <v>0</v>
      </c>
      <c r="G11">
        <f ca="1">COUNTIFS(汎用スキル所持リスト!$D:$D, G$1, 汎用スキル所持リスト!$B:$B, $B11) + COUNTIFS(固有スキル表!$C:$C, $B11, 固有スキル表!$D:$D, G$1)</f>
        <v>0</v>
      </c>
      <c r="H11">
        <f ca="1">COUNTIFS(汎用スキル所持リスト!$D:$D, H$1, 汎用スキル所持リスト!$B:$B, $B11) + COUNTIFS(固有スキル表!$C:$C, $B11, 固有スキル表!$D:$D, H$1)</f>
        <v>0</v>
      </c>
    </row>
    <row r="12" spans="1:14" ht="15.75" customHeight="1">
      <c r="A12" s="1">
        <v>11</v>
      </c>
      <c r="B12" s="1" t="s">
        <v>168</v>
      </c>
      <c r="C12">
        <f t="shared" ca="1" si="0"/>
        <v>7</v>
      </c>
      <c r="D12">
        <f ca="1">COUNTIFS(汎用スキル所持リスト!$D:$D, D$1, 汎用スキル所持リスト!$B:$B, $B12) + COUNTIFS(固有スキル表!$C:$C, $B12, 固有スキル表!$D:$D, D$1)</f>
        <v>3</v>
      </c>
      <c r="E12">
        <f ca="1">COUNTIFS(汎用スキル所持リスト!$D:$D, E$1, 汎用スキル所持リスト!$B:$B, $B12) + COUNTIFS(固有スキル表!$C:$C, $B12, 固有スキル表!$D:$D, E$1)</f>
        <v>2</v>
      </c>
      <c r="F12">
        <f ca="1">COUNTIFS(汎用スキル所持リスト!$D:$D, F$1, 汎用スキル所持リスト!$B:$B, $B12) + COUNTIFS(固有スキル表!$C:$C, $B12, 固有スキル表!$D:$D, F$1)</f>
        <v>0</v>
      </c>
      <c r="G12">
        <f ca="1">COUNTIFS(汎用スキル所持リスト!$D:$D, G$1, 汎用スキル所持リスト!$B:$B, $B12) + COUNTIFS(固有スキル表!$C:$C, $B12, 固有スキル表!$D:$D, G$1)</f>
        <v>2</v>
      </c>
      <c r="H12">
        <f ca="1">COUNTIFS(汎用スキル所持リスト!$D:$D, H$1, 汎用スキル所持リスト!$B:$B, $B12) + COUNTIFS(固有スキル表!$C:$C, $B12, 固有スキル表!$D:$D, H$1)</f>
        <v>0</v>
      </c>
    </row>
    <row r="13" spans="1:14" ht="15.75" customHeight="1">
      <c r="A13" s="1">
        <v>12</v>
      </c>
      <c r="B13" s="1" t="s">
        <v>173</v>
      </c>
      <c r="C13">
        <f t="shared" ca="1" si="0"/>
        <v>4</v>
      </c>
      <c r="D13">
        <f ca="1">COUNTIFS(汎用スキル所持リスト!$D:$D, D$1, 汎用スキル所持リスト!$B:$B, $B13) + COUNTIFS(固有スキル表!$C:$C, $B13, 固有スキル表!$D:$D, D$1)</f>
        <v>2</v>
      </c>
      <c r="E13">
        <f ca="1">COUNTIFS(汎用スキル所持リスト!$D:$D, E$1, 汎用スキル所持リスト!$B:$B, $B13) + COUNTIFS(固有スキル表!$C:$C, $B13, 固有スキル表!$D:$D, E$1)</f>
        <v>2</v>
      </c>
      <c r="F13">
        <f ca="1">COUNTIFS(汎用スキル所持リスト!$D:$D, F$1, 汎用スキル所持リスト!$B:$B, $B13) + COUNTIFS(固有スキル表!$C:$C, $B13, 固有スキル表!$D:$D, F$1)</f>
        <v>0</v>
      </c>
      <c r="G13">
        <f ca="1">COUNTIFS(汎用スキル所持リスト!$D:$D, G$1, 汎用スキル所持リスト!$B:$B, $B13) + COUNTIFS(固有スキル表!$C:$C, $B13, 固有スキル表!$D:$D, G$1)</f>
        <v>0</v>
      </c>
      <c r="H13">
        <f ca="1">COUNTIFS(汎用スキル所持リスト!$D:$D, H$1, 汎用スキル所持リスト!$B:$B, $B13) + COUNTIFS(固有スキル表!$C:$C, $B13, 固有スキル表!$D:$D, H$1)</f>
        <v>0</v>
      </c>
    </row>
    <row r="14" spans="1:14" ht="15.75" customHeight="1">
      <c r="A14" s="1">
        <v>13</v>
      </c>
      <c r="B14" s="1" t="s">
        <v>177</v>
      </c>
      <c r="C14">
        <f t="shared" ca="1" si="0"/>
        <v>5</v>
      </c>
      <c r="D14">
        <f ca="1">COUNTIFS(汎用スキル所持リスト!$D:$D, D$1, 汎用スキル所持リスト!$B:$B, $B14) + COUNTIFS(固有スキル表!$C:$C, $B14, 固有スキル表!$D:$D, D$1)</f>
        <v>2</v>
      </c>
      <c r="E14">
        <f ca="1">COUNTIFS(汎用スキル所持リスト!$D:$D, E$1, 汎用スキル所持リスト!$B:$B, $B14) + COUNTIFS(固有スキル表!$C:$C, $B14, 固有スキル表!$D:$D, E$1)</f>
        <v>1</v>
      </c>
      <c r="F14">
        <f ca="1">COUNTIFS(汎用スキル所持リスト!$D:$D, F$1, 汎用スキル所持リスト!$B:$B, $B14) + COUNTIFS(固有スキル表!$C:$C, $B14, 固有スキル表!$D:$D, F$1)</f>
        <v>2</v>
      </c>
      <c r="G14">
        <f ca="1">COUNTIFS(汎用スキル所持リスト!$D:$D, G$1, 汎用スキル所持リスト!$B:$B, $B14) + COUNTIFS(固有スキル表!$C:$C, $B14, 固有スキル表!$D:$D, G$1)</f>
        <v>0</v>
      </c>
      <c r="H14">
        <f ca="1">COUNTIFS(汎用スキル所持リスト!$D:$D, H$1, 汎用スキル所持リスト!$B:$B, $B14) + COUNTIFS(固有スキル表!$C:$C, $B14, 固有スキル表!$D:$D, H$1)</f>
        <v>0</v>
      </c>
    </row>
    <row r="15" spans="1:14" ht="15.75" customHeight="1">
      <c r="A15" s="1">
        <v>14</v>
      </c>
      <c r="B15" s="1" t="s">
        <v>184</v>
      </c>
      <c r="C15">
        <f t="shared" ca="1" si="0"/>
        <v>9</v>
      </c>
      <c r="D15">
        <f ca="1">COUNTIFS(汎用スキル所持リスト!$D:$D, D$1, 汎用スキル所持リスト!$B:$B, $B15) + COUNTIFS(固有スキル表!$C:$C, $B15, 固有スキル表!$D:$D, D$1)</f>
        <v>4</v>
      </c>
      <c r="E15">
        <f ca="1">COUNTIFS(汎用スキル所持リスト!$D:$D, E$1, 汎用スキル所持リスト!$B:$B, $B15) + COUNTIFS(固有スキル表!$C:$C, $B15, 固有スキル表!$D:$D, E$1)</f>
        <v>4</v>
      </c>
      <c r="F15">
        <f ca="1">COUNTIFS(汎用スキル所持リスト!$D:$D, F$1, 汎用スキル所持リスト!$B:$B, $B15) + COUNTIFS(固有スキル表!$C:$C, $B15, 固有スキル表!$D:$D, F$1)</f>
        <v>0</v>
      </c>
      <c r="G15">
        <f ca="1">COUNTIFS(汎用スキル所持リスト!$D:$D, G$1, 汎用スキル所持リスト!$B:$B, $B15) + COUNTIFS(固有スキル表!$C:$C, $B15, 固有スキル表!$D:$D, G$1)</f>
        <v>1</v>
      </c>
      <c r="H15">
        <f ca="1">COUNTIFS(汎用スキル所持リスト!$D:$D, H$1, 汎用スキル所持リスト!$B:$B, $B15) + COUNTIFS(固有スキル表!$C:$C, $B15, 固有スキル表!$D:$D, H$1)</f>
        <v>0</v>
      </c>
    </row>
    <row r="16" spans="1:14" ht="15.75" customHeight="1">
      <c r="A16" s="1">
        <v>15</v>
      </c>
      <c r="B16" s="1" t="s">
        <v>188</v>
      </c>
      <c r="C16">
        <f t="shared" ca="1" si="0"/>
        <v>5</v>
      </c>
      <c r="D16">
        <f ca="1">COUNTIFS(汎用スキル所持リスト!$D:$D, D$1, 汎用スキル所持リスト!$B:$B, $B16) + COUNTIFS(固有スキル表!$C:$C, $B16, 固有スキル表!$D:$D, D$1)</f>
        <v>3</v>
      </c>
      <c r="E16">
        <f ca="1">COUNTIFS(汎用スキル所持リスト!$D:$D, E$1, 汎用スキル所持リスト!$B:$B, $B16) + COUNTIFS(固有スキル表!$C:$C, $B16, 固有スキル表!$D:$D, E$1)</f>
        <v>1</v>
      </c>
      <c r="F16">
        <f ca="1">COUNTIFS(汎用スキル所持リスト!$D:$D, F$1, 汎用スキル所持リスト!$B:$B, $B16) + COUNTIFS(固有スキル表!$C:$C, $B16, 固有スキル表!$D:$D, F$1)</f>
        <v>0</v>
      </c>
      <c r="G16">
        <f ca="1">COUNTIFS(汎用スキル所持リスト!$D:$D, G$1, 汎用スキル所持リスト!$B:$B, $B16) + COUNTIFS(固有スキル表!$C:$C, $B16, 固有スキル表!$D:$D, G$1)</f>
        <v>0</v>
      </c>
      <c r="H16">
        <f ca="1">COUNTIFS(汎用スキル所持リスト!$D:$D, H$1, 汎用スキル所持リスト!$B:$B, $B16) + COUNTIFS(固有スキル表!$C:$C, $B16, 固有スキル表!$D:$D, H$1)</f>
        <v>1</v>
      </c>
    </row>
    <row r="17" spans="1:8" ht="15.75" customHeight="1">
      <c r="A17" s="1">
        <v>16</v>
      </c>
      <c r="B17" s="1" t="s">
        <v>194</v>
      </c>
      <c r="C17">
        <f t="shared" ca="1" si="0"/>
        <v>4</v>
      </c>
      <c r="D17">
        <f ca="1">COUNTIFS(汎用スキル所持リスト!$D:$D, D$1, 汎用スキル所持リスト!$B:$B, $B17) + COUNTIFS(固有スキル表!$C:$C, $B17, 固有スキル表!$D:$D, D$1)</f>
        <v>3</v>
      </c>
      <c r="E17">
        <f ca="1">COUNTIFS(汎用スキル所持リスト!$D:$D, E$1, 汎用スキル所持リスト!$B:$B, $B17) + COUNTIFS(固有スキル表!$C:$C, $B17, 固有スキル表!$D:$D, E$1)</f>
        <v>0</v>
      </c>
      <c r="F17">
        <f ca="1">COUNTIFS(汎用スキル所持リスト!$D:$D, F$1, 汎用スキル所持リスト!$B:$B, $B17) + COUNTIFS(固有スキル表!$C:$C, $B17, 固有スキル表!$D:$D, F$1)</f>
        <v>1</v>
      </c>
      <c r="G17">
        <f ca="1">COUNTIFS(汎用スキル所持リスト!$D:$D, G$1, 汎用スキル所持リスト!$B:$B, $B17) + COUNTIFS(固有スキル表!$C:$C, $B17, 固有スキル表!$D:$D, G$1)</f>
        <v>0</v>
      </c>
      <c r="H17">
        <f ca="1">COUNTIFS(汎用スキル所持リスト!$D:$D, H$1, 汎用スキル所持リスト!$B:$B, $B17) + COUNTIFS(固有スキル表!$C:$C, $B17, 固有スキル表!$D:$D, H$1)</f>
        <v>0</v>
      </c>
    </row>
    <row r="18" spans="1:8" ht="15.75" customHeight="1">
      <c r="A18" s="1">
        <v>17</v>
      </c>
      <c r="B18" s="1" t="s">
        <v>200</v>
      </c>
      <c r="C18">
        <f t="shared" ca="1" si="0"/>
        <v>4</v>
      </c>
      <c r="D18">
        <f ca="1">COUNTIFS(汎用スキル所持リスト!$D:$D, D$1, 汎用スキル所持リスト!$B:$B, $B18) + COUNTIFS(固有スキル表!$C:$C, $B18, 固有スキル表!$D:$D, D$1)</f>
        <v>2</v>
      </c>
      <c r="E18">
        <f ca="1">COUNTIFS(汎用スキル所持リスト!$D:$D, E$1, 汎用スキル所持リスト!$B:$B, $B18) + COUNTIFS(固有スキル表!$C:$C, $B18, 固有スキル表!$D:$D, E$1)</f>
        <v>2</v>
      </c>
      <c r="F18">
        <f ca="1">COUNTIFS(汎用スキル所持リスト!$D:$D, F$1, 汎用スキル所持リスト!$B:$B, $B18) + COUNTIFS(固有スキル表!$C:$C, $B18, 固有スキル表!$D:$D, F$1)</f>
        <v>0</v>
      </c>
      <c r="G18">
        <f ca="1">COUNTIFS(汎用スキル所持リスト!$D:$D, G$1, 汎用スキル所持リスト!$B:$B, $B18) + COUNTIFS(固有スキル表!$C:$C, $B18, 固有スキル表!$D:$D, G$1)</f>
        <v>0</v>
      </c>
      <c r="H18">
        <f ca="1">COUNTIFS(汎用スキル所持リスト!$D:$D, H$1, 汎用スキル所持リスト!$B:$B, $B18) + COUNTIFS(固有スキル表!$C:$C, $B18, 固有スキル表!$D:$D, H$1)</f>
        <v>0</v>
      </c>
    </row>
    <row r="19" spans="1:8" ht="15.75" customHeight="1">
      <c r="A19" s="1">
        <v>18</v>
      </c>
      <c r="B19" s="1" t="s">
        <v>203</v>
      </c>
      <c r="C19">
        <f t="shared" ca="1" si="0"/>
        <v>5</v>
      </c>
      <c r="D19">
        <f ca="1">COUNTIFS(汎用スキル所持リスト!$D:$D, D$1, 汎用スキル所持リスト!$B:$B, $B19) + COUNTIFS(固有スキル表!$C:$C, $B19, 固有スキル表!$D:$D, D$1)</f>
        <v>3</v>
      </c>
      <c r="E19">
        <f ca="1">COUNTIFS(汎用スキル所持リスト!$D:$D, E$1, 汎用スキル所持リスト!$B:$B, $B19) + COUNTIFS(固有スキル表!$C:$C, $B19, 固有スキル表!$D:$D, E$1)</f>
        <v>2</v>
      </c>
      <c r="F19">
        <f ca="1">COUNTIFS(汎用スキル所持リスト!$D:$D, F$1, 汎用スキル所持リスト!$B:$B, $B19) + COUNTIFS(固有スキル表!$C:$C, $B19, 固有スキル表!$D:$D, F$1)</f>
        <v>0</v>
      </c>
      <c r="G19">
        <f ca="1">COUNTIFS(汎用スキル所持リスト!$D:$D, G$1, 汎用スキル所持リスト!$B:$B, $B19) + COUNTIFS(固有スキル表!$C:$C, $B19, 固有スキル表!$D:$D, G$1)</f>
        <v>0</v>
      </c>
      <c r="H19">
        <f ca="1">COUNTIFS(汎用スキル所持リスト!$D:$D, H$1, 汎用スキル所持リスト!$B:$B, $B19) + COUNTIFS(固有スキル表!$C:$C, $B19, 固有スキル表!$D:$D, H$1)</f>
        <v>0</v>
      </c>
    </row>
    <row r="20" spans="1:8" ht="15.75" customHeight="1">
      <c r="A20" s="1">
        <v>19</v>
      </c>
      <c r="B20" s="1" t="s">
        <v>207</v>
      </c>
      <c r="C20">
        <f t="shared" ca="1" si="0"/>
        <v>6</v>
      </c>
      <c r="D20">
        <f ca="1">COUNTIFS(汎用スキル所持リスト!$D:$D, D$1, 汎用スキル所持リスト!$B:$B, $B20) + COUNTIFS(固有スキル表!$C:$C, $B20, 固有スキル表!$D:$D, D$1)</f>
        <v>3</v>
      </c>
      <c r="E20">
        <f ca="1">COUNTIFS(汎用スキル所持リスト!$D:$D, E$1, 汎用スキル所持リスト!$B:$B, $B20) + COUNTIFS(固有スキル表!$C:$C, $B20, 固有スキル表!$D:$D, E$1)</f>
        <v>1</v>
      </c>
      <c r="F20">
        <f ca="1">COUNTIFS(汎用スキル所持リスト!$D:$D, F$1, 汎用スキル所持リスト!$B:$B, $B20) + COUNTIFS(固有スキル表!$C:$C, $B20, 固有スキル表!$D:$D, F$1)</f>
        <v>0</v>
      </c>
      <c r="G20">
        <f ca="1">COUNTIFS(汎用スキル所持リスト!$D:$D, G$1, 汎用スキル所持リスト!$B:$B, $B20) + COUNTIFS(固有スキル表!$C:$C, $B20, 固有スキル表!$D:$D, G$1)</f>
        <v>1</v>
      </c>
      <c r="H20">
        <f ca="1">COUNTIFS(汎用スキル所持リスト!$D:$D, H$1, 汎用スキル所持リスト!$B:$B, $B20) + COUNTIFS(固有スキル表!$C:$C, $B20, 固有スキル表!$D:$D, H$1)</f>
        <v>1</v>
      </c>
    </row>
    <row r="21" spans="1:8" ht="15.75" customHeight="1">
      <c r="A21" s="1">
        <v>20</v>
      </c>
      <c r="B21" s="1" t="s">
        <v>214</v>
      </c>
      <c r="C21">
        <f t="shared" ca="1" si="0"/>
        <v>5</v>
      </c>
      <c r="D21">
        <f ca="1">COUNTIFS(汎用スキル所持リスト!$D:$D, D$1, 汎用スキル所持リスト!$B:$B, $B21) + COUNTIFS(固有スキル表!$C:$C, $B21, 固有スキル表!$D:$D, D$1)</f>
        <v>3</v>
      </c>
      <c r="E21">
        <f ca="1">COUNTIFS(汎用スキル所持リスト!$D:$D, E$1, 汎用スキル所持リスト!$B:$B, $B21) + COUNTIFS(固有スキル表!$C:$C, $B21, 固有スキル表!$D:$D, E$1)</f>
        <v>2</v>
      </c>
      <c r="F21">
        <f ca="1">COUNTIFS(汎用スキル所持リスト!$D:$D, F$1, 汎用スキル所持リスト!$B:$B, $B21) + COUNTIFS(固有スキル表!$C:$C, $B21, 固有スキル表!$D:$D, F$1)</f>
        <v>0</v>
      </c>
      <c r="G21">
        <f ca="1">COUNTIFS(汎用スキル所持リスト!$D:$D, G$1, 汎用スキル所持リスト!$B:$B, $B21) + COUNTIFS(固有スキル表!$C:$C, $B21, 固有スキル表!$D:$D, G$1)</f>
        <v>0</v>
      </c>
      <c r="H21">
        <f ca="1">COUNTIFS(汎用スキル所持リスト!$D:$D, H$1, 汎用スキル所持リスト!$B:$B, $B21) + COUNTIFS(固有スキル表!$C:$C, $B21, 固有スキル表!$D:$D, H$1)</f>
        <v>0</v>
      </c>
    </row>
    <row r="22" spans="1:8" ht="15.75" customHeight="1">
      <c r="A22" s="1">
        <v>21</v>
      </c>
      <c r="B22" s="1" t="s">
        <v>222</v>
      </c>
      <c r="C22">
        <f t="shared" ca="1" si="0"/>
        <v>8</v>
      </c>
      <c r="D22">
        <f ca="1">COUNTIFS(汎用スキル所持リスト!$D:$D, D$1, 汎用スキル所持リスト!$B:$B, $B22) + COUNTIFS(固有スキル表!$C:$C, $B22, 固有スキル表!$D:$D, D$1)</f>
        <v>3</v>
      </c>
      <c r="E22">
        <f ca="1">COUNTIFS(汎用スキル所持リスト!$D:$D, E$1, 汎用スキル所持リスト!$B:$B, $B22) + COUNTIFS(固有スキル表!$C:$C, $B22, 固有スキル表!$D:$D, E$1)</f>
        <v>4</v>
      </c>
      <c r="F22">
        <f ca="1">COUNTIFS(汎用スキル所持リスト!$D:$D, F$1, 汎用スキル所持リスト!$B:$B, $B22) + COUNTIFS(固有スキル表!$C:$C, $B22, 固有スキル表!$D:$D, F$1)</f>
        <v>0</v>
      </c>
      <c r="G22">
        <f ca="1">COUNTIFS(汎用スキル所持リスト!$D:$D, G$1, 汎用スキル所持リスト!$B:$B, $B22) + COUNTIFS(固有スキル表!$C:$C, $B22, 固有スキル表!$D:$D, G$1)</f>
        <v>0</v>
      </c>
      <c r="H22">
        <f ca="1">COUNTIFS(汎用スキル所持リスト!$D:$D, H$1, 汎用スキル所持リスト!$B:$B, $B22) + COUNTIFS(固有スキル表!$C:$C, $B22, 固有スキル表!$D:$D, H$1)</f>
        <v>1</v>
      </c>
    </row>
    <row r="23" spans="1:8" ht="15.75" customHeight="1">
      <c r="A23" s="1">
        <v>22</v>
      </c>
      <c r="B23" s="1" t="s">
        <v>227</v>
      </c>
      <c r="C23">
        <f t="shared" ca="1" si="0"/>
        <v>7</v>
      </c>
      <c r="D23">
        <f ca="1">COUNTIFS(汎用スキル所持リスト!$D:$D, D$1, 汎用スキル所持リスト!$B:$B, $B23) + COUNTIFS(固有スキル表!$C:$C, $B23, 固有スキル表!$D:$D, D$1)</f>
        <v>3</v>
      </c>
      <c r="E23">
        <f ca="1">COUNTIFS(汎用スキル所持リスト!$D:$D, E$1, 汎用スキル所持リスト!$B:$B, $B23) + COUNTIFS(固有スキル表!$C:$C, $B23, 固有スキル表!$D:$D, E$1)</f>
        <v>3</v>
      </c>
      <c r="F23">
        <f ca="1">COUNTIFS(汎用スキル所持リスト!$D:$D, F$1, 汎用スキル所持リスト!$B:$B, $B23) + COUNTIFS(固有スキル表!$C:$C, $B23, 固有スキル表!$D:$D, F$1)</f>
        <v>0</v>
      </c>
      <c r="G23">
        <f ca="1">COUNTIFS(汎用スキル所持リスト!$D:$D, G$1, 汎用スキル所持リスト!$B:$B, $B23) + COUNTIFS(固有スキル表!$C:$C, $B23, 固有スキル表!$D:$D, G$1)</f>
        <v>0</v>
      </c>
      <c r="H23">
        <f ca="1">COUNTIFS(汎用スキル所持リスト!$D:$D, H$1, 汎用スキル所持リスト!$B:$B, $B23) + COUNTIFS(固有スキル表!$C:$C, $B23, 固有スキル表!$D:$D, H$1)</f>
        <v>1</v>
      </c>
    </row>
    <row r="24" spans="1:8" ht="15.75" customHeight="1">
      <c r="A24" s="1">
        <v>23</v>
      </c>
      <c r="B24" s="1" t="s">
        <v>233</v>
      </c>
      <c r="C24">
        <f t="shared" ca="1" si="0"/>
        <v>9</v>
      </c>
      <c r="D24">
        <f ca="1">COUNTIFS(汎用スキル所持リスト!$D:$D, D$1, 汎用スキル所持リスト!$B:$B, $B24) + COUNTIFS(固有スキル表!$C:$C, $B24, 固有スキル表!$D:$D, D$1)</f>
        <v>6</v>
      </c>
      <c r="E24">
        <f ca="1">COUNTIFS(汎用スキル所持リスト!$D:$D, E$1, 汎用スキル所持リスト!$B:$B, $B24) + COUNTIFS(固有スキル表!$C:$C, $B24, 固有スキル表!$D:$D, E$1)</f>
        <v>3</v>
      </c>
      <c r="F24">
        <f ca="1">COUNTIFS(汎用スキル所持リスト!$D:$D, F$1, 汎用スキル所持リスト!$B:$B, $B24) + COUNTIFS(固有スキル表!$C:$C, $B24, 固有スキル表!$D:$D, F$1)</f>
        <v>0</v>
      </c>
      <c r="G24">
        <f ca="1">COUNTIFS(汎用スキル所持リスト!$D:$D, G$1, 汎用スキル所持リスト!$B:$B, $B24) + COUNTIFS(固有スキル表!$C:$C, $B24, 固有スキル表!$D:$D, G$1)</f>
        <v>0</v>
      </c>
      <c r="H24">
        <f ca="1">COUNTIFS(汎用スキル所持リスト!$D:$D, H$1, 汎用スキル所持リスト!$B:$B, $B24) + COUNTIFS(固有スキル表!$C:$C, $B24, 固有スキル表!$D:$D, H$1)</f>
        <v>0</v>
      </c>
    </row>
    <row r="25" spans="1:8" ht="15.75" customHeight="1">
      <c r="A25" s="1">
        <v>24</v>
      </c>
      <c r="B25" s="1" t="s">
        <v>242</v>
      </c>
      <c r="C25">
        <f t="shared" ca="1" si="0"/>
        <v>6</v>
      </c>
      <c r="D25">
        <f ca="1">COUNTIFS(汎用スキル所持リスト!$D:$D, D$1, 汎用スキル所持リスト!$B:$B, $B25) + COUNTIFS(固有スキル表!$C:$C, $B25, 固有スキル表!$D:$D, D$1)</f>
        <v>1</v>
      </c>
      <c r="E25">
        <f ca="1">COUNTIFS(汎用スキル所持リスト!$D:$D, E$1, 汎用スキル所持リスト!$B:$B, $B25) + COUNTIFS(固有スキル表!$C:$C, $B25, 固有スキル表!$D:$D, E$1)</f>
        <v>4</v>
      </c>
      <c r="F25">
        <f ca="1">COUNTIFS(汎用スキル所持リスト!$D:$D, F$1, 汎用スキル所持リスト!$B:$B, $B25) + COUNTIFS(固有スキル表!$C:$C, $B25, 固有スキル表!$D:$D, F$1)</f>
        <v>0</v>
      </c>
      <c r="G25">
        <f ca="1">COUNTIFS(汎用スキル所持リスト!$D:$D, G$1, 汎用スキル所持リスト!$B:$B, $B25) + COUNTIFS(固有スキル表!$C:$C, $B25, 固有スキル表!$D:$D, G$1)</f>
        <v>1</v>
      </c>
      <c r="H25">
        <f ca="1">COUNTIFS(汎用スキル所持リスト!$D:$D, H$1, 汎用スキル所持リスト!$B:$B, $B25) + COUNTIFS(固有スキル表!$C:$C, $B25, 固有スキル表!$D:$D, H$1)</f>
        <v>0</v>
      </c>
    </row>
    <row r="26" spans="1:8" ht="15.75" customHeight="1">
      <c r="A26" s="1">
        <v>25</v>
      </c>
      <c r="B26" s="1" t="s">
        <v>248</v>
      </c>
      <c r="C26">
        <f t="shared" ca="1" si="0"/>
        <v>7</v>
      </c>
      <c r="D26">
        <f ca="1">COUNTIFS(汎用スキル所持リスト!$D:$D, D$1, 汎用スキル所持リスト!$B:$B, $B26) + COUNTIFS(固有スキル表!$C:$C, $B26, 固有スキル表!$D:$D, D$1)</f>
        <v>6</v>
      </c>
      <c r="E26">
        <f ca="1">COUNTIFS(汎用スキル所持リスト!$D:$D, E$1, 汎用スキル所持リスト!$B:$B, $B26) + COUNTIFS(固有スキル表!$C:$C, $B26, 固有スキル表!$D:$D, E$1)</f>
        <v>1</v>
      </c>
      <c r="F26">
        <f ca="1">COUNTIFS(汎用スキル所持リスト!$D:$D, F$1, 汎用スキル所持リスト!$B:$B, $B26) + COUNTIFS(固有スキル表!$C:$C, $B26, 固有スキル表!$D:$D, F$1)</f>
        <v>0</v>
      </c>
      <c r="G26">
        <f ca="1">COUNTIFS(汎用スキル所持リスト!$D:$D, G$1, 汎用スキル所持リスト!$B:$B, $B26) + COUNTIFS(固有スキル表!$C:$C, $B26, 固有スキル表!$D:$D, G$1)</f>
        <v>0</v>
      </c>
      <c r="H26">
        <f ca="1">COUNTIFS(汎用スキル所持リスト!$D:$D, H$1, 汎用スキル所持リスト!$B:$B, $B26) + COUNTIFS(固有スキル表!$C:$C, $B26, 固有スキル表!$D:$D, H$1)</f>
        <v>0</v>
      </c>
    </row>
    <row r="27" spans="1:8" ht="15.75" customHeight="1">
      <c r="A27" s="1">
        <v>26</v>
      </c>
      <c r="B27" s="1" t="s">
        <v>254</v>
      </c>
      <c r="C27">
        <f t="shared" ca="1" si="0"/>
        <v>7</v>
      </c>
      <c r="D27">
        <f ca="1">COUNTIFS(汎用スキル所持リスト!$D:$D, D$1, 汎用スキル所持リスト!$B:$B, $B27) + COUNTIFS(固有スキル表!$C:$C, $B27, 固有スキル表!$D:$D, D$1)</f>
        <v>1</v>
      </c>
      <c r="E27">
        <f ca="1">COUNTIFS(汎用スキル所持リスト!$D:$D, E$1, 汎用スキル所持リスト!$B:$B, $B27) + COUNTIFS(固有スキル表!$C:$C, $B27, 固有スキル表!$D:$D, E$1)</f>
        <v>4</v>
      </c>
      <c r="F27">
        <f ca="1">COUNTIFS(汎用スキル所持リスト!$D:$D, F$1, 汎用スキル所持リスト!$B:$B, $B27) + COUNTIFS(固有スキル表!$C:$C, $B27, 固有スキル表!$D:$D, F$1)</f>
        <v>1</v>
      </c>
      <c r="G27">
        <f ca="1">COUNTIFS(汎用スキル所持リスト!$D:$D, G$1, 汎用スキル所持リスト!$B:$B, $B27) + COUNTIFS(固有スキル表!$C:$C, $B27, 固有スキル表!$D:$D, G$1)</f>
        <v>0</v>
      </c>
      <c r="H27">
        <f ca="1">COUNTIFS(汎用スキル所持リスト!$D:$D, H$1, 汎用スキル所持リスト!$B:$B, $B27) + COUNTIFS(固有スキル表!$C:$C, $B27, 固有スキル表!$D:$D, H$1)</f>
        <v>1</v>
      </c>
    </row>
    <row r="28" spans="1:8" ht="15.75" customHeight="1">
      <c r="A28" s="1">
        <v>27</v>
      </c>
      <c r="B28" s="1" t="s">
        <v>261</v>
      </c>
      <c r="C28">
        <f t="shared" ca="1" si="0"/>
        <v>11</v>
      </c>
      <c r="D28">
        <f ca="1">COUNTIFS(汎用スキル所持リスト!$D:$D, D$1, 汎用スキル所持リスト!$B:$B, $B28) + COUNTIFS(固有スキル表!$C:$C, $B28, 固有スキル表!$D:$D, D$1)</f>
        <v>3</v>
      </c>
      <c r="E28">
        <f ca="1">COUNTIFS(汎用スキル所持リスト!$D:$D, E$1, 汎用スキル所持リスト!$B:$B, $B28) + COUNTIFS(固有スキル表!$C:$C, $B28, 固有スキル表!$D:$D, E$1)</f>
        <v>3</v>
      </c>
      <c r="F28">
        <f ca="1">COUNTIFS(汎用スキル所持リスト!$D:$D, F$1, 汎用スキル所持リスト!$B:$B, $B28) + COUNTIFS(固有スキル表!$C:$C, $B28, 固有スキル表!$D:$D, F$1)</f>
        <v>3</v>
      </c>
      <c r="G28">
        <f ca="1">COUNTIFS(汎用スキル所持リスト!$D:$D, G$1, 汎用スキル所持リスト!$B:$B, $B28) + COUNTIFS(固有スキル表!$C:$C, $B28, 固有スキル表!$D:$D, G$1)</f>
        <v>0</v>
      </c>
      <c r="H28">
        <f ca="1">COUNTIFS(汎用スキル所持リスト!$D:$D, H$1, 汎用スキル所持リスト!$B:$B, $B28) + COUNTIFS(固有スキル表!$C:$C, $B28, 固有スキル表!$D:$D, H$1)</f>
        <v>2</v>
      </c>
    </row>
    <row r="29" spans="1:8" ht="15.75" customHeight="1">
      <c r="A29" s="1">
        <v>28</v>
      </c>
      <c r="B29" s="1" t="s">
        <v>268</v>
      </c>
      <c r="C29">
        <f t="shared" ca="1" si="0"/>
        <v>10</v>
      </c>
      <c r="D29">
        <f ca="1">COUNTIFS(汎用スキル所持リスト!$D:$D, D$1, 汎用スキル所持リスト!$B:$B, $B29) + COUNTIFS(固有スキル表!$C:$C, $B29, 固有スキル表!$D:$D, D$1)</f>
        <v>2</v>
      </c>
      <c r="E29">
        <f ca="1">COUNTIFS(汎用スキル所持リスト!$D:$D, E$1, 汎用スキル所持リスト!$B:$B, $B29) + COUNTIFS(固有スキル表!$C:$C, $B29, 固有スキル表!$D:$D, E$1)</f>
        <v>4</v>
      </c>
      <c r="F29">
        <f ca="1">COUNTIFS(汎用スキル所持リスト!$D:$D, F$1, 汎用スキル所持リスト!$B:$B, $B29) + COUNTIFS(固有スキル表!$C:$C, $B29, 固有スキル表!$D:$D, F$1)</f>
        <v>2</v>
      </c>
      <c r="G29">
        <f ca="1">COUNTIFS(汎用スキル所持リスト!$D:$D, G$1, 汎用スキル所持リスト!$B:$B, $B29) + COUNTIFS(固有スキル表!$C:$C, $B29, 固有スキル表!$D:$D, G$1)</f>
        <v>0</v>
      </c>
      <c r="H29">
        <f ca="1">COUNTIFS(汎用スキル所持リスト!$D:$D, H$1, 汎用スキル所持リスト!$B:$B, $B29) + COUNTIFS(固有スキル表!$C:$C, $B29, 固有スキル表!$D:$D, H$1)</f>
        <v>2</v>
      </c>
    </row>
    <row r="30" spans="1:8" ht="15.75" customHeight="1">
      <c r="A30" s="1">
        <v>29</v>
      </c>
      <c r="B30" s="1" t="s">
        <v>274</v>
      </c>
      <c r="C30">
        <f t="shared" ca="1" si="0"/>
        <v>5</v>
      </c>
      <c r="D30">
        <f ca="1">COUNTIFS(汎用スキル所持リスト!$D:$D, D$1, 汎用スキル所持リスト!$B:$B, $B30) + COUNTIFS(固有スキル表!$C:$C, $B30, 固有スキル表!$D:$D, D$1)</f>
        <v>1</v>
      </c>
      <c r="E30">
        <f ca="1">COUNTIFS(汎用スキル所持リスト!$D:$D, E$1, 汎用スキル所持リスト!$B:$B, $B30) + COUNTIFS(固有スキル表!$C:$C, $B30, 固有スキル表!$D:$D, E$1)</f>
        <v>1</v>
      </c>
      <c r="F30">
        <f ca="1">COUNTIFS(汎用スキル所持リスト!$D:$D, F$1, 汎用スキル所持リスト!$B:$B, $B30) + COUNTIFS(固有スキル表!$C:$C, $B30, 固有スキル表!$D:$D, F$1)</f>
        <v>0</v>
      </c>
      <c r="G30">
        <f ca="1">COUNTIFS(汎用スキル所持リスト!$D:$D, G$1, 汎用スキル所持リスト!$B:$B, $B30) + COUNTIFS(固有スキル表!$C:$C, $B30, 固有スキル表!$D:$D, G$1)</f>
        <v>1</v>
      </c>
      <c r="H30">
        <f ca="1">COUNTIFS(汎用スキル所持リスト!$D:$D, H$1, 汎用スキル所持リスト!$B:$B, $B30) + COUNTIFS(固有スキル表!$C:$C, $B30, 固有スキル表!$D:$D, H$1)</f>
        <v>2</v>
      </c>
    </row>
    <row r="31" spans="1:8" ht="15.75" customHeight="1">
      <c r="A31" s="1">
        <v>30</v>
      </c>
      <c r="B31" s="1" t="s">
        <v>281</v>
      </c>
      <c r="C31">
        <f t="shared" ca="1" si="0"/>
        <v>5</v>
      </c>
      <c r="D31">
        <f ca="1">COUNTIFS(汎用スキル所持リスト!$D:$D, D$1, 汎用スキル所持リスト!$B:$B, $B31) + COUNTIFS(固有スキル表!$C:$C, $B31, 固有スキル表!$D:$D, D$1)</f>
        <v>0</v>
      </c>
      <c r="E31">
        <f ca="1">COUNTIFS(汎用スキル所持リスト!$D:$D, E$1, 汎用スキル所持リスト!$B:$B, $B31) + COUNTIFS(固有スキル表!$C:$C, $B31, 固有スキル表!$D:$D, E$1)</f>
        <v>5</v>
      </c>
      <c r="F31">
        <f ca="1">COUNTIFS(汎用スキル所持リスト!$D:$D, F$1, 汎用スキル所持リスト!$B:$B, $B31) + COUNTIFS(固有スキル表!$C:$C, $B31, 固有スキル表!$D:$D, F$1)</f>
        <v>0</v>
      </c>
      <c r="G31">
        <f ca="1">COUNTIFS(汎用スキル所持リスト!$D:$D, G$1, 汎用スキル所持リスト!$B:$B, $B31) + COUNTIFS(固有スキル表!$C:$C, $B31, 固有スキル表!$D:$D, G$1)</f>
        <v>0</v>
      </c>
      <c r="H31">
        <f ca="1">COUNTIFS(汎用スキル所持リスト!$D:$D, H$1, 汎用スキル所持リスト!$B:$B, $B31) + COUNTIFS(固有スキル表!$C:$C, $B31, 固有スキル表!$D:$D, H$1)</f>
        <v>0</v>
      </c>
    </row>
    <row r="32" spans="1:8" ht="15.75" customHeight="1">
      <c r="A32" s="1">
        <v>31</v>
      </c>
      <c r="B32" s="1" t="s">
        <v>288</v>
      </c>
      <c r="C32">
        <f t="shared" ca="1" si="0"/>
        <v>5</v>
      </c>
      <c r="D32">
        <f ca="1">COUNTIFS(汎用スキル所持リスト!$D:$D, D$1, 汎用スキル所持リスト!$B:$B, $B32) + COUNTIFS(固有スキル表!$C:$C, $B32, 固有スキル表!$D:$D, D$1)</f>
        <v>2</v>
      </c>
      <c r="E32">
        <f ca="1">COUNTIFS(汎用スキル所持リスト!$D:$D, E$1, 汎用スキル所持リスト!$B:$B, $B32) + COUNTIFS(固有スキル表!$C:$C, $B32, 固有スキル表!$D:$D, E$1)</f>
        <v>3</v>
      </c>
      <c r="F32">
        <f ca="1">COUNTIFS(汎用スキル所持リスト!$D:$D, F$1, 汎用スキル所持リスト!$B:$B, $B32) + COUNTIFS(固有スキル表!$C:$C, $B32, 固有スキル表!$D:$D, F$1)</f>
        <v>0</v>
      </c>
      <c r="G32">
        <f ca="1">COUNTIFS(汎用スキル所持リスト!$D:$D, G$1, 汎用スキル所持リスト!$B:$B, $B32) + COUNTIFS(固有スキル表!$C:$C, $B32, 固有スキル表!$D:$D, G$1)</f>
        <v>0</v>
      </c>
      <c r="H32">
        <f ca="1">COUNTIFS(汎用スキル所持リスト!$D:$D, H$1, 汎用スキル所持リスト!$B:$B, $B32) + COUNTIFS(固有スキル表!$C:$C, $B32, 固有スキル表!$D:$D, H$1)</f>
        <v>0</v>
      </c>
    </row>
    <row r="33" spans="1:8" ht="15.75" customHeight="1">
      <c r="A33" s="1">
        <v>32</v>
      </c>
      <c r="B33" s="1" t="s">
        <v>294</v>
      </c>
      <c r="C33">
        <f t="shared" ca="1" si="0"/>
        <v>6</v>
      </c>
      <c r="D33">
        <f ca="1">COUNTIFS(汎用スキル所持リスト!$D:$D, D$1, 汎用スキル所持リスト!$B:$B, $B33) + COUNTIFS(固有スキル表!$C:$C, $B33, 固有スキル表!$D:$D, D$1)</f>
        <v>3</v>
      </c>
      <c r="E33">
        <f ca="1">COUNTIFS(汎用スキル所持リスト!$D:$D, E$1, 汎用スキル所持リスト!$B:$B, $B33) + COUNTIFS(固有スキル表!$C:$C, $B33, 固有スキル表!$D:$D, E$1)</f>
        <v>1</v>
      </c>
      <c r="F33">
        <f ca="1">COUNTIFS(汎用スキル所持リスト!$D:$D, F$1, 汎用スキル所持リスト!$B:$B, $B33) + COUNTIFS(固有スキル表!$C:$C, $B33, 固有スキル表!$D:$D, F$1)</f>
        <v>1</v>
      </c>
      <c r="G33">
        <f ca="1">COUNTIFS(汎用スキル所持リスト!$D:$D, G$1, 汎用スキル所持リスト!$B:$B, $B33) + COUNTIFS(固有スキル表!$C:$C, $B33, 固有スキル表!$D:$D, G$1)</f>
        <v>1</v>
      </c>
      <c r="H33">
        <f ca="1">COUNTIFS(汎用スキル所持リスト!$D:$D, H$1, 汎用スキル所持リスト!$B:$B, $B33) + COUNTIFS(固有スキル表!$C:$C, $B33, 固有スキル表!$D:$D, H$1)</f>
        <v>0</v>
      </c>
    </row>
    <row r="34" spans="1:8" ht="15.75" customHeight="1">
      <c r="A34" s="1">
        <v>33</v>
      </c>
      <c r="B34" s="1" t="s">
        <v>301</v>
      </c>
      <c r="C34">
        <f t="shared" ca="1" si="0"/>
        <v>4</v>
      </c>
      <c r="D34">
        <f ca="1">COUNTIFS(汎用スキル所持リスト!$D:$D, D$1, 汎用スキル所持リスト!$B:$B, $B34) + COUNTIFS(固有スキル表!$C:$C, $B34, 固有スキル表!$D:$D, D$1)</f>
        <v>1</v>
      </c>
      <c r="E34">
        <f ca="1">COUNTIFS(汎用スキル所持リスト!$D:$D, E$1, 汎用スキル所持リスト!$B:$B, $B34) + COUNTIFS(固有スキル表!$C:$C, $B34, 固有スキル表!$D:$D, E$1)</f>
        <v>3</v>
      </c>
      <c r="F34">
        <f ca="1">COUNTIFS(汎用スキル所持リスト!$D:$D, F$1, 汎用スキル所持リスト!$B:$B, $B34) + COUNTIFS(固有スキル表!$C:$C, $B34, 固有スキル表!$D:$D, F$1)</f>
        <v>0</v>
      </c>
      <c r="G34">
        <f ca="1">COUNTIFS(汎用スキル所持リスト!$D:$D, G$1, 汎用スキル所持リスト!$B:$B, $B34) + COUNTIFS(固有スキル表!$C:$C, $B34, 固有スキル表!$D:$D, G$1)</f>
        <v>0</v>
      </c>
      <c r="H34">
        <f ca="1">COUNTIFS(汎用スキル所持リスト!$D:$D, H$1, 汎用スキル所持リスト!$B:$B, $B34) + COUNTIFS(固有スキル表!$C:$C, $B34, 固有スキル表!$D:$D, H$1)</f>
        <v>0</v>
      </c>
    </row>
    <row r="35" spans="1:8" ht="15.75" customHeight="1">
      <c r="A35" s="1">
        <v>34</v>
      </c>
      <c r="B35" s="1" t="s">
        <v>306</v>
      </c>
      <c r="C35">
        <f t="shared" ca="1" si="0"/>
        <v>5</v>
      </c>
      <c r="D35">
        <f ca="1">COUNTIFS(汎用スキル所持リスト!$D:$D, D$1, 汎用スキル所持リスト!$B:$B, $B35) + COUNTIFS(固有スキル表!$C:$C, $B35, 固有スキル表!$D:$D, D$1)</f>
        <v>2</v>
      </c>
      <c r="E35">
        <f ca="1">COUNTIFS(汎用スキル所持リスト!$D:$D, E$1, 汎用スキル所持リスト!$B:$B, $B35) + COUNTIFS(固有スキル表!$C:$C, $B35, 固有スキル表!$D:$D, E$1)</f>
        <v>3</v>
      </c>
      <c r="F35">
        <f ca="1">COUNTIFS(汎用スキル所持リスト!$D:$D, F$1, 汎用スキル所持リスト!$B:$B, $B35) + COUNTIFS(固有スキル表!$C:$C, $B35, 固有スキル表!$D:$D, F$1)</f>
        <v>0</v>
      </c>
      <c r="G35">
        <f ca="1">COUNTIFS(汎用スキル所持リスト!$D:$D, G$1, 汎用スキル所持リスト!$B:$B, $B35) + COUNTIFS(固有スキル表!$C:$C, $B35, 固有スキル表!$D:$D, G$1)</f>
        <v>0</v>
      </c>
      <c r="H35">
        <f ca="1">COUNTIFS(汎用スキル所持リスト!$D:$D, H$1, 汎用スキル所持リスト!$B:$B, $B35) + COUNTIFS(固有スキル表!$C:$C, $B35, 固有スキル表!$D:$D, H$1)</f>
        <v>0</v>
      </c>
    </row>
    <row r="36" spans="1:8" ht="15.75" customHeight="1">
      <c r="A36" s="1">
        <v>35</v>
      </c>
      <c r="B36" s="1" t="s">
        <v>312</v>
      </c>
      <c r="C36">
        <f t="shared" ca="1" si="0"/>
        <v>7</v>
      </c>
      <c r="D36">
        <f ca="1">COUNTIFS(汎用スキル所持リスト!$D:$D, D$1, 汎用スキル所持リスト!$B:$B, $B36) + COUNTIFS(固有スキル表!$C:$C, $B36, 固有スキル表!$D:$D, D$1)</f>
        <v>3</v>
      </c>
      <c r="E36">
        <f ca="1">COUNTIFS(汎用スキル所持リスト!$D:$D, E$1, 汎用スキル所持リスト!$B:$B, $B36) + COUNTIFS(固有スキル表!$C:$C, $B36, 固有スキル表!$D:$D, E$1)</f>
        <v>4</v>
      </c>
      <c r="F36">
        <f ca="1">COUNTIFS(汎用スキル所持リスト!$D:$D, F$1, 汎用スキル所持リスト!$B:$B, $B36) + COUNTIFS(固有スキル表!$C:$C, $B36, 固有スキル表!$D:$D, F$1)</f>
        <v>0</v>
      </c>
      <c r="G36">
        <f ca="1">COUNTIFS(汎用スキル所持リスト!$D:$D, G$1, 汎用スキル所持リスト!$B:$B, $B36) + COUNTIFS(固有スキル表!$C:$C, $B36, 固有スキル表!$D:$D, G$1)</f>
        <v>0</v>
      </c>
      <c r="H36">
        <f ca="1">COUNTIFS(汎用スキル所持リスト!$D:$D, H$1, 汎用スキル所持リスト!$B:$B, $B36) + COUNTIFS(固有スキル表!$C:$C, $B36, 固有スキル表!$D:$D, H$1)</f>
        <v>0</v>
      </c>
    </row>
    <row r="37" spans="1:8" ht="15.75" customHeight="1">
      <c r="A37" s="1">
        <v>36</v>
      </c>
      <c r="B37" s="1" t="s">
        <v>320</v>
      </c>
      <c r="C37">
        <f t="shared" ca="1" si="0"/>
        <v>5</v>
      </c>
      <c r="D37">
        <f ca="1">COUNTIFS(汎用スキル所持リスト!$D:$D, D$1, 汎用スキル所持リスト!$B:$B, $B37) + COUNTIFS(固有スキル表!$C:$C, $B37, 固有スキル表!$D:$D, D$1)</f>
        <v>3</v>
      </c>
      <c r="E37">
        <f ca="1">COUNTIFS(汎用スキル所持リスト!$D:$D, E$1, 汎用スキル所持リスト!$B:$B, $B37) + COUNTIFS(固有スキル表!$C:$C, $B37, 固有スキル表!$D:$D, E$1)</f>
        <v>2</v>
      </c>
      <c r="F37">
        <f ca="1">COUNTIFS(汎用スキル所持リスト!$D:$D, F$1, 汎用スキル所持リスト!$B:$B, $B37) + COUNTIFS(固有スキル表!$C:$C, $B37, 固有スキル表!$D:$D, F$1)</f>
        <v>0</v>
      </c>
      <c r="G37">
        <f ca="1">COUNTIFS(汎用スキル所持リスト!$D:$D, G$1, 汎用スキル所持リスト!$B:$B, $B37) + COUNTIFS(固有スキル表!$C:$C, $B37, 固有スキル表!$D:$D, G$1)</f>
        <v>0</v>
      </c>
      <c r="H37">
        <f ca="1">COUNTIFS(汎用スキル所持リスト!$D:$D, H$1, 汎用スキル所持リスト!$B:$B, $B37) + COUNTIFS(固有スキル表!$C:$C, $B37, 固有スキル表!$D:$D, H$1)</f>
        <v>0</v>
      </c>
    </row>
    <row r="38" spans="1:8" ht="15.75" customHeight="1">
      <c r="A38" s="1">
        <v>37</v>
      </c>
      <c r="B38" s="1" t="s">
        <v>327</v>
      </c>
      <c r="C38">
        <f t="shared" ca="1" si="0"/>
        <v>4</v>
      </c>
      <c r="D38">
        <f ca="1">COUNTIFS(汎用スキル所持リスト!$D:$D, D$1, 汎用スキル所持リスト!$B:$B, $B38) + COUNTIFS(固有スキル表!$C:$C, $B38, 固有スキル表!$D:$D, D$1)</f>
        <v>1</v>
      </c>
      <c r="E38">
        <f ca="1">COUNTIFS(汎用スキル所持リスト!$D:$D, E$1, 汎用スキル所持リスト!$B:$B, $B38) + COUNTIFS(固有スキル表!$C:$C, $B38, 固有スキル表!$D:$D, E$1)</f>
        <v>2</v>
      </c>
      <c r="F38">
        <f ca="1">COUNTIFS(汎用スキル所持リスト!$D:$D, F$1, 汎用スキル所持リスト!$B:$B, $B38) + COUNTIFS(固有スキル表!$C:$C, $B38, 固有スキル表!$D:$D, F$1)</f>
        <v>1</v>
      </c>
      <c r="G38">
        <f ca="1">COUNTIFS(汎用スキル所持リスト!$D:$D, G$1, 汎用スキル所持リスト!$B:$B, $B38) + COUNTIFS(固有スキル表!$C:$C, $B38, 固有スキル表!$D:$D, G$1)</f>
        <v>0</v>
      </c>
      <c r="H38">
        <f ca="1">COUNTIFS(汎用スキル所持リスト!$D:$D, H$1, 汎用スキル所持リスト!$B:$B, $B38) + COUNTIFS(固有スキル表!$C:$C, $B38, 固有スキル表!$D:$D, H$1)</f>
        <v>0</v>
      </c>
    </row>
    <row r="39" spans="1:8" ht="15.75" customHeight="1">
      <c r="A39" s="1">
        <v>38</v>
      </c>
      <c r="B39" s="1" t="s">
        <v>333</v>
      </c>
      <c r="C39">
        <f t="shared" ca="1" si="0"/>
        <v>4</v>
      </c>
      <c r="D39">
        <f ca="1">COUNTIFS(汎用スキル所持リスト!$D:$D, D$1, 汎用スキル所持リスト!$B:$B, $B39) + COUNTIFS(固有スキル表!$C:$C, $B39, 固有スキル表!$D:$D, D$1)</f>
        <v>1</v>
      </c>
      <c r="E39">
        <f ca="1">COUNTIFS(汎用スキル所持リスト!$D:$D, E$1, 汎用スキル所持リスト!$B:$B, $B39) + COUNTIFS(固有スキル表!$C:$C, $B39, 固有スキル表!$D:$D, E$1)</f>
        <v>2</v>
      </c>
      <c r="F39">
        <f ca="1">COUNTIFS(汎用スキル所持リスト!$D:$D, F$1, 汎用スキル所持リスト!$B:$B, $B39) + COUNTIFS(固有スキル表!$C:$C, $B39, 固有スキル表!$D:$D, F$1)</f>
        <v>1</v>
      </c>
      <c r="G39">
        <f ca="1">COUNTIFS(汎用スキル所持リスト!$D:$D, G$1, 汎用スキル所持リスト!$B:$B, $B39) + COUNTIFS(固有スキル表!$C:$C, $B39, 固有スキル表!$D:$D, G$1)</f>
        <v>0</v>
      </c>
      <c r="H39">
        <f ca="1">COUNTIFS(汎用スキル所持リスト!$D:$D, H$1, 汎用スキル所持リスト!$B:$B, $B39) + COUNTIFS(固有スキル表!$C:$C, $B39, 固有スキル表!$D:$D, H$1)</f>
        <v>0</v>
      </c>
    </row>
    <row r="40" spans="1:8" ht="15">
      <c r="A40" s="1">
        <v>39</v>
      </c>
      <c r="B40" s="1" t="s">
        <v>338</v>
      </c>
      <c r="C40">
        <f t="shared" ca="1" si="0"/>
        <v>5</v>
      </c>
      <c r="D40">
        <f ca="1">COUNTIFS(汎用スキル所持リスト!$D:$D, D$1, 汎用スキル所持リスト!$B:$B, $B40) + COUNTIFS(固有スキル表!$C:$C, $B40, 固有スキル表!$D:$D, D$1)</f>
        <v>1</v>
      </c>
      <c r="E40">
        <f ca="1">COUNTIFS(汎用スキル所持リスト!$D:$D, E$1, 汎用スキル所持リスト!$B:$B, $B40) + COUNTIFS(固有スキル表!$C:$C, $B40, 固有スキル表!$D:$D, E$1)</f>
        <v>4</v>
      </c>
      <c r="F40">
        <f ca="1">COUNTIFS(汎用スキル所持リスト!$D:$D, F$1, 汎用スキル所持リスト!$B:$B, $B40) + COUNTIFS(固有スキル表!$C:$C, $B40, 固有スキル表!$D:$D, F$1)</f>
        <v>0</v>
      </c>
      <c r="G40">
        <f ca="1">COUNTIFS(汎用スキル所持リスト!$D:$D, G$1, 汎用スキル所持リスト!$B:$B, $B40) + COUNTIFS(固有スキル表!$C:$C, $B40, 固有スキル表!$D:$D, G$1)</f>
        <v>0</v>
      </c>
      <c r="H40">
        <f ca="1">COUNTIFS(汎用スキル所持リスト!$D:$D, H$1, 汎用スキル所持リスト!$B:$B, $B40) + COUNTIFS(固有スキル表!$C:$C, $B40, 固有スキル表!$D:$D, H$1)</f>
        <v>0</v>
      </c>
    </row>
    <row r="41" spans="1:8" ht="15">
      <c r="A41" s="1">
        <v>40</v>
      </c>
      <c r="B41" s="1" t="s">
        <v>346</v>
      </c>
      <c r="C41">
        <f t="shared" ca="1" si="0"/>
        <v>9</v>
      </c>
      <c r="D41">
        <f ca="1">COUNTIFS(汎用スキル所持リスト!$D:$D, D$1, 汎用スキル所持リスト!$B:$B, $B41) + COUNTIFS(固有スキル表!$C:$C, $B41, 固有スキル表!$D:$D, D$1)</f>
        <v>3</v>
      </c>
      <c r="E41">
        <f ca="1">COUNTIFS(汎用スキル所持リスト!$D:$D, E$1, 汎用スキル所持リスト!$B:$B, $B41) + COUNTIFS(固有スキル表!$C:$C, $B41, 固有スキル表!$D:$D, E$1)</f>
        <v>2</v>
      </c>
      <c r="F41">
        <f ca="1">COUNTIFS(汎用スキル所持リスト!$D:$D, F$1, 汎用スキル所持リスト!$B:$B, $B41) + COUNTIFS(固有スキル表!$C:$C, $B41, 固有スキル表!$D:$D, F$1)</f>
        <v>1</v>
      </c>
      <c r="G41">
        <f ca="1">COUNTIFS(汎用スキル所持リスト!$D:$D, G$1, 汎用スキル所持リスト!$B:$B, $B41) + COUNTIFS(固有スキル表!$C:$C, $B41, 固有スキル表!$D:$D, G$1)</f>
        <v>2</v>
      </c>
      <c r="H41">
        <f ca="1">COUNTIFS(汎用スキル所持リスト!$D:$D, H$1, 汎用スキル所持リスト!$B:$B, $B41) + COUNTIFS(固有スキル表!$C:$C, $B41, 固有スキル表!$D:$D, H$1)</f>
        <v>1</v>
      </c>
    </row>
    <row r="42" spans="1:8" ht="15">
      <c r="A42" s="1">
        <v>41</v>
      </c>
      <c r="B42" s="1" t="s">
        <v>354</v>
      </c>
      <c r="C42">
        <f t="shared" ca="1" si="0"/>
        <v>14</v>
      </c>
      <c r="D42">
        <f ca="1">COUNTIFS(汎用スキル所持リスト!$D:$D, D$1, 汎用スキル所持リスト!$B:$B, $B42) + COUNTIFS(固有スキル表!$C:$C, $B42, 固有スキル表!$D:$D, D$1)</f>
        <v>3</v>
      </c>
      <c r="E42">
        <f ca="1">COUNTIFS(汎用スキル所持リスト!$D:$D, E$1, 汎用スキル所持リスト!$B:$B, $B42) + COUNTIFS(固有スキル表!$C:$C, $B42, 固有スキル表!$D:$D, E$1)</f>
        <v>5</v>
      </c>
      <c r="F42">
        <f ca="1">COUNTIFS(汎用スキル所持リスト!$D:$D, F$1, 汎用スキル所持リスト!$B:$B, $B42) + COUNTIFS(固有スキル表!$C:$C, $B42, 固有スキル表!$D:$D, F$1)</f>
        <v>1</v>
      </c>
      <c r="G42">
        <f ca="1">COUNTIFS(汎用スキル所持リスト!$D:$D, G$1, 汎用スキル所持リスト!$B:$B, $B42) + COUNTIFS(固有スキル表!$C:$C, $B42, 固有スキル表!$D:$D, G$1)</f>
        <v>4</v>
      </c>
      <c r="H42">
        <f ca="1">COUNTIFS(汎用スキル所持リスト!$D:$D, H$1, 汎用スキル所持リスト!$B:$B, $B42) + COUNTIFS(固有スキル表!$C:$C, $B42, 固有スキル表!$D:$D, H$1)</f>
        <v>1</v>
      </c>
    </row>
    <row r="43" spans="1:8" ht="15">
      <c r="A43" s="1">
        <v>42</v>
      </c>
      <c r="B43" s="1" t="s">
        <v>361</v>
      </c>
      <c r="C43">
        <f t="shared" ca="1" si="0"/>
        <v>7</v>
      </c>
      <c r="D43">
        <f ca="1">COUNTIFS(汎用スキル所持リスト!$D:$D, D$1, 汎用スキル所持リスト!$B:$B, $B43) + COUNTIFS(固有スキル表!$C:$C, $B43, 固有スキル表!$D:$D, D$1)</f>
        <v>4</v>
      </c>
      <c r="E43">
        <f ca="1">COUNTIFS(汎用スキル所持リスト!$D:$D, E$1, 汎用スキル所持リスト!$B:$B, $B43) + COUNTIFS(固有スキル表!$C:$C, $B43, 固有スキル表!$D:$D, E$1)</f>
        <v>1</v>
      </c>
      <c r="F43">
        <f ca="1">COUNTIFS(汎用スキル所持リスト!$D:$D, F$1, 汎用スキル所持リスト!$B:$B, $B43) + COUNTIFS(固有スキル表!$C:$C, $B43, 固有スキル表!$D:$D, F$1)</f>
        <v>0</v>
      </c>
      <c r="G43">
        <f ca="1">COUNTIFS(汎用スキル所持リスト!$D:$D, G$1, 汎用スキル所持リスト!$B:$B, $B43) + COUNTIFS(固有スキル表!$C:$C, $B43, 固有スキル表!$D:$D, G$1)</f>
        <v>0</v>
      </c>
      <c r="H43">
        <f ca="1">COUNTIFS(汎用スキル所持リスト!$D:$D, H$1, 汎用スキル所持リスト!$B:$B, $B43) + COUNTIFS(固有スキル表!$C:$C, $B43, 固有スキル表!$D:$D, H$1)</f>
        <v>2</v>
      </c>
    </row>
    <row r="44" spans="1:8" ht="15">
      <c r="A44" s="1">
        <v>43</v>
      </c>
      <c r="B44" s="1" t="s">
        <v>368</v>
      </c>
      <c r="C44">
        <f t="shared" ca="1" si="0"/>
        <v>5</v>
      </c>
      <c r="D44">
        <f ca="1">COUNTIFS(汎用スキル所持リスト!$D:$D, D$1, 汎用スキル所持リスト!$B:$B, $B44) + COUNTIFS(固有スキル表!$C:$C, $B44, 固有スキル表!$D:$D, D$1)</f>
        <v>3</v>
      </c>
      <c r="E44">
        <f ca="1">COUNTIFS(汎用スキル所持リスト!$D:$D, E$1, 汎用スキル所持リスト!$B:$B, $B44) + COUNTIFS(固有スキル表!$C:$C, $B44, 固有スキル表!$D:$D, E$1)</f>
        <v>2</v>
      </c>
      <c r="F44">
        <f ca="1">COUNTIFS(汎用スキル所持リスト!$D:$D, F$1, 汎用スキル所持リスト!$B:$B, $B44) + COUNTIFS(固有スキル表!$C:$C, $B44, 固有スキル表!$D:$D, F$1)</f>
        <v>0</v>
      </c>
      <c r="G44">
        <f ca="1">COUNTIFS(汎用スキル所持リスト!$D:$D, G$1, 汎用スキル所持リスト!$B:$B, $B44) + COUNTIFS(固有スキル表!$C:$C, $B44, 固有スキル表!$D:$D, G$1)</f>
        <v>0</v>
      </c>
      <c r="H44">
        <f ca="1">COUNTIFS(汎用スキル所持リスト!$D:$D, H$1, 汎用スキル所持リスト!$B:$B, $B44) + COUNTIFS(固有スキル表!$C:$C, $B44, 固有スキル表!$D:$D, H$1)</f>
        <v>0</v>
      </c>
    </row>
    <row r="45" spans="1:8" ht="15">
      <c r="A45" s="1">
        <v>44</v>
      </c>
      <c r="B45" s="1" t="s">
        <v>375</v>
      </c>
      <c r="C45">
        <f t="shared" ca="1" si="0"/>
        <v>6</v>
      </c>
      <c r="D45">
        <f ca="1">COUNTIFS(汎用スキル所持リスト!$D:$D, D$1, 汎用スキル所持リスト!$B:$B, $B45) + COUNTIFS(固有スキル表!$C:$C, $B45, 固有スキル表!$D:$D, D$1)</f>
        <v>3</v>
      </c>
      <c r="E45">
        <f ca="1">COUNTIFS(汎用スキル所持リスト!$D:$D, E$1, 汎用スキル所持リスト!$B:$B, $B45) + COUNTIFS(固有スキル表!$C:$C, $B45, 固有スキル表!$D:$D, E$1)</f>
        <v>3</v>
      </c>
      <c r="F45">
        <f ca="1">COUNTIFS(汎用スキル所持リスト!$D:$D, F$1, 汎用スキル所持リスト!$B:$B, $B45) + COUNTIFS(固有スキル表!$C:$C, $B45, 固有スキル表!$D:$D, F$1)</f>
        <v>0</v>
      </c>
      <c r="G45">
        <f ca="1">COUNTIFS(汎用スキル所持リスト!$D:$D, G$1, 汎用スキル所持リスト!$B:$B, $B45) + COUNTIFS(固有スキル表!$C:$C, $B45, 固有スキル表!$D:$D, G$1)</f>
        <v>0</v>
      </c>
      <c r="H45">
        <f ca="1">COUNTIFS(汎用スキル所持リスト!$D:$D, H$1, 汎用スキル所持リスト!$B:$B, $B45) + COUNTIFS(固有スキル表!$C:$C, $B45, 固有スキル表!$D:$D, H$1)</f>
        <v>0</v>
      </c>
    </row>
    <row r="46" spans="1:8" ht="15">
      <c r="A46" s="1">
        <v>45</v>
      </c>
      <c r="B46" s="1" t="s">
        <v>381</v>
      </c>
      <c r="C46">
        <f t="shared" ca="1" si="0"/>
        <v>5</v>
      </c>
      <c r="D46">
        <f ca="1">COUNTIFS(汎用スキル所持リスト!$D:$D, D$1, 汎用スキル所持リスト!$B:$B, $B46) + COUNTIFS(固有スキル表!$C:$C, $B46, 固有スキル表!$D:$D, D$1)</f>
        <v>1</v>
      </c>
      <c r="E46">
        <f ca="1">COUNTIFS(汎用スキル所持リスト!$D:$D, E$1, 汎用スキル所持リスト!$B:$B, $B46) + COUNTIFS(固有スキル表!$C:$C, $B46, 固有スキル表!$D:$D, E$1)</f>
        <v>2</v>
      </c>
      <c r="F46">
        <f ca="1">COUNTIFS(汎用スキル所持リスト!$D:$D, F$1, 汎用スキル所持リスト!$B:$B, $B46) + COUNTIFS(固有スキル表!$C:$C, $B46, 固有スキル表!$D:$D, F$1)</f>
        <v>2</v>
      </c>
      <c r="G46">
        <f ca="1">COUNTIFS(汎用スキル所持リスト!$D:$D, G$1, 汎用スキル所持リスト!$B:$B, $B46) + COUNTIFS(固有スキル表!$C:$C, $B46, 固有スキル表!$D:$D, G$1)</f>
        <v>0</v>
      </c>
      <c r="H46">
        <f ca="1">COUNTIFS(汎用スキル所持リスト!$D:$D, H$1, 汎用スキル所持リスト!$B:$B, $B46) + COUNTIFS(固有スキル表!$C:$C, $B46, 固有スキル表!$D:$D, H$1)</f>
        <v>0</v>
      </c>
    </row>
    <row r="47" spans="1:8" ht="15">
      <c r="A47" s="1">
        <v>46</v>
      </c>
      <c r="B47" s="1" t="s">
        <v>385</v>
      </c>
      <c r="C47">
        <f t="shared" ca="1" si="0"/>
        <v>4</v>
      </c>
      <c r="D47">
        <f ca="1">COUNTIFS(汎用スキル所持リスト!$D:$D, D$1, 汎用スキル所持リスト!$B:$B, $B47) + COUNTIFS(固有スキル表!$C:$C, $B47, 固有スキル表!$D:$D, D$1)</f>
        <v>1</v>
      </c>
      <c r="E47">
        <f ca="1">COUNTIFS(汎用スキル所持リスト!$D:$D, E$1, 汎用スキル所持リスト!$B:$B, $B47) + COUNTIFS(固有スキル表!$C:$C, $B47, 固有スキル表!$D:$D, E$1)</f>
        <v>2</v>
      </c>
      <c r="F47">
        <f ca="1">COUNTIFS(汎用スキル所持リスト!$D:$D, F$1, 汎用スキル所持リスト!$B:$B, $B47) + COUNTIFS(固有スキル表!$C:$C, $B47, 固有スキル表!$D:$D, F$1)</f>
        <v>1</v>
      </c>
      <c r="G47">
        <f ca="1">COUNTIFS(汎用スキル所持リスト!$D:$D, G$1, 汎用スキル所持リスト!$B:$B, $B47) + COUNTIFS(固有スキル表!$C:$C, $B47, 固有スキル表!$D:$D, G$1)</f>
        <v>0</v>
      </c>
      <c r="H47">
        <f ca="1">COUNTIFS(汎用スキル所持リスト!$D:$D, H$1, 汎用スキル所持リスト!$B:$B, $B47) + COUNTIFS(固有スキル表!$C:$C, $B47, 固有スキル表!$D:$D, H$1)</f>
        <v>0</v>
      </c>
    </row>
    <row r="48" spans="1:8" ht="15">
      <c r="A48" s="1">
        <v>47</v>
      </c>
      <c r="B48" s="1" t="s">
        <v>389</v>
      </c>
      <c r="C48">
        <f t="shared" ca="1" si="0"/>
        <v>4</v>
      </c>
      <c r="D48">
        <f ca="1">COUNTIFS(汎用スキル所持リスト!$D:$D, D$1, 汎用スキル所持リスト!$B:$B, $B48) + COUNTIFS(固有スキル表!$C:$C, $B48, 固有スキル表!$D:$D, D$1)</f>
        <v>2</v>
      </c>
      <c r="E48">
        <f ca="1">COUNTIFS(汎用スキル所持リスト!$D:$D, E$1, 汎用スキル所持リスト!$B:$B, $B48) + COUNTIFS(固有スキル表!$C:$C, $B48, 固有スキル表!$D:$D, E$1)</f>
        <v>1</v>
      </c>
      <c r="F48">
        <f ca="1">COUNTIFS(汎用スキル所持リスト!$D:$D, F$1, 汎用スキル所持リスト!$B:$B, $B48) + COUNTIFS(固有スキル表!$C:$C, $B48, 固有スキル表!$D:$D, F$1)</f>
        <v>1</v>
      </c>
      <c r="G48">
        <f ca="1">COUNTIFS(汎用スキル所持リスト!$D:$D, G$1, 汎用スキル所持リスト!$B:$B, $B48) + COUNTIFS(固有スキル表!$C:$C, $B48, 固有スキル表!$D:$D, G$1)</f>
        <v>0</v>
      </c>
      <c r="H48">
        <f ca="1">COUNTIFS(汎用スキル所持リスト!$D:$D, H$1, 汎用スキル所持リスト!$B:$B, $B48) + COUNTIFS(固有スキル表!$C:$C, $B48, 固有スキル表!$D:$D, H$1)</f>
        <v>0</v>
      </c>
    </row>
    <row r="49" spans="1:8" ht="15">
      <c r="A49" s="1">
        <v>48</v>
      </c>
      <c r="B49" s="1" t="s">
        <v>394</v>
      </c>
      <c r="C49">
        <f t="shared" ca="1" si="0"/>
        <v>6</v>
      </c>
      <c r="D49">
        <f ca="1">COUNTIFS(汎用スキル所持リスト!$D:$D, D$1, 汎用スキル所持リスト!$B:$B, $B49) + COUNTIFS(固有スキル表!$C:$C, $B49, 固有スキル表!$D:$D, D$1)</f>
        <v>2</v>
      </c>
      <c r="E49">
        <f ca="1">COUNTIFS(汎用スキル所持リスト!$D:$D, E$1, 汎用スキル所持リスト!$B:$B, $B49) + COUNTIFS(固有スキル表!$C:$C, $B49, 固有スキル表!$D:$D, E$1)</f>
        <v>2</v>
      </c>
      <c r="F49">
        <f ca="1">COUNTIFS(汎用スキル所持リスト!$D:$D, F$1, 汎用スキル所持リスト!$B:$B, $B49) + COUNTIFS(固有スキル表!$C:$C, $B49, 固有スキル表!$D:$D, F$1)</f>
        <v>0</v>
      </c>
      <c r="G49">
        <f ca="1">COUNTIFS(汎用スキル所持リスト!$D:$D, G$1, 汎用スキル所持リスト!$B:$B, $B49) + COUNTIFS(固有スキル表!$C:$C, $B49, 固有スキル表!$D:$D, G$1)</f>
        <v>0</v>
      </c>
      <c r="H49">
        <f ca="1">COUNTIFS(汎用スキル所持リスト!$D:$D, H$1, 汎用スキル所持リスト!$B:$B, $B49) + COUNTIFS(固有スキル表!$C:$C, $B49, 固有スキル表!$D:$D, H$1)</f>
        <v>2</v>
      </c>
    </row>
    <row r="50" spans="1:8" ht="15">
      <c r="A50" s="1">
        <v>49</v>
      </c>
      <c r="B50" s="1" t="s">
        <v>401</v>
      </c>
      <c r="C50">
        <f t="shared" ca="1" si="0"/>
        <v>4</v>
      </c>
      <c r="D50">
        <f ca="1">COUNTIFS(汎用スキル所持リスト!$D:$D, D$1, 汎用スキル所持リスト!$B:$B, $B50) + COUNTIFS(固有スキル表!$C:$C, $B50, 固有スキル表!$D:$D, D$1)</f>
        <v>3</v>
      </c>
      <c r="E50">
        <f ca="1">COUNTIFS(汎用スキル所持リスト!$D:$D, E$1, 汎用スキル所持リスト!$B:$B, $B50) + COUNTIFS(固有スキル表!$C:$C, $B50, 固有スキル表!$D:$D, E$1)</f>
        <v>1</v>
      </c>
      <c r="F50">
        <f ca="1">COUNTIFS(汎用スキル所持リスト!$D:$D, F$1, 汎用スキル所持リスト!$B:$B, $B50) + COUNTIFS(固有スキル表!$C:$C, $B50, 固有スキル表!$D:$D, F$1)</f>
        <v>0</v>
      </c>
      <c r="G50">
        <f ca="1">COUNTIFS(汎用スキル所持リスト!$D:$D, G$1, 汎用スキル所持リスト!$B:$B, $B50) + COUNTIFS(固有スキル表!$C:$C, $B50, 固有スキル表!$D:$D, G$1)</f>
        <v>0</v>
      </c>
      <c r="H50">
        <f ca="1">COUNTIFS(汎用スキル所持リスト!$D:$D, H$1, 汎用スキル所持リスト!$B:$B, $B50) + COUNTIFS(固有スキル表!$C:$C, $B50, 固有スキル表!$D:$D, H$1)</f>
        <v>0</v>
      </c>
    </row>
    <row r="51" spans="1:8" ht="15">
      <c r="A51" s="1">
        <v>50</v>
      </c>
      <c r="B51" s="1" t="s">
        <v>408</v>
      </c>
      <c r="C51">
        <f t="shared" ca="1" si="0"/>
        <v>4</v>
      </c>
      <c r="D51">
        <f ca="1">COUNTIFS(汎用スキル所持リスト!$D:$D, D$1, 汎用スキル所持リスト!$B:$B, $B51) + COUNTIFS(固有スキル表!$C:$C, $B51, 固有スキル表!$D:$D, D$1)</f>
        <v>1</v>
      </c>
      <c r="E51">
        <f ca="1">COUNTIFS(汎用スキル所持リスト!$D:$D, E$1, 汎用スキル所持リスト!$B:$B, $B51) + COUNTIFS(固有スキル表!$C:$C, $B51, 固有スキル表!$D:$D, E$1)</f>
        <v>2</v>
      </c>
      <c r="F51">
        <f ca="1">COUNTIFS(汎用スキル所持リスト!$D:$D, F$1, 汎用スキル所持リスト!$B:$B, $B51) + COUNTIFS(固有スキル表!$C:$C, $B51, 固有スキル表!$D:$D, F$1)</f>
        <v>0</v>
      </c>
      <c r="G51">
        <f ca="1">COUNTIFS(汎用スキル所持リスト!$D:$D, G$1, 汎用スキル所持リスト!$B:$B, $B51) + COUNTIFS(固有スキル表!$C:$C, $B51, 固有スキル表!$D:$D, G$1)</f>
        <v>0</v>
      </c>
      <c r="H51">
        <f ca="1">COUNTIFS(汎用スキル所持リスト!$D:$D, H$1, 汎用スキル所持リスト!$B:$B, $B51) + COUNTIFS(固有スキル表!$C:$C, $B51, 固有スキル表!$D:$D, H$1)</f>
        <v>1</v>
      </c>
    </row>
    <row r="52" spans="1:8" ht="15">
      <c r="A52" s="1">
        <v>51</v>
      </c>
      <c r="B52" s="1" t="s">
        <v>413</v>
      </c>
      <c r="C52">
        <f t="shared" ca="1" si="0"/>
        <v>5</v>
      </c>
      <c r="D52">
        <f ca="1">COUNTIFS(汎用スキル所持リスト!$D:$D, D$1, 汎用スキル所持リスト!$B:$B, $B52) + COUNTIFS(固有スキル表!$C:$C, $B52, 固有スキル表!$D:$D, D$1)</f>
        <v>2</v>
      </c>
      <c r="E52">
        <f ca="1">COUNTIFS(汎用スキル所持リスト!$D:$D, E$1, 汎用スキル所持リスト!$B:$B, $B52) + COUNTIFS(固有スキル表!$C:$C, $B52, 固有スキル表!$D:$D, E$1)</f>
        <v>3</v>
      </c>
      <c r="F52">
        <f ca="1">COUNTIFS(汎用スキル所持リスト!$D:$D, F$1, 汎用スキル所持リスト!$B:$B, $B52) + COUNTIFS(固有スキル表!$C:$C, $B52, 固有スキル表!$D:$D, F$1)</f>
        <v>0</v>
      </c>
      <c r="G52">
        <f ca="1">COUNTIFS(汎用スキル所持リスト!$D:$D, G$1, 汎用スキル所持リスト!$B:$B, $B52) + COUNTIFS(固有スキル表!$C:$C, $B52, 固有スキル表!$D:$D, G$1)</f>
        <v>0</v>
      </c>
      <c r="H52">
        <f ca="1">COUNTIFS(汎用スキル所持リスト!$D:$D, H$1, 汎用スキル所持リスト!$B:$B, $B52) + COUNTIFS(固有スキル表!$C:$C, $B52, 固有スキル表!$D:$D, H$1)</f>
        <v>0</v>
      </c>
    </row>
    <row r="53" spans="1:8" ht="15">
      <c r="A53" s="1">
        <v>52</v>
      </c>
      <c r="B53" s="1" t="s">
        <v>420</v>
      </c>
      <c r="C53">
        <f t="shared" ca="1" si="0"/>
        <v>7</v>
      </c>
      <c r="D53">
        <f ca="1">COUNTIFS(汎用スキル所持リスト!$D:$D, D$1, 汎用スキル所持リスト!$B:$B, $B53) + COUNTIFS(固有スキル表!$C:$C, $B53, 固有スキル表!$D:$D, D$1)</f>
        <v>3</v>
      </c>
      <c r="E53">
        <f ca="1">COUNTIFS(汎用スキル所持リスト!$D:$D, E$1, 汎用スキル所持リスト!$B:$B, $B53) + COUNTIFS(固有スキル表!$C:$C, $B53, 固有スキル表!$D:$D, E$1)</f>
        <v>4</v>
      </c>
      <c r="F53">
        <f ca="1">COUNTIFS(汎用スキル所持リスト!$D:$D, F$1, 汎用スキル所持リスト!$B:$B, $B53) + COUNTIFS(固有スキル表!$C:$C, $B53, 固有スキル表!$D:$D, F$1)</f>
        <v>0</v>
      </c>
      <c r="G53">
        <f ca="1">COUNTIFS(汎用スキル所持リスト!$D:$D, G$1, 汎用スキル所持リスト!$B:$B, $B53) + COUNTIFS(固有スキル表!$C:$C, $B53, 固有スキル表!$D:$D, G$1)</f>
        <v>0</v>
      </c>
      <c r="H53">
        <f ca="1">COUNTIFS(汎用スキル所持リスト!$D:$D, H$1, 汎用スキル所持リスト!$B:$B, $B53) + COUNTIFS(固有スキル表!$C:$C, $B53, 固有スキル表!$D:$D, H$1)</f>
        <v>0</v>
      </c>
    </row>
    <row r="54" spans="1:8" ht="15">
      <c r="A54" s="1">
        <v>53</v>
      </c>
      <c r="B54" s="1" t="s">
        <v>428</v>
      </c>
      <c r="C54">
        <f t="shared" ca="1" si="0"/>
        <v>5</v>
      </c>
      <c r="D54">
        <f ca="1">COUNTIFS(汎用スキル所持リスト!$D:$D, D$1, 汎用スキル所持リスト!$B:$B, $B54) + COUNTIFS(固有スキル表!$C:$C, $B54, 固有スキル表!$D:$D, D$1)</f>
        <v>0</v>
      </c>
      <c r="E54">
        <f ca="1">COUNTIFS(汎用スキル所持リスト!$D:$D, E$1, 汎用スキル所持リスト!$B:$B, $B54) + COUNTIFS(固有スキル表!$C:$C, $B54, 固有スキル表!$D:$D, E$1)</f>
        <v>2</v>
      </c>
      <c r="F54">
        <f ca="1">COUNTIFS(汎用スキル所持リスト!$D:$D, F$1, 汎用スキル所持リスト!$B:$B, $B54) + COUNTIFS(固有スキル表!$C:$C, $B54, 固有スキル表!$D:$D, F$1)</f>
        <v>0</v>
      </c>
      <c r="G54">
        <f ca="1">COUNTIFS(汎用スキル所持リスト!$D:$D, G$1, 汎用スキル所持リスト!$B:$B, $B54) + COUNTIFS(固有スキル表!$C:$C, $B54, 固有スキル表!$D:$D, G$1)</f>
        <v>2</v>
      </c>
      <c r="H54">
        <f ca="1">COUNTIFS(汎用スキル所持リスト!$D:$D, H$1, 汎用スキル所持リスト!$B:$B, $B54) + COUNTIFS(固有スキル表!$C:$C, $B54, 固有スキル表!$D:$D, H$1)</f>
        <v>1</v>
      </c>
    </row>
    <row r="55" spans="1:8" ht="15">
      <c r="A55" s="1">
        <v>54</v>
      </c>
      <c r="B55" s="1" t="s">
        <v>435</v>
      </c>
      <c r="C55">
        <f t="shared" ca="1" si="0"/>
        <v>6</v>
      </c>
      <c r="D55">
        <f ca="1">COUNTIFS(汎用スキル所持リスト!$D:$D, D$1, 汎用スキル所持リスト!$B:$B, $B55) + COUNTIFS(固有スキル表!$C:$C, $B55, 固有スキル表!$D:$D, D$1)</f>
        <v>2</v>
      </c>
      <c r="E55">
        <f ca="1">COUNTIFS(汎用スキル所持リスト!$D:$D, E$1, 汎用スキル所持リスト!$B:$B, $B55) + COUNTIFS(固有スキル表!$C:$C, $B55, 固有スキル表!$D:$D, E$1)</f>
        <v>3</v>
      </c>
      <c r="F55">
        <f ca="1">COUNTIFS(汎用スキル所持リスト!$D:$D, F$1, 汎用スキル所持リスト!$B:$B, $B55) + COUNTIFS(固有スキル表!$C:$C, $B55, 固有スキル表!$D:$D, F$1)</f>
        <v>0</v>
      </c>
      <c r="G55">
        <f ca="1">COUNTIFS(汎用スキル所持リスト!$D:$D, G$1, 汎用スキル所持リスト!$B:$B, $B55) + COUNTIFS(固有スキル表!$C:$C, $B55, 固有スキル表!$D:$D, G$1)</f>
        <v>1</v>
      </c>
      <c r="H55">
        <f ca="1">COUNTIFS(汎用スキル所持リスト!$D:$D, H$1, 汎用スキル所持リスト!$B:$B, $B55) + COUNTIFS(固有スキル表!$C:$C, $B55, 固有スキル表!$D:$D, H$1)</f>
        <v>0</v>
      </c>
    </row>
    <row r="56" spans="1:8" ht="15">
      <c r="A56" s="1">
        <v>55</v>
      </c>
      <c r="B56" s="1" t="s">
        <v>269</v>
      </c>
      <c r="C56">
        <f t="shared" ca="1" si="0"/>
        <v>6</v>
      </c>
      <c r="D56">
        <f ca="1">COUNTIFS(汎用スキル所持リスト!$D:$D, D$1, 汎用スキル所持リスト!$B:$B, $B56) + COUNTIFS(固有スキル表!$C:$C, $B56, 固有スキル表!$D:$D, D$1)</f>
        <v>3</v>
      </c>
      <c r="E56">
        <f ca="1">COUNTIFS(汎用スキル所持リスト!$D:$D, E$1, 汎用スキル所持リスト!$B:$B, $B56) + COUNTIFS(固有スキル表!$C:$C, $B56, 固有スキル表!$D:$D, E$1)</f>
        <v>1</v>
      </c>
      <c r="F56">
        <f ca="1">COUNTIFS(汎用スキル所持リスト!$D:$D, F$1, 汎用スキル所持リスト!$B:$B, $B56) + COUNTIFS(固有スキル表!$C:$C, $B56, 固有スキル表!$D:$D, F$1)</f>
        <v>0</v>
      </c>
      <c r="G56">
        <f ca="1">COUNTIFS(汎用スキル所持リスト!$D:$D, G$1, 汎用スキル所持リスト!$B:$B, $B56) + COUNTIFS(固有スキル表!$C:$C, $B56, 固有スキル表!$D:$D, G$1)</f>
        <v>1</v>
      </c>
      <c r="H56">
        <f ca="1">COUNTIFS(汎用スキル所持リスト!$D:$D, H$1, 汎用スキル所持リスト!$B:$B, $B56) + COUNTIFS(固有スキル表!$C:$C, $B56, 固有スキル表!$D:$D, H$1)</f>
        <v>1</v>
      </c>
    </row>
    <row r="57" spans="1:8" ht="15">
      <c r="A57" s="1">
        <v>56</v>
      </c>
      <c r="B57" s="1" t="s">
        <v>442</v>
      </c>
      <c r="C57">
        <f t="shared" ca="1" si="0"/>
        <v>4</v>
      </c>
      <c r="D57">
        <f ca="1">COUNTIFS(汎用スキル所持リスト!$D:$D, D$1, 汎用スキル所持リスト!$B:$B, $B57) + COUNTIFS(固有スキル表!$C:$C, $B57, 固有スキル表!$D:$D, D$1)</f>
        <v>3</v>
      </c>
      <c r="E57">
        <f ca="1">COUNTIFS(汎用スキル所持リスト!$D:$D, E$1, 汎用スキル所持リスト!$B:$B, $B57) + COUNTIFS(固有スキル表!$C:$C, $B57, 固有スキル表!$D:$D, E$1)</f>
        <v>1</v>
      </c>
      <c r="F57">
        <f ca="1">COUNTIFS(汎用スキル所持リスト!$D:$D, F$1, 汎用スキル所持リスト!$B:$B, $B57) + COUNTIFS(固有スキル表!$C:$C, $B57, 固有スキル表!$D:$D, F$1)</f>
        <v>0</v>
      </c>
      <c r="G57">
        <f ca="1">COUNTIFS(汎用スキル所持リスト!$D:$D, G$1, 汎用スキル所持リスト!$B:$B, $B57) + COUNTIFS(固有スキル表!$C:$C, $B57, 固有スキル表!$D:$D, G$1)</f>
        <v>0</v>
      </c>
      <c r="H57">
        <f ca="1">COUNTIFS(汎用スキル所持リスト!$D:$D, H$1, 汎用スキル所持リスト!$B:$B, $B57) + COUNTIFS(固有スキル表!$C:$C, $B57, 固有スキル表!$D:$D, H$1)</f>
        <v>0</v>
      </c>
    </row>
    <row r="58" spans="1:8" ht="15">
      <c r="A58" s="1">
        <v>57</v>
      </c>
      <c r="B58" s="1" t="s">
        <v>445</v>
      </c>
      <c r="C58">
        <f t="shared" ca="1" si="0"/>
        <v>4</v>
      </c>
      <c r="D58">
        <f ca="1">COUNTIFS(汎用スキル所持リスト!$D:$D, D$1, 汎用スキル所持リスト!$B:$B, $B58) + COUNTIFS(固有スキル表!$C:$C, $B58, 固有スキル表!$D:$D, D$1)</f>
        <v>2</v>
      </c>
      <c r="E58">
        <f ca="1">COUNTIFS(汎用スキル所持リスト!$D:$D, E$1, 汎用スキル所持リスト!$B:$B, $B58) + COUNTIFS(固有スキル表!$C:$C, $B58, 固有スキル表!$D:$D, E$1)</f>
        <v>1</v>
      </c>
      <c r="F58">
        <f ca="1">COUNTIFS(汎用スキル所持リスト!$D:$D, F$1, 汎用スキル所持リスト!$B:$B, $B58) + COUNTIFS(固有スキル表!$C:$C, $B58, 固有スキル表!$D:$D, F$1)</f>
        <v>0</v>
      </c>
      <c r="G58">
        <f ca="1">COUNTIFS(汎用スキル所持リスト!$D:$D, G$1, 汎用スキル所持リスト!$B:$B, $B58) + COUNTIFS(固有スキル表!$C:$C, $B58, 固有スキル表!$D:$D, G$1)</f>
        <v>1</v>
      </c>
      <c r="H58">
        <f ca="1">COUNTIFS(汎用スキル所持リスト!$D:$D, H$1, 汎用スキル所持リスト!$B:$B, $B58) + COUNTIFS(固有スキル表!$C:$C, $B58, 固有スキル表!$D:$D, H$1)</f>
        <v>0</v>
      </c>
    </row>
    <row r="59" spans="1:8" ht="15">
      <c r="A59" s="1">
        <v>58</v>
      </c>
      <c r="B59" s="1" t="s">
        <v>450</v>
      </c>
      <c r="C59">
        <f t="shared" ca="1" si="0"/>
        <v>5</v>
      </c>
      <c r="D59">
        <f ca="1">COUNTIFS(汎用スキル所持リスト!$D:$D, D$1, 汎用スキル所持リスト!$B:$B, $B59) + COUNTIFS(固有スキル表!$C:$C, $B59, 固有スキル表!$D:$D, D$1)</f>
        <v>2</v>
      </c>
      <c r="E59">
        <f ca="1">COUNTIFS(汎用スキル所持リスト!$D:$D, E$1, 汎用スキル所持リスト!$B:$B, $B59) + COUNTIFS(固有スキル表!$C:$C, $B59, 固有スキル表!$D:$D, E$1)</f>
        <v>2</v>
      </c>
      <c r="F59">
        <f ca="1">COUNTIFS(汎用スキル所持リスト!$D:$D, F$1, 汎用スキル所持リスト!$B:$B, $B59) + COUNTIFS(固有スキル表!$C:$C, $B59, 固有スキル表!$D:$D, F$1)</f>
        <v>0</v>
      </c>
      <c r="G59">
        <f ca="1">COUNTIFS(汎用スキル所持リスト!$D:$D, G$1, 汎用スキル所持リスト!$B:$B, $B59) + COUNTIFS(固有スキル表!$C:$C, $B59, 固有スキル表!$D:$D, G$1)</f>
        <v>1</v>
      </c>
      <c r="H59">
        <f ca="1">COUNTIFS(汎用スキル所持リスト!$D:$D, H$1, 汎用スキル所持リスト!$B:$B, $B59) + COUNTIFS(固有スキル表!$C:$C, $B59, 固有スキル表!$D:$D, H$1)</f>
        <v>0</v>
      </c>
    </row>
    <row r="60" spans="1:8" ht="15">
      <c r="A60" s="1">
        <v>59</v>
      </c>
      <c r="B60" s="1" t="s">
        <v>455</v>
      </c>
      <c r="C60">
        <f t="shared" ca="1" si="0"/>
        <v>5</v>
      </c>
      <c r="D60">
        <f ca="1">COUNTIFS(汎用スキル所持リスト!$D:$D, D$1, 汎用スキル所持リスト!$B:$B, $B60) + COUNTIFS(固有スキル表!$C:$C, $B60, 固有スキル表!$D:$D, D$1)</f>
        <v>2</v>
      </c>
      <c r="E60">
        <f ca="1">COUNTIFS(汎用スキル所持リスト!$D:$D, E$1, 汎用スキル所持リスト!$B:$B, $B60) + COUNTIFS(固有スキル表!$C:$C, $B60, 固有スキル表!$D:$D, E$1)</f>
        <v>3</v>
      </c>
      <c r="F60">
        <f ca="1">COUNTIFS(汎用スキル所持リスト!$D:$D, F$1, 汎用スキル所持リスト!$B:$B, $B60) + COUNTIFS(固有スキル表!$C:$C, $B60, 固有スキル表!$D:$D, F$1)</f>
        <v>0</v>
      </c>
      <c r="G60">
        <f ca="1">COUNTIFS(汎用スキル所持リスト!$D:$D, G$1, 汎用スキル所持リスト!$B:$B, $B60) + COUNTIFS(固有スキル表!$C:$C, $B60, 固有スキル表!$D:$D, G$1)</f>
        <v>0</v>
      </c>
      <c r="H60">
        <f ca="1">COUNTIFS(汎用スキル所持リスト!$D:$D, H$1, 汎用スキル所持リスト!$B:$B, $B60) + COUNTIFS(固有スキル表!$C:$C, $B60, 固有スキル表!$D:$D, H$1)</f>
        <v>0</v>
      </c>
    </row>
    <row r="61" spans="1:8" ht="15">
      <c r="A61" s="1">
        <v>60</v>
      </c>
      <c r="B61" s="1" t="s">
        <v>460</v>
      </c>
      <c r="C61">
        <f t="shared" ca="1" si="0"/>
        <v>8</v>
      </c>
      <c r="D61">
        <f ca="1">COUNTIFS(汎用スキル所持リスト!$D:$D, D$1, 汎用スキル所持リスト!$B:$B, $B61) + COUNTIFS(固有スキル表!$C:$C, $B61, 固有スキル表!$D:$D, D$1)</f>
        <v>5</v>
      </c>
      <c r="E61">
        <f ca="1">COUNTIFS(汎用スキル所持リスト!$D:$D, E$1, 汎用スキル所持リスト!$B:$B, $B61) + COUNTIFS(固有スキル表!$C:$C, $B61, 固有スキル表!$D:$D, E$1)</f>
        <v>3</v>
      </c>
      <c r="F61">
        <f ca="1">COUNTIFS(汎用スキル所持リスト!$D:$D, F$1, 汎用スキル所持リスト!$B:$B, $B61) + COUNTIFS(固有スキル表!$C:$C, $B61, 固有スキル表!$D:$D, F$1)</f>
        <v>0</v>
      </c>
      <c r="G61">
        <f ca="1">COUNTIFS(汎用スキル所持リスト!$D:$D, G$1, 汎用スキル所持リスト!$B:$B, $B61) + COUNTIFS(固有スキル表!$C:$C, $B61, 固有スキル表!$D:$D, G$1)</f>
        <v>0</v>
      </c>
      <c r="H61">
        <f ca="1">COUNTIFS(汎用スキル所持リスト!$D:$D, H$1, 汎用スキル所持リスト!$B:$B, $B61) + COUNTIFS(固有スキル表!$C:$C, $B61, 固有スキル表!$D:$D, H$1)</f>
        <v>0</v>
      </c>
    </row>
    <row r="62" spans="1:8" ht="15">
      <c r="A62" s="1">
        <v>61</v>
      </c>
      <c r="B62" s="1" t="s">
        <v>468</v>
      </c>
      <c r="C62">
        <f t="shared" ca="1" si="0"/>
        <v>4</v>
      </c>
      <c r="D62">
        <f ca="1">COUNTIFS(汎用スキル所持リスト!$D:$D, D$1, 汎用スキル所持リスト!$B:$B, $B62) + COUNTIFS(固有スキル表!$C:$C, $B62, 固有スキル表!$D:$D, D$1)</f>
        <v>1</v>
      </c>
      <c r="E62">
        <f ca="1">COUNTIFS(汎用スキル所持リスト!$D:$D, E$1, 汎用スキル所持リスト!$B:$B, $B62) + COUNTIFS(固有スキル表!$C:$C, $B62, 固有スキル表!$D:$D, E$1)</f>
        <v>2</v>
      </c>
      <c r="F62">
        <f ca="1">COUNTIFS(汎用スキル所持リスト!$D:$D, F$1, 汎用スキル所持リスト!$B:$B, $B62) + COUNTIFS(固有スキル表!$C:$C, $B62, 固有スキル表!$D:$D, F$1)</f>
        <v>0</v>
      </c>
      <c r="G62">
        <f ca="1">COUNTIFS(汎用スキル所持リスト!$D:$D, G$1, 汎用スキル所持リスト!$B:$B, $B62) + COUNTIFS(固有スキル表!$C:$C, $B62, 固有スキル表!$D:$D, G$1)</f>
        <v>0</v>
      </c>
      <c r="H62">
        <f ca="1">COUNTIFS(汎用スキル所持リスト!$D:$D, H$1, 汎用スキル所持リスト!$B:$B, $B62) + COUNTIFS(固有スキル表!$C:$C, $B62, 固有スキル表!$D:$D, H$1)</f>
        <v>1</v>
      </c>
    </row>
    <row r="63" spans="1:8" ht="15">
      <c r="A63" s="1">
        <v>62</v>
      </c>
      <c r="B63" s="1" t="s">
        <v>474</v>
      </c>
      <c r="C63">
        <f t="shared" ca="1" si="0"/>
        <v>5</v>
      </c>
      <c r="D63">
        <f ca="1">COUNTIFS(汎用スキル所持リスト!$D:$D, D$1, 汎用スキル所持リスト!$B:$B, $B63) + COUNTIFS(固有スキル表!$C:$C, $B63, 固有スキル表!$D:$D, D$1)</f>
        <v>3</v>
      </c>
      <c r="E63">
        <f ca="1">COUNTIFS(汎用スキル所持リスト!$D:$D, E$1, 汎用スキル所持リスト!$B:$B, $B63) + COUNTIFS(固有スキル表!$C:$C, $B63, 固有スキル表!$D:$D, E$1)</f>
        <v>1</v>
      </c>
      <c r="F63">
        <f ca="1">COUNTIFS(汎用スキル所持リスト!$D:$D, F$1, 汎用スキル所持リスト!$B:$B, $B63) + COUNTIFS(固有スキル表!$C:$C, $B63, 固有スキル表!$D:$D, F$1)</f>
        <v>1</v>
      </c>
      <c r="G63">
        <f ca="1">COUNTIFS(汎用スキル所持リスト!$D:$D, G$1, 汎用スキル所持リスト!$B:$B, $B63) + COUNTIFS(固有スキル表!$C:$C, $B63, 固有スキル表!$D:$D, G$1)</f>
        <v>0</v>
      </c>
      <c r="H63">
        <f ca="1">COUNTIFS(汎用スキル所持リスト!$D:$D, H$1, 汎用スキル所持リスト!$B:$B, $B63) + COUNTIFS(固有スキル表!$C:$C, $B63, 固有スキル表!$D:$D, H$1)</f>
        <v>0</v>
      </c>
    </row>
    <row r="64" spans="1:8" ht="15">
      <c r="A64" s="1">
        <v>63</v>
      </c>
      <c r="B64" s="1" t="s">
        <v>479</v>
      </c>
      <c r="C64">
        <f t="shared" ca="1" si="0"/>
        <v>4</v>
      </c>
      <c r="D64">
        <f ca="1">COUNTIFS(汎用スキル所持リスト!$D:$D, D$1, 汎用スキル所持リスト!$B:$B, $B64) + COUNTIFS(固有スキル表!$C:$C, $B64, 固有スキル表!$D:$D, D$1)</f>
        <v>3</v>
      </c>
      <c r="E64">
        <f ca="1">COUNTIFS(汎用スキル所持リスト!$D:$D, E$1, 汎用スキル所持リスト!$B:$B, $B64) + COUNTIFS(固有スキル表!$C:$C, $B64, 固有スキル表!$D:$D, E$1)</f>
        <v>1</v>
      </c>
      <c r="F64">
        <f ca="1">COUNTIFS(汎用スキル所持リスト!$D:$D, F$1, 汎用スキル所持リスト!$B:$B, $B64) + COUNTIFS(固有スキル表!$C:$C, $B64, 固有スキル表!$D:$D, F$1)</f>
        <v>0</v>
      </c>
      <c r="G64">
        <f ca="1">COUNTIFS(汎用スキル所持リスト!$D:$D, G$1, 汎用スキル所持リスト!$B:$B, $B64) + COUNTIFS(固有スキル表!$C:$C, $B64, 固有スキル表!$D:$D, G$1)</f>
        <v>0</v>
      </c>
      <c r="H64">
        <f ca="1">COUNTIFS(汎用スキル所持リスト!$D:$D, H$1, 汎用スキル所持リスト!$B:$B, $B64) + COUNTIFS(固有スキル表!$C:$C, $B64, 固有スキル表!$D:$D, H$1)</f>
        <v>0</v>
      </c>
    </row>
    <row r="65" spans="1:8" ht="15">
      <c r="A65" s="1">
        <v>64</v>
      </c>
      <c r="B65" s="1" t="s">
        <v>485</v>
      </c>
      <c r="C65">
        <f t="shared" ca="1" si="0"/>
        <v>6</v>
      </c>
      <c r="D65">
        <f ca="1">COUNTIFS(汎用スキル所持リスト!$D:$D, D$1, 汎用スキル所持リスト!$B:$B, $B65) + COUNTIFS(固有スキル表!$C:$C, $B65, 固有スキル表!$D:$D, D$1)</f>
        <v>1</v>
      </c>
      <c r="E65">
        <f ca="1">COUNTIFS(汎用スキル所持リスト!$D:$D, E$1, 汎用スキル所持リスト!$B:$B, $B65) + COUNTIFS(固有スキル表!$C:$C, $B65, 固有スキル表!$D:$D, E$1)</f>
        <v>3</v>
      </c>
      <c r="F65">
        <f ca="1">COUNTIFS(汎用スキル所持リスト!$D:$D, F$1, 汎用スキル所持リスト!$B:$B, $B65) + COUNTIFS(固有スキル表!$C:$C, $B65, 固有スキル表!$D:$D, F$1)</f>
        <v>0</v>
      </c>
      <c r="G65">
        <f ca="1">COUNTIFS(汎用スキル所持リスト!$D:$D, G$1, 汎用スキル所持リスト!$B:$B, $B65) + COUNTIFS(固有スキル表!$C:$C, $B65, 固有スキル表!$D:$D, G$1)</f>
        <v>2</v>
      </c>
      <c r="H65">
        <f ca="1">COUNTIFS(汎用スキル所持リスト!$D:$D, H$1, 汎用スキル所持リスト!$B:$B, $B65) + COUNTIFS(固有スキル表!$C:$C, $B65, 固有スキル表!$D:$D, H$1)</f>
        <v>0</v>
      </c>
    </row>
    <row r="66" spans="1:8" ht="15">
      <c r="A66" s="1">
        <v>65</v>
      </c>
      <c r="B66" s="1" t="s">
        <v>490</v>
      </c>
      <c r="C66">
        <f t="shared" ca="1" si="0"/>
        <v>6</v>
      </c>
      <c r="D66">
        <f ca="1">COUNTIFS(汎用スキル所持リスト!$D:$D, D$1, 汎用スキル所持リスト!$B:$B, $B66) + COUNTIFS(固有スキル表!$C:$C, $B66, 固有スキル表!$D:$D, D$1)</f>
        <v>2</v>
      </c>
      <c r="E66">
        <f ca="1">COUNTIFS(汎用スキル所持リスト!$D:$D, E$1, 汎用スキル所持リスト!$B:$B, $B66) + COUNTIFS(固有スキル表!$C:$C, $B66, 固有スキル表!$D:$D, E$1)</f>
        <v>3</v>
      </c>
      <c r="F66">
        <f ca="1">COUNTIFS(汎用スキル所持リスト!$D:$D, F$1, 汎用スキル所持リスト!$B:$B, $B66) + COUNTIFS(固有スキル表!$C:$C, $B66, 固有スキル表!$D:$D, F$1)</f>
        <v>0</v>
      </c>
      <c r="G66">
        <f ca="1">COUNTIFS(汎用スキル所持リスト!$D:$D, G$1, 汎用スキル所持リスト!$B:$B, $B66) + COUNTIFS(固有スキル表!$C:$C, $B66, 固有スキル表!$D:$D, G$1)</f>
        <v>1</v>
      </c>
      <c r="H66">
        <f ca="1">COUNTIFS(汎用スキル所持リスト!$D:$D, H$1, 汎用スキル所持リスト!$B:$B, $B66) + COUNTIFS(固有スキル表!$C:$C, $B66, 固有スキル表!$D:$D, H$1)</f>
        <v>0</v>
      </c>
    </row>
    <row r="67" spans="1:8" ht="15">
      <c r="A67" s="1">
        <v>66</v>
      </c>
      <c r="B67" s="1" t="s">
        <v>494</v>
      </c>
      <c r="C67">
        <f t="shared" ca="1" si="0"/>
        <v>3</v>
      </c>
      <c r="D67">
        <f ca="1">COUNTIFS(汎用スキル所持リスト!$D:$D, D$1, 汎用スキル所持リスト!$B:$B, $B67) + COUNTIFS(固有スキル表!$C:$C, $B67, 固有スキル表!$D:$D, D$1)</f>
        <v>1</v>
      </c>
      <c r="E67">
        <f ca="1">COUNTIFS(汎用スキル所持リスト!$D:$D, E$1, 汎用スキル所持リスト!$B:$B, $B67) + COUNTIFS(固有スキル表!$C:$C, $B67, 固有スキル表!$D:$D, E$1)</f>
        <v>2</v>
      </c>
      <c r="F67">
        <f ca="1">COUNTIFS(汎用スキル所持リスト!$D:$D, F$1, 汎用スキル所持リスト!$B:$B, $B67) + COUNTIFS(固有スキル表!$C:$C, $B67, 固有スキル表!$D:$D, F$1)</f>
        <v>0</v>
      </c>
      <c r="G67">
        <f ca="1">COUNTIFS(汎用スキル所持リスト!$D:$D, G$1, 汎用スキル所持リスト!$B:$B, $B67) + COUNTIFS(固有スキル表!$C:$C, $B67, 固有スキル表!$D:$D, G$1)</f>
        <v>0</v>
      </c>
      <c r="H67">
        <f ca="1">COUNTIFS(汎用スキル所持リスト!$D:$D, H$1, 汎用スキル所持リスト!$B:$B, $B67) + COUNTIFS(固有スキル表!$C:$C, $B67, 固有スキル表!$D:$D, H$1)</f>
        <v>0</v>
      </c>
    </row>
    <row r="68" spans="1:8" ht="15">
      <c r="A68" s="1">
        <v>67</v>
      </c>
      <c r="B68" s="1" t="s">
        <v>497</v>
      </c>
      <c r="C68">
        <f t="shared" ca="1" si="0"/>
        <v>3</v>
      </c>
      <c r="D68">
        <f ca="1">COUNTIFS(汎用スキル所持リスト!$D:$D, D$1, 汎用スキル所持リスト!$B:$B, $B68) + COUNTIFS(固有スキル表!$C:$C, $B68, 固有スキル表!$D:$D, D$1)</f>
        <v>1</v>
      </c>
      <c r="E68">
        <f ca="1">COUNTIFS(汎用スキル所持リスト!$D:$D, E$1, 汎用スキル所持リスト!$B:$B, $B68) + COUNTIFS(固有スキル表!$C:$C, $B68, 固有スキル表!$D:$D, E$1)</f>
        <v>2</v>
      </c>
      <c r="F68">
        <f ca="1">COUNTIFS(汎用スキル所持リスト!$D:$D, F$1, 汎用スキル所持リスト!$B:$B, $B68) + COUNTIFS(固有スキル表!$C:$C, $B68, 固有スキル表!$D:$D, F$1)</f>
        <v>0</v>
      </c>
      <c r="G68">
        <f ca="1">COUNTIFS(汎用スキル所持リスト!$D:$D, G$1, 汎用スキル所持リスト!$B:$B, $B68) + COUNTIFS(固有スキル表!$C:$C, $B68, 固有スキル表!$D:$D, G$1)</f>
        <v>0</v>
      </c>
      <c r="H68">
        <f ca="1">COUNTIFS(汎用スキル所持リスト!$D:$D, H$1, 汎用スキル所持リスト!$B:$B, $B68) + COUNTIFS(固有スキル表!$C:$C, $B68, 固有スキル表!$D:$D, H$1)</f>
        <v>0</v>
      </c>
    </row>
    <row r="69" spans="1:8" ht="15">
      <c r="A69" s="1">
        <v>68</v>
      </c>
      <c r="B69" s="1" t="s">
        <v>501</v>
      </c>
      <c r="C69">
        <f t="shared" ca="1" si="0"/>
        <v>4</v>
      </c>
      <c r="D69">
        <f ca="1">COUNTIFS(汎用スキル所持リスト!$D:$D, D$1, 汎用スキル所持リスト!$B:$B, $B69) + COUNTIFS(固有スキル表!$C:$C, $B69, 固有スキル表!$D:$D, D$1)</f>
        <v>2</v>
      </c>
      <c r="E69">
        <f ca="1">COUNTIFS(汎用スキル所持リスト!$D:$D, E$1, 汎用スキル所持リスト!$B:$B, $B69) + COUNTIFS(固有スキル表!$C:$C, $B69, 固有スキル表!$D:$D, E$1)</f>
        <v>0</v>
      </c>
      <c r="F69">
        <f ca="1">COUNTIFS(汎用スキル所持リスト!$D:$D, F$1, 汎用スキル所持リスト!$B:$B, $B69) + COUNTIFS(固有スキル表!$C:$C, $B69, 固有スキル表!$D:$D, F$1)</f>
        <v>2</v>
      </c>
      <c r="G69">
        <f ca="1">COUNTIFS(汎用スキル所持リスト!$D:$D, G$1, 汎用スキル所持リスト!$B:$B, $B69) + COUNTIFS(固有スキル表!$C:$C, $B69, 固有スキル表!$D:$D, G$1)</f>
        <v>0</v>
      </c>
      <c r="H69">
        <f ca="1">COUNTIFS(汎用スキル所持リスト!$D:$D, H$1, 汎用スキル所持リスト!$B:$B, $B69) + COUNTIFS(固有スキル表!$C:$C, $B69, 固有スキル表!$D:$D, H$1)</f>
        <v>0</v>
      </c>
    </row>
    <row r="70" spans="1:8" ht="15">
      <c r="A70" s="1">
        <v>69</v>
      </c>
      <c r="B70" s="1" t="s">
        <v>506</v>
      </c>
      <c r="C70">
        <f t="shared" ca="1" si="0"/>
        <v>4</v>
      </c>
      <c r="D70">
        <f ca="1">COUNTIFS(汎用スキル所持リスト!$D:$D, D$1, 汎用スキル所持リスト!$B:$B, $B70) + COUNTIFS(固有スキル表!$C:$C, $B70, 固有スキル表!$D:$D, D$1)</f>
        <v>2</v>
      </c>
      <c r="E70">
        <f ca="1">COUNTIFS(汎用スキル所持リスト!$D:$D, E$1, 汎用スキル所持リスト!$B:$B, $B70) + COUNTIFS(固有スキル表!$C:$C, $B70, 固有スキル表!$D:$D, E$1)</f>
        <v>1</v>
      </c>
      <c r="F70">
        <f ca="1">COUNTIFS(汎用スキル所持リスト!$D:$D, F$1, 汎用スキル所持リスト!$B:$B, $B70) + COUNTIFS(固有スキル表!$C:$C, $B70, 固有スキル表!$D:$D, F$1)</f>
        <v>0</v>
      </c>
      <c r="G70">
        <f ca="1">COUNTIFS(汎用スキル所持リスト!$D:$D, G$1, 汎用スキル所持リスト!$B:$B, $B70) + COUNTIFS(固有スキル表!$C:$C, $B70, 固有スキル表!$D:$D, G$1)</f>
        <v>1</v>
      </c>
      <c r="H70">
        <f ca="1">COUNTIFS(汎用スキル所持リスト!$D:$D, H$1, 汎用スキル所持リスト!$B:$B, $B70) + COUNTIFS(固有スキル表!$C:$C, $B70, 固有スキル表!$D:$D, H$1)</f>
        <v>0</v>
      </c>
    </row>
    <row r="71" spans="1:8" ht="15">
      <c r="A71" s="1">
        <v>70</v>
      </c>
      <c r="B71" s="1" t="s">
        <v>511</v>
      </c>
      <c r="C71">
        <f t="shared" ca="1" si="0"/>
        <v>4</v>
      </c>
      <c r="D71">
        <f ca="1">COUNTIFS(汎用スキル所持リスト!$D:$D, D$1, 汎用スキル所持リスト!$B:$B, $B71) + COUNTIFS(固有スキル表!$C:$C, $B71, 固有スキル表!$D:$D, D$1)</f>
        <v>4</v>
      </c>
      <c r="E71">
        <f ca="1">COUNTIFS(汎用スキル所持リスト!$D:$D, E$1, 汎用スキル所持リスト!$B:$B, $B71) + COUNTIFS(固有スキル表!$C:$C, $B71, 固有スキル表!$D:$D, E$1)</f>
        <v>0</v>
      </c>
      <c r="F71">
        <f ca="1">COUNTIFS(汎用スキル所持リスト!$D:$D, F$1, 汎用スキル所持リスト!$B:$B, $B71) + COUNTIFS(固有スキル表!$C:$C, $B71, 固有スキル表!$D:$D, F$1)</f>
        <v>0</v>
      </c>
      <c r="G71">
        <f ca="1">COUNTIFS(汎用スキル所持リスト!$D:$D, G$1, 汎用スキル所持リスト!$B:$B, $B71) + COUNTIFS(固有スキル表!$C:$C, $B71, 固有スキル表!$D:$D, G$1)</f>
        <v>0</v>
      </c>
      <c r="H71">
        <f ca="1">COUNTIFS(汎用スキル所持リスト!$D:$D, H$1, 汎用スキル所持リスト!$B:$B, $B71) + COUNTIFS(固有スキル表!$C:$C, $B71, 固有スキル表!$D:$D, H$1)</f>
        <v>0</v>
      </c>
    </row>
    <row r="72" spans="1:8" ht="15">
      <c r="A72" s="1">
        <v>71</v>
      </c>
      <c r="B72" s="1" t="s">
        <v>515</v>
      </c>
      <c r="C72">
        <f t="shared" ca="1" si="0"/>
        <v>8</v>
      </c>
      <c r="D72">
        <f ca="1">COUNTIFS(汎用スキル所持リスト!$D:$D, D$1, 汎用スキル所持リスト!$B:$B, $B72) + COUNTIFS(固有スキル表!$C:$C, $B72, 固有スキル表!$D:$D, D$1)</f>
        <v>2</v>
      </c>
      <c r="E72">
        <f ca="1">COUNTIFS(汎用スキル所持リスト!$D:$D, E$1, 汎用スキル所持リスト!$B:$B, $B72) + COUNTIFS(固有スキル表!$C:$C, $B72, 固有スキル表!$D:$D, E$1)</f>
        <v>4</v>
      </c>
      <c r="F72">
        <f ca="1">COUNTIFS(汎用スキル所持リスト!$D:$D, F$1, 汎用スキル所持リスト!$B:$B, $B72) + COUNTIFS(固有スキル表!$C:$C, $B72, 固有スキル表!$D:$D, F$1)</f>
        <v>0</v>
      </c>
      <c r="G72">
        <f ca="1">COUNTIFS(汎用スキル所持リスト!$D:$D, G$1, 汎用スキル所持リスト!$B:$B, $B72) + COUNTIFS(固有スキル表!$C:$C, $B72, 固有スキル表!$D:$D, G$1)</f>
        <v>1</v>
      </c>
      <c r="H72">
        <f ca="1">COUNTIFS(汎用スキル所持リスト!$D:$D, H$1, 汎用スキル所持リスト!$B:$B, $B72) + COUNTIFS(固有スキル表!$C:$C, $B72, 固有スキル表!$D:$D, H$1)</f>
        <v>1</v>
      </c>
    </row>
    <row r="73" spans="1:8" ht="15">
      <c r="A73" s="1">
        <v>72</v>
      </c>
      <c r="B73" s="1" t="s">
        <v>519</v>
      </c>
      <c r="C73">
        <f t="shared" ca="1" si="0"/>
        <v>4</v>
      </c>
      <c r="D73">
        <f ca="1">COUNTIFS(汎用スキル所持リスト!$D:$D, D$1, 汎用スキル所持リスト!$B:$B, $B73) + COUNTIFS(固有スキル表!$C:$C, $B73, 固有スキル表!$D:$D, D$1)</f>
        <v>2</v>
      </c>
      <c r="E73">
        <f ca="1">COUNTIFS(汎用スキル所持リスト!$D:$D, E$1, 汎用スキル所持リスト!$B:$B, $B73) + COUNTIFS(固有スキル表!$C:$C, $B73, 固有スキル表!$D:$D, E$1)</f>
        <v>2</v>
      </c>
      <c r="F73">
        <f ca="1">COUNTIFS(汎用スキル所持リスト!$D:$D, F$1, 汎用スキル所持リスト!$B:$B, $B73) + COUNTIFS(固有スキル表!$C:$C, $B73, 固有スキル表!$D:$D, F$1)</f>
        <v>0</v>
      </c>
      <c r="G73">
        <f ca="1">COUNTIFS(汎用スキル所持リスト!$D:$D, G$1, 汎用スキル所持リスト!$B:$B, $B73) + COUNTIFS(固有スキル表!$C:$C, $B73, 固有スキル表!$D:$D, G$1)</f>
        <v>0</v>
      </c>
      <c r="H73">
        <f ca="1">COUNTIFS(汎用スキル所持リスト!$D:$D, H$1, 汎用スキル所持リスト!$B:$B, $B73) + COUNTIFS(固有スキル表!$C:$C, $B73, 固有スキル表!$D:$D, H$1)</f>
        <v>0</v>
      </c>
    </row>
    <row r="74" spans="1:8" ht="15">
      <c r="A74" s="1">
        <v>73</v>
      </c>
      <c r="B74" s="1" t="s">
        <v>527</v>
      </c>
      <c r="C74">
        <f t="shared" ca="1" si="0"/>
        <v>4</v>
      </c>
      <c r="D74">
        <f ca="1">COUNTIFS(汎用スキル所持リスト!$D:$D, D$1, 汎用スキル所持リスト!$B:$B, $B74) + COUNTIFS(固有スキル表!$C:$C, $B74, 固有スキル表!$D:$D, D$1)</f>
        <v>3</v>
      </c>
      <c r="E74">
        <f ca="1">COUNTIFS(汎用スキル所持リスト!$D:$D, E$1, 汎用スキル所持リスト!$B:$B, $B74) + COUNTIFS(固有スキル表!$C:$C, $B74, 固有スキル表!$D:$D, E$1)</f>
        <v>1</v>
      </c>
      <c r="F74">
        <f ca="1">COUNTIFS(汎用スキル所持リスト!$D:$D, F$1, 汎用スキル所持リスト!$B:$B, $B74) + COUNTIFS(固有スキル表!$C:$C, $B74, 固有スキル表!$D:$D, F$1)</f>
        <v>0</v>
      </c>
      <c r="G74">
        <f ca="1">COUNTIFS(汎用スキル所持リスト!$D:$D, G$1, 汎用スキル所持リスト!$B:$B, $B74) + COUNTIFS(固有スキル表!$C:$C, $B74, 固有スキル表!$D:$D, G$1)</f>
        <v>0</v>
      </c>
      <c r="H74">
        <f ca="1">COUNTIFS(汎用スキル所持リスト!$D:$D, H$1, 汎用スキル所持リスト!$B:$B, $B74) + COUNTIFS(固有スキル表!$C:$C, $B74, 固有スキル表!$D:$D, H$1)</f>
        <v>0</v>
      </c>
    </row>
    <row r="75" spans="1:8" ht="15">
      <c r="A75" s="1">
        <v>74</v>
      </c>
      <c r="B75" s="1" t="s">
        <v>533</v>
      </c>
      <c r="C75">
        <f t="shared" ca="1" si="0"/>
        <v>4</v>
      </c>
      <c r="D75">
        <f ca="1">COUNTIFS(汎用スキル所持リスト!$D:$D, D$1, 汎用スキル所持リスト!$B:$B, $B75) + COUNTIFS(固有スキル表!$C:$C, $B75, 固有スキル表!$D:$D, D$1)</f>
        <v>2</v>
      </c>
      <c r="E75">
        <f ca="1">COUNTIFS(汎用スキル所持リスト!$D:$D, E$1, 汎用スキル所持リスト!$B:$B, $B75) + COUNTIFS(固有スキル表!$C:$C, $B75, 固有スキル表!$D:$D, E$1)</f>
        <v>2</v>
      </c>
      <c r="F75">
        <f ca="1">COUNTIFS(汎用スキル所持リスト!$D:$D, F$1, 汎用スキル所持リスト!$B:$B, $B75) + COUNTIFS(固有スキル表!$C:$C, $B75, 固有スキル表!$D:$D, F$1)</f>
        <v>0</v>
      </c>
      <c r="G75">
        <f ca="1">COUNTIFS(汎用スキル所持リスト!$D:$D, G$1, 汎用スキル所持リスト!$B:$B, $B75) + COUNTIFS(固有スキル表!$C:$C, $B75, 固有スキル表!$D:$D, G$1)</f>
        <v>0</v>
      </c>
      <c r="H75">
        <f ca="1">COUNTIFS(汎用スキル所持リスト!$D:$D, H$1, 汎用スキル所持リスト!$B:$B, $B75) + COUNTIFS(固有スキル表!$C:$C, $B75, 固有スキル表!$D:$D, H$1)</f>
        <v>0</v>
      </c>
    </row>
    <row r="76" spans="1:8" ht="15">
      <c r="A76" s="1">
        <v>75</v>
      </c>
      <c r="B76" s="1" t="s">
        <v>540</v>
      </c>
      <c r="C76">
        <f t="shared" ca="1" si="0"/>
        <v>5</v>
      </c>
      <c r="D76">
        <f ca="1">COUNTIFS(汎用スキル所持リスト!$D:$D, D$1, 汎用スキル所持リスト!$B:$B, $B76) + COUNTIFS(固有スキル表!$C:$C, $B76, 固有スキル表!$D:$D, D$1)</f>
        <v>3</v>
      </c>
      <c r="E76">
        <f ca="1">COUNTIFS(汎用スキル所持リスト!$D:$D, E$1, 汎用スキル所持リスト!$B:$B, $B76) + COUNTIFS(固有スキル表!$C:$C, $B76, 固有スキル表!$D:$D, E$1)</f>
        <v>2</v>
      </c>
      <c r="F76">
        <f ca="1">COUNTIFS(汎用スキル所持リスト!$D:$D, F$1, 汎用スキル所持リスト!$B:$B, $B76) + COUNTIFS(固有スキル表!$C:$C, $B76, 固有スキル表!$D:$D, F$1)</f>
        <v>0</v>
      </c>
      <c r="G76">
        <f ca="1">COUNTIFS(汎用スキル所持リスト!$D:$D, G$1, 汎用スキル所持リスト!$B:$B, $B76) + COUNTIFS(固有スキル表!$C:$C, $B76, 固有スキル表!$D:$D, G$1)</f>
        <v>0</v>
      </c>
      <c r="H76">
        <f ca="1">COUNTIFS(汎用スキル所持リスト!$D:$D, H$1, 汎用スキル所持リスト!$B:$B, $B76) + COUNTIFS(固有スキル表!$C:$C, $B76, 固有スキル表!$D:$D, H$1)</f>
        <v>0</v>
      </c>
    </row>
    <row r="77" spans="1:8" ht="15">
      <c r="A77" s="1">
        <v>76</v>
      </c>
      <c r="B77" s="1" t="s">
        <v>546</v>
      </c>
      <c r="C77">
        <f t="shared" ca="1" si="0"/>
        <v>6</v>
      </c>
      <c r="D77">
        <f ca="1">COUNTIFS(汎用スキル所持リスト!$D:$D, D$1, 汎用スキル所持リスト!$B:$B, $B77) + COUNTIFS(固有スキル表!$C:$C, $B77, 固有スキル表!$D:$D, D$1)</f>
        <v>3</v>
      </c>
      <c r="E77">
        <f ca="1">COUNTIFS(汎用スキル所持リスト!$D:$D, E$1, 汎用スキル所持リスト!$B:$B, $B77) + COUNTIFS(固有スキル表!$C:$C, $B77, 固有スキル表!$D:$D, E$1)</f>
        <v>2</v>
      </c>
      <c r="F77">
        <f ca="1">COUNTIFS(汎用スキル所持リスト!$D:$D, F$1, 汎用スキル所持リスト!$B:$B, $B77) + COUNTIFS(固有スキル表!$C:$C, $B77, 固有スキル表!$D:$D, F$1)</f>
        <v>0</v>
      </c>
      <c r="G77">
        <f ca="1">COUNTIFS(汎用スキル所持リスト!$D:$D, G$1, 汎用スキル所持リスト!$B:$B, $B77) + COUNTIFS(固有スキル表!$C:$C, $B77, 固有スキル表!$D:$D, G$1)</f>
        <v>0</v>
      </c>
      <c r="H77">
        <f ca="1">COUNTIFS(汎用スキル所持リスト!$D:$D, H$1, 汎用スキル所持リスト!$B:$B, $B77) + COUNTIFS(固有スキル表!$C:$C, $B77, 固有スキル表!$D:$D, H$1)</f>
        <v>1</v>
      </c>
    </row>
    <row r="78" spans="1:8" ht="15">
      <c r="A78" s="1">
        <v>77</v>
      </c>
      <c r="B78" s="1" t="s">
        <v>552</v>
      </c>
      <c r="C78">
        <f t="shared" ca="1" si="0"/>
        <v>6</v>
      </c>
      <c r="D78">
        <f ca="1">COUNTIFS(汎用スキル所持リスト!$D:$D, D$1, 汎用スキル所持リスト!$B:$B, $B78) + COUNTIFS(固有スキル表!$C:$C, $B78, 固有スキル表!$D:$D, D$1)</f>
        <v>4</v>
      </c>
      <c r="E78">
        <f ca="1">COUNTIFS(汎用スキル所持リスト!$D:$D, E$1, 汎用スキル所持リスト!$B:$B, $B78) + COUNTIFS(固有スキル表!$C:$C, $B78, 固有スキル表!$D:$D, E$1)</f>
        <v>2</v>
      </c>
      <c r="F78">
        <f ca="1">COUNTIFS(汎用スキル所持リスト!$D:$D, F$1, 汎用スキル所持リスト!$B:$B, $B78) + COUNTIFS(固有スキル表!$C:$C, $B78, 固有スキル表!$D:$D, F$1)</f>
        <v>0</v>
      </c>
      <c r="G78">
        <f ca="1">COUNTIFS(汎用スキル所持リスト!$D:$D, G$1, 汎用スキル所持リスト!$B:$B, $B78) + COUNTIFS(固有スキル表!$C:$C, $B78, 固有スキル表!$D:$D, G$1)</f>
        <v>0</v>
      </c>
      <c r="H78">
        <f ca="1">COUNTIFS(汎用スキル所持リスト!$D:$D, H$1, 汎用スキル所持リスト!$B:$B, $B78) + COUNTIFS(固有スキル表!$C:$C, $B78, 固有スキル表!$D:$D, H$1)</f>
        <v>0</v>
      </c>
    </row>
    <row r="79" spans="1:8" ht="15">
      <c r="A79" s="1">
        <v>78</v>
      </c>
      <c r="B79" s="1" t="s">
        <v>559</v>
      </c>
      <c r="C79">
        <f t="shared" ca="1" si="0"/>
        <v>6</v>
      </c>
      <c r="D79">
        <f ca="1">COUNTIFS(汎用スキル所持リスト!$D:$D, D$1, 汎用スキル所持リスト!$B:$B, $B79) + COUNTIFS(固有スキル表!$C:$C, $B79, 固有スキル表!$D:$D, D$1)</f>
        <v>2</v>
      </c>
      <c r="E79">
        <f ca="1">COUNTIFS(汎用スキル所持リスト!$D:$D, E$1, 汎用スキル所持リスト!$B:$B, $B79) + COUNTIFS(固有スキル表!$C:$C, $B79, 固有スキル表!$D:$D, E$1)</f>
        <v>3</v>
      </c>
      <c r="F79">
        <f ca="1">COUNTIFS(汎用スキル所持リスト!$D:$D, F$1, 汎用スキル所持リスト!$B:$B, $B79) + COUNTIFS(固有スキル表!$C:$C, $B79, 固有スキル表!$D:$D, F$1)</f>
        <v>1</v>
      </c>
      <c r="G79">
        <f ca="1">COUNTIFS(汎用スキル所持リスト!$D:$D, G$1, 汎用スキル所持リスト!$B:$B, $B79) + COUNTIFS(固有スキル表!$C:$C, $B79, 固有スキル表!$D:$D, G$1)</f>
        <v>0</v>
      </c>
      <c r="H79">
        <f ca="1">COUNTIFS(汎用スキル所持リスト!$D:$D, H$1, 汎用スキル所持リスト!$B:$B, $B79) + COUNTIFS(固有スキル表!$C:$C, $B79, 固有スキル表!$D:$D, H$1)</f>
        <v>0</v>
      </c>
    </row>
    <row r="80" spans="1:8" ht="15">
      <c r="A80" s="1">
        <v>79</v>
      </c>
      <c r="B80" s="1" t="s">
        <v>565</v>
      </c>
      <c r="C80">
        <f t="shared" ca="1" si="0"/>
        <v>4</v>
      </c>
      <c r="D80">
        <f ca="1">COUNTIFS(汎用スキル所持リスト!$D:$D, D$1, 汎用スキル所持リスト!$B:$B, $B80) + COUNTIFS(固有スキル表!$C:$C, $B80, 固有スキル表!$D:$D, D$1)</f>
        <v>2</v>
      </c>
      <c r="E80">
        <f ca="1">COUNTIFS(汎用スキル所持リスト!$D:$D, E$1, 汎用スキル所持リスト!$B:$B, $B80) + COUNTIFS(固有スキル表!$C:$C, $B80, 固有スキル表!$D:$D, E$1)</f>
        <v>1</v>
      </c>
      <c r="F80">
        <f ca="1">COUNTIFS(汎用スキル所持リスト!$D:$D, F$1, 汎用スキル所持リスト!$B:$B, $B80) + COUNTIFS(固有スキル表!$C:$C, $B80, 固有スキル表!$D:$D, F$1)</f>
        <v>0</v>
      </c>
      <c r="G80">
        <f ca="1">COUNTIFS(汎用スキル所持リスト!$D:$D, G$1, 汎用スキル所持リスト!$B:$B, $B80) + COUNTIFS(固有スキル表!$C:$C, $B80, 固有スキル表!$D:$D, G$1)</f>
        <v>1</v>
      </c>
      <c r="H80">
        <f ca="1">COUNTIFS(汎用スキル所持リスト!$D:$D, H$1, 汎用スキル所持リスト!$B:$B, $B80) + COUNTIFS(固有スキル表!$C:$C, $B80, 固有スキル表!$D:$D, H$1)</f>
        <v>0</v>
      </c>
    </row>
    <row r="81" spans="1:8" ht="15">
      <c r="A81" s="1">
        <v>80</v>
      </c>
      <c r="B81" s="1" t="s">
        <v>572</v>
      </c>
      <c r="C81">
        <f t="shared" ca="1" si="0"/>
        <v>4</v>
      </c>
      <c r="D81">
        <f ca="1">COUNTIFS(汎用スキル所持リスト!$D:$D, D$1, 汎用スキル所持リスト!$B:$B, $B81) + COUNTIFS(固有スキル表!$C:$C, $B81, 固有スキル表!$D:$D, D$1)</f>
        <v>1</v>
      </c>
      <c r="E81">
        <f ca="1">COUNTIFS(汎用スキル所持リスト!$D:$D, E$1, 汎用スキル所持リスト!$B:$B, $B81) + COUNTIFS(固有スキル表!$C:$C, $B81, 固有スキル表!$D:$D, E$1)</f>
        <v>2</v>
      </c>
      <c r="F81">
        <f ca="1">COUNTIFS(汎用スキル所持リスト!$D:$D, F$1, 汎用スキル所持リスト!$B:$B, $B81) + COUNTIFS(固有スキル表!$C:$C, $B81, 固有スキル表!$D:$D, F$1)</f>
        <v>0</v>
      </c>
      <c r="G81">
        <f ca="1">COUNTIFS(汎用スキル所持リスト!$D:$D, G$1, 汎用スキル所持リスト!$B:$B, $B81) + COUNTIFS(固有スキル表!$C:$C, $B81, 固有スキル表!$D:$D, G$1)</f>
        <v>1</v>
      </c>
      <c r="H81">
        <f ca="1">COUNTIFS(汎用スキル所持リスト!$D:$D, H$1, 汎用スキル所持リスト!$B:$B, $B81) + COUNTIFS(固有スキル表!$C:$C, $B81, 固有スキル表!$D:$D, H$1)</f>
        <v>0</v>
      </c>
    </row>
    <row r="82" spans="1:8" ht="15">
      <c r="A82" s="1">
        <v>81</v>
      </c>
      <c r="B82" s="1" t="s">
        <v>580</v>
      </c>
      <c r="C82">
        <f t="shared" ca="1" si="0"/>
        <v>5</v>
      </c>
      <c r="D82">
        <f ca="1">COUNTIFS(汎用スキル所持リスト!$D:$D, D$1, 汎用スキル所持リスト!$B:$B, $B82) + COUNTIFS(固有スキル表!$C:$C, $B82, 固有スキル表!$D:$D, D$1)</f>
        <v>1</v>
      </c>
      <c r="E82">
        <f ca="1">COUNTIFS(汎用スキル所持リスト!$D:$D, E$1, 汎用スキル所持リスト!$B:$B, $B82) + COUNTIFS(固有スキル表!$C:$C, $B82, 固有スキル表!$D:$D, E$1)</f>
        <v>4</v>
      </c>
      <c r="F82">
        <f ca="1">COUNTIFS(汎用スキル所持リスト!$D:$D, F$1, 汎用スキル所持リスト!$B:$B, $B82) + COUNTIFS(固有スキル表!$C:$C, $B82, 固有スキル表!$D:$D, F$1)</f>
        <v>0</v>
      </c>
      <c r="G82">
        <f ca="1">COUNTIFS(汎用スキル所持リスト!$D:$D, G$1, 汎用スキル所持リスト!$B:$B, $B82) + COUNTIFS(固有スキル表!$C:$C, $B82, 固有スキル表!$D:$D, G$1)</f>
        <v>0</v>
      </c>
      <c r="H82">
        <f ca="1">COUNTIFS(汎用スキル所持リスト!$D:$D, H$1, 汎用スキル所持リスト!$B:$B, $B82) + COUNTIFS(固有スキル表!$C:$C, $B82, 固有スキル表!$D:$D, H$1)</f>
        <v>0</v>
      </c>
    </row>
    <row r="83" spans="1:8" ht="15">
      <c r="A83" s="1">
        <v>82</v>
      </c>
      <c r="B83" s="1" t="s">
        <v>587</v>
      </c>
      <c r="C83">
        <f t="shared" ca="1" si="0"/>
        <v>4</v>
      </c>
      <c r="D83">
        <f ca="1">COUNTIFS(汎用スキル所持リスト!$D:$D, D$1, 汎用スキル所持リスト!$B:$B, $B83) + COUNTIFS(固有スキル表!$C:$C, $B83, 固有スキル表!$D:$D, D$1)</f>
        <v>3</v>
      </c>
      <c r="E83">
        <f ca="1">COUNTIFS(汎用スキル所持リスト!$D:$D, E$1, 汎用スキル所持リスト!$B:$B, $B83) + COUNTIFS(固有スキル表!$C:$C, $B83, 固有スキル表!$D:$D, E$1)</f>
        <v>1</v>
      </c>
      <c r="F83">
        <f ca="1">COUNTIFS(汎用スキル所持リスト!$D:$D, F$1, 汎用スキル所持リスト!$B:$B, $B83) + COUNTIFS(固有スキル表!$C:$C, $B83, 固有スキル表!$D:$D, F$1)</f>
        <v>0</v>
      </c>
      <c r="G83">
        <f ca="1">COUNTIFS(汎用スキル所持リスト!$D:$D, G$1, 汎用スキル所持リスト!$B:$B, $B83) + COUNTIFS(固有スキル表!$C:$C, $B83, 固有スキル表!$D:$D, G$1)</f>
        <v>0</v>
      </c>
      <c r="H83">
        <f ca="1">COUNTIFS(汎用スキル所持リスト!$D:$D, H$1, 汎用スキル所持リスト!$B:$B, $B83) + COUNTIFS(固有スキル表!$C:$C, $B83, 固有スキル表!$D:$D, H$1)</f>
        <v>0</v>
      </c>
    </row>
    <row r="84" spans="1:8" ht="15">
      <c r="A84" s="1">
        <v>83</v>
      </c>
      <c r="B84" s="1" t="s">
        <v>596</v>
      </c>
      <c r="C84">
        <f t="shared" ca="1" si="0"/>
        <v>9</v>
      </c>
      <c r="D84">
        <f ca="1">COUNTIFS(汎用スキル所持リスト!$D:$D, D$1, 汎用スキル所持リスト!$B:$B, $B84) + COUNTIFS(固有スキル表!$C:$C, $B84, 固有スキル表!$D:$D, D$1)</f>
        <v>4</v>
      </c>
      <c r="E84">
        <f ca="1">COUNTIFS(汎用スキル所持リスト!$D:$D, E$1, 汎用スキル所持リスト!$B:$B, $B84) + COUNTIFS(固有スキル表!$C:$C, $B84, 固有スキル表!$D:$D, E$1)</f>
        <v>2</v>
      </c>
      <c r="F84">
        <f ca="1">COUNTIFS(汎用スキル所持リスト!$D:$D, F$1, 汎用スキル所持リスト!$B:$B, $B84) + COUNTIFS(固有スキル表!$C:$C, $B84, 固有スキル表!$D:$D, F$1)</f>
        <v>1</v>
      </c>
      <c r="G84">
        <f ca="1">COUNTIFS(汎用スキル所持リスト!$D:$D, G$1, 汎用スキル所持リスト!$B:$B, $B84) + COUNTIFS(固有スキル表!$C:$C, $B84, 固有スキル表!$D:$D, G$1)</f>
        <v>0</v>
      </c>
      <c r="H84">
        <f ca="1">COUNTIFS(汎用スキル所持リスト!$D:$D, H$1, 汎用スキル所持リスト!$B:$B, $B84) + COUNTIFS(固有スキル表!$C:$C, $B84, 固有スキル表!$D:$D, H$1)</f>
        <v>2</v>
      </c>
    </row>
    <row r="85" spans="1:8" ht="15">
      <c r="A85" s="1">
        <v>84</v>
      </c>
      <c r="B85" s="1" t="s">
        <v>603</v>
      </c>
      <c r="C85">
        <f t="shared" ca="1" si="0"/>
        <v>4</v>
      </c>
      <c r="D85">
        <f ca="1">COUNTIFS(汎用スキル所持リスト!$D:$D, D$1, 汎用スキル所持リスト!$B:$B, $B85) + COUNTIFS(固有スキル表!$C:$C, $B85, 固有スキル表!$D:$D, D$1)</f>
        <v>3</v>
      </c>
      <c r="E85">
        <f ca="1">COUNTIFS(汎用スキル所持リスト!$D:$D, E$1, 汎用スキル所持リスト!$B:$B, $B85) + COUNTIFS(固有スキル表!$C:$C, $B85, 固有スキル表!$D:$D, E$1)</f>
        <v>1</v>
      </c>
      <c r="F85">
        <f ca="1">COUNTIFS(汎用スキル所持リスト!$D:$D, F$1, 汎用スキル所持リスト!$B:$B, $B85) + COUNTIFS(固有スキル表!$C:$C, $B85, 固有スキル表!$D:$D, F$1)</f>
        <v>0</v>
      </c>
      <c r="G85">
        <f ca="1">COUNTIFS(汎用スキル所持リスト!$D:$D, G$1, 汎用スキル所持リスト!$B:$B, $B85) + COUNTIFS(固有スキル表!$C:$C, $B85, 固有スキル表!$D:$D, G$1)</f>
        <v>0</v>
      </c>
      <c r="H85">
        <f ca="1">COUNTIFS(汎用スキル所持リスト!$D:$D, H$1, 汎用スキル所持リスト!$B:$B, $B85) + COUNTIFS(固有スキル表!$C:$C, $B85, 固有スキル表!$D:$D, H$1)</f>
        <v>0</v>
      </c>
    </row>
    <row r="86" spans="1:8" ht="15">
      <c r="A86" s="1">
        <v>85</v>
      </c>
      <c r="B86" s="1" t="s">
        <v>609</v>
      </c>
      <c r="C86">
        <f t="shared" ca="1" si="0"/>
        <v>5</v>
      </c>
      <c r="D86">
        <f ca="1">COUNTIFS(汎用スキル所持リスト!$D:$D, D$1, 汎用スキル所持リスト!$B:$B, $B86) + COUNTIFS(固有スキル表!$C:$C, $B86, 固有スキル表!$D:$D, D$1)</f>
        <v>2</v>
      </c>
      <c r="E86">
        <f ca="1">COUNTIFS(汎用スキル所持リスト!$D:$D, E$1, 汎用スキル所持リスト!$B:$B, $B86) + COUNTIFS(固有スキル表!$C:$C, $B86, 固有スキル表!$D:$D, E$1)</f>
        <v>3</v>
      </c>
      <c r="F86">
        <f ca="1">COUNTIFS(汎用スキル所持リスト!$D:$D, F$1, 汎用スキル所持リスト!$B:$B, $B86) + COUNTIFS(固有スキル表!$C:$C, $B86, 固有スキル表!$D:$D, F$1)</f>
        <v>0</v>
      </c>
      <c r="G86">
        <f ca="1">COUNTIFS(汎用スキル所持リスト!$D:$D, G$1, 汎用スキル所持リスト!$B:$B, $B86) + COUNTIFS(固有スキル表!$C:$C, $B86, 固有スキル表!$D:$D, G$1)</f>
        <v>0</v>
      </c>
      <c r="H86">
        <f ca="1">COUNTIFS(汎用スキル所持リスト!$D:$D, H$1, 汎用スキル所持リスト!$B:$B, $B86) + COUNTIFS(固有スキル表!$C:$C, $B86, 固有スキル表!$D:$D, H$1)</f>
        <v>0</v>
      </c>
    </row>
    <row r="87" spans="1:8" ht="15">
      <c r="A87" s="1">
        <v>86</v>
      </c>
      <c r="B87" s="1" t="s">
        <v>615</v>
      </c>
      <c r="C87">
        <f t="shared" ca="1" si="0"/>
        <v>7</v>
      </c>
      <c r="D87">
        <f ca="1">COUNTIFS(汎用スキル所持リスト!$D:$D, D$1, 汎用スキル所持リスト!$B:$B, $B87) + COUNTIFS(固有スキル表!$C:$C, $B87, 固有スキル表!$D:$D, D$1)</f>
        <v>4</v>
      </c>
      <c r="E87">
        <f ca="1">COUNTIFS(汎用スキル所持リスト!$D:$D, E$1, 汎用スキル所持リスト!$B:$B, $B87) + COUNTIFS(固有スキル表!$C:$C, $B87, 固有スキル表!$D:$D, E$1)</f>
        <v>2</v>
      </c>
      <c r="F87">
        <f ca="1">COUNTIFS(汎用スキル所持リスト!$D:$D, F$1, 汎用スキル所持リスト!$B:$B, $B87) + COUNTIFS(固有スキル表!$C:$C, $B87, 固有スキル表!$D:$D, F$1)</f>
        <v>0</v>
      </c>
      <c r="G87">
        <f ca="1">COUNTIFS(汎用スキル所持リスト!$D:$D, G$1, 汎用スキル所持リスト!$B:$B, $B87) + COUNTIFS(固有スキル表!$C:$C, $B87, 固有スキル表!$D:$D, G$1)</f>
        <v>0</v>
      </c>
      <c r="H87">
        <f ca="1">COUNTIFS(汎用スキル所持リスト!$D:$D, H$1, 汎用スキル所持リスト!$B:$B, $B87) + COUNTIFS(固有スキル表!$C:$C, $B87, 固有スキル表!$D:$D, H$1)</f>
        <v>1</v>
      </c>
    </row>
    <row r="88" spans="1:8" ht="15">
      <c r="A88" s="1">
        <v>87</v>
      </c>
      <c r="B88" s="1" t="s">
        <v>621</v>
      </c>
      <c r="C88">
        <f t="shared" ca="1" si="0"/>
        <v>7</v>
      </c>
      <c r="D88">
        <f ca="1">COUNTIFS(汎用スキル所持リスト!$D:$D, D$1, 汎用スキル所持リスト!$B:$B, $B88) + COUNTIFS(固有スキル表!$C:$C, $B88, 固有スキル表!$D:$D, D$1)</f>
        <v>5</v>
      </c>
      <c r="E88">
        <f ca="1">COUNTIFS(汎用スキル所持リスト!$D:$D, E$1, 汎用スキル所持リスト!$B:$B, $B88) + COUNTIFS(固有スキル表!$C:$C, $B88, 固有スキル表!$D:$D, E$1)</f>
        <v>0</v>
      </c>
      <c r="F88">
        <f ca="1">COUNTIFS(汎用スキル所持リスト!$D:$D, F$1, 汎用スキル所持リスト!$B:$B, $B88) + COUNTIFS(固有スキル表!$C:$C, $B88, 固有スキル表!$D:$D, F$1)</f>
        <v>2</v>
      </c>
      <c r="G88">
        <f ca="1">COUNTIFS(汎用スキル所持リスト!$D:$D, G$1, 汎用スキル所持リスト!$B:$B, $B88) + COUNTIFS(固有スキル表!$C:$C, $B88, 固有スキル表!$D:$D, G$1)</f>
        <v>0</v>
      </c>
      <c r="H88">
        <f ca="1">COUNTIFS(汎用スキル所持リスト!$D:$D, H$1, 汎用スキル所持リスト!$B:$B, $B88) + COUNTIFS(固有スキル表!$C:$C, $B88, 固有スキル表!$D:$D, H$1)</f>
        <v>0</v>
      </c>
    </row>
    <row r="89" spans="1:8" ht="15">
      <c r="A89" s="1">
        <v>88</v>
      </c>
      <c r="B89" s="1" t="s">
        <v>626</v>
      </c>
      <c r="C89">
        <f t="shared" ca="1" si="0"/>
        <v>4</v>
      </c>
      <c r="D89">
        <f ca="1">COUNTIFS(汎用スキル所持リスト!$D:$D, D$1, 汎用スキル所持リスト!$B:$B, $B89) + COUNTIFS(固有スキル表!$C:$C, $B89, 固有スキル表!$D:$D, D$1)</f>
        <v>2</v>
      </c>
      <c r="E89">
        <f ca="1">COUNTIFS(汎用スキル所持リスト!$D:$D, E$1, 汎用スキル所持リスト!$B:$B, $B89) + COUNTIFS(固有スキル表!$C:$C, $B89, 固有スキル表!$D:$D, E$1)</f>
        <v>2</v>
      </c>
      <c r="F89">
        <f ca="1">COUNTIFS(汎用スキル所持リスト!$D:$D, F$1, 汎用スキル所持リスト!$B:$B, $B89) + COUNTIFS(固有スキル表!$C:$C, $B89, 固有スキル表!$D:$D, F$1)</f>
        <v>0</v>
      </c>
      <c r="G89">
        <f ca="1">COUNTIFS(汎用スキル所持リスト!$D:$D, G$1, 汎用スキル所持リスト!$B:$B, $B89) + COUNTIFS(固有スキル表!$C:$C, $B89, 固有スキル表!$D:$D, G$1)</f>
        <v>0</v>
      </c>
      <c r="H89">
        <f ca="1">COUNTIFS(汎用スキル所持リスト!$D:$D, H$1, 汎用スキル所持リスト!$B:$B, $B89) + COUNTIFS(固有スキル表!$C:$C, $B89, 固有スキル表!$D:$D, H$1)</f>
        <v>0</v>
      </c>
    </row>
    <row r="90" spans="1:8" ht="15">
      <c r="A90" s="1">
        <v>89</v>
      </c>
      <c r="B90" s="1" t="s">
        <v>631</v>
      </c>
      <c r="C90">
        <f t="shared" ca="1" si="0"/>
        <v>3</v>
      </c>
      <c r="D90">
        <f ca="1">COUNTIFS(汎用スキル所持リスト!$D:$D, D$1, 汎用スキル所持リスト!$B:$B, $B90) + COUNTIFS(固有スキル表!$C:$C, $B90, 固有スキル表!$D:$D, D$1)</f>
        <v>3</v>
      </c>
      <c r="E90">
        <f ca="1">COUNTIFS(汎用スキル所持リスト!$D:$D, E$1, 汎用スキル所持リスト!$B:$B, $B90) + COUNTIFS(固有スキル表!$C:$C, $B90, 固有スキル表!$D:$D, E$1)</f>
        <v>0</v>
      </c>
      <c r="F90">
        <f ca="1">COUNTIFS(汎用スキル所持リスト!$D:$D, F$1, 汎用スキル所持リスト!$B:$B, $B90) + COUNTIFS(固有スキル表!$C:$C, $B90, 固有スキル表!$D:$D, F$1)</f>
        <v>0</v>
      </c>
      <c r="G90">
        <f ca="1">COUNTIFS(汎用スキル所持リスト!$D:$D, G$1, 汎用スキル所持リスト!$B:$B, $B90) + COUNTIFS(固有スキル表!$C:$C, $B90, 固有スキル表!$D:$D, G$1)</f>
        <v>0</v>
      </c>
      <c r="H90">
        <f ca="1">COUNTIFS(汎用スキル所持リスト!$D:$D, H$1, 汎用スキル所持リスト!$B:$B, $B90) + COUNTIFS(固有スキル表!$C:$C, $B90, 固有スキル表!$D:$D, H$1)</f>
        <v>0</v>
      </c>
    </row>
    <row r="91" spans="1:8" ht="15">
      <c r="A91" s="1">
        <v>90</v>
      </c>
      <c r="B91" s="1" t="s">
        <v>636</v>
      </c>
      <c r="C91">
        <f t="shared" ca="1" si="0"/>
        <v>6</v>
      </c>
      <c r="D91">
        <f ca="1">COUNTIFS(汎用スキル所持リスト!$D:$D, D$1, 汎用スキル所持リスト!$B:$B, $B91) + COUNTIFS(固有スキル表!$C:$C, $B91, 固有スキル表!$D:$D, D$1)</f>
        <v>1</v>
      </c>
      <c r="E91">
        <f ca="1">COUNTIFS(汎用スキル所持リスト!$D:$D, E$1, 汎用スキル所持リスト!$B:$B, $B91) + COUNTIFS(固有スキル表!$C:$C, $B91, 固有スキル表!$D:$D, E$1)</f>
        <v>5</v>
      </c>
      <c r="F91">
        <f ca="1">COUNTIFS(汎用スキル所持リスト!$D:$D, F$1, 汎用スキル所持リスト!$B:$B, $B91) + COUNTIFS(固有スキル表!$C:$C, $B91, 固有スキル表!$D:$D, F$1)</f>
        <v>0</v>
      </c>
      <c r="G91">
        <f ca="1">COUNTIFS(汎用スキル所持リスト!$D:$D, G$1, 汎用スキル所持リスト!$B:$B, $B91) + COUNTIFS(固有スキル表!$C:$C, $B91, 固有スキル表!$D:$D, G$1)</f>
        <v>0</v>
      </c>
      <c r="H91">
        <f ca="1">COUNTIFS(汎用スキル所持リスト!$D:$D, H$1, 汎用スキル所持リスト!$B:$B, $B91) + COUNTIFS(固有スキル表!$C:$C, $B91, 固有スキル表!$D:$D, H$1)</f>
        <v>0</v>
      </c>
    </row>
    <row r="92" spans="1:8" ht="15">
      <c r="A92" s="1">
        <v>91</v>
      </c>
      <c r="B92" s="1" t="s">
        <v>643</v>
      </c>
      <c r="C92">
        <f t="shared" ca="1" si="0"/>
        <v>6</v>
      </c>
      <c r="D92">
        <f ca="1">COUNTIFS(汎用スキル所持リスト!$D:$D, D$1, 汎用スキル所持リスト!$B:$B, $B92) + COUNTIFS(固有スキル表!$C:$C, $B92, 固有スキル表!$D:$D, D$1)</f>
        <v>1</v>
      </c>
      <c r="E92">
        <f ca="1">COUNTIFS(汎用スキル所持リスト!$D:$D, E$1, 汎用スキル所持リスト!$B:$B, $B92) + COUNTIFS(固有スキル表!$C:$C, $B92, 固有スキル表!$D:$D, E$1)</f>
        <v>5</v>
      </c>
      <c r="F92">
        <f ca="1">COUNTIFS(汎用スキル所持リスト!$D:$D, F$1, 汎用スキル所持リスト!$B:$B, $B92) + COUNTIFS(固有スキル表!$C:$C, $B92, 固有スキル表!$D:$D, F$1)</f>
        <v>0</v>
      </c>
      <c r="G92">
        <f ca="1">COUNTIFS(汎用スキル所持リスト!$D:$D, G$1, 汎用スキル所持リスト!$B:$B, $B92) + COUNTIFS(固有スキル表!$C:$C, $B92, 固有スキル表!$D:$D, G$1)</f>
        <v>0</v>
      </c>
      <c r="H92">
        <f ca="1">COUNTIFS(汎用スキル所持リスト!$D:$D, H$1, 汎用スキル所持リスト!$B:$B, $B92) + COUNTIFS(固有スキル表!$C:$C, $B92, 固有スキル表!$D:$D, H$1)</f>
        <v>0</v>
      </c>
    </row>
    <row r="93" spans="1:8" ht="15">
      <c r="A93" s="1">
        <v>92</v>
      </c>
      <c r="B93" s="1" t="s">
        <v>649</v>
      </c>
      <c r="C93">
        <f t="shared" ca="1" si="0"/>
        <v>4</v>
      </c>
      <c r="D93">
        <f ca="1">COUNTIFS(汎用スキル所持リスト!$D:$D, D$1, 汎用スキル所持リスト!$B:$B, $B93) + COUNTIFS(固有スキル表!$C:$C, $B93, 固有スキル表!$D:$D, D$1)</f>
        <v>2</v>
      </c>
      <c r="E93">
        <f ca="1">COUNTIFS(汎用スキル所持リスト!$D:$D, E$1, 汎用スキル所持リスト!$B:$B, $B93) + COUNTIFS(固有スキル表!$C:$C, $B93, 固有スキル表!$D:$D, E$1)</f>
        <v>1</v>
      </c>
      <c r="F93">
        <f ca="1">COUNTIFS(汎用スキル所持リスト!$D:$D, F$1, 汎用スキル所持リスト!$B:$B, $B93) + COUNTIFS(固有スキル表!$C:$C, $B93, 固有スキル表!$D:$D, F$1)</f>
        <v>0</v>
      </c>
      <c r="G93">
        <f ca="1">COUNTIFS(汎用スキル所持リスト!$D:$D, G$1, 汎用スキル所持リスト!$B:$B, $B93) + COUNTIFS(固有スキル表!$C:$C, $B93, 固有スキル表!$D:$D, G$1)</f>
        <v>0</v>
      </c>
      <c r="H93">
        <f ca="1">COUNTIFS(汎用スキル所持リスト!$D:$D, H$1, 汎用スキル所持リスト!$B:$B, $B93) + COUNTIFS(固有スキル表!$C:$C, $B93, 固有スキル表!$D:$D, H$1)</f>
        <v>1</v>
      </c>
    </row>
    <row r="94" spans="1:8" ht="15">
      <c r="A94" s="1">
        <v>93</v>
      </c>
      <c r="B94" s="1" t="s">
        <v>653</v>
      </c>
      <c r="C94">
        <f t="shared" ca="1" si="0"/>
        <v>4</v>
      </c>
      <c r="D94">
        <f ca="1">COUNTIFS(汎用スキル所持リスト!$D:$D, D$1, 汎用スキル所持リスト!$B:$B, $B94) + COUNTIFS(固有スキル表!$C:$C, $B94, 固有スキル表!$D:$D, D$1)</f>
        <v>1</v>
      </c>
      <c r="E94">
        <f ca="1">COUNTIFS(汎用スキル所持リスト!$D:$D, E$1, 汎用スキル所持リスト!$B:$B, $B94) + COUNTIFS(固有スキル表!$C:$C, $B94, 固有スキル表!$D:$D, E$1)</f>
        <v>1</v>
      </c>
      <c r="F94">
        <f ca="1">COUNTIFS(汎用スキル所持リスト!$D:$D, F$1, 汎用スキル所持リスト!$B:$B, $B94) + COUNTIFS(固有スキル表!$C:$C, $B94, 固有スキル表!$D:$D, F$1)</f>
        <v>0</v>
      </c>
      <c r="G94">
        <f ca="1">COUNTIFS(汎用スキル所持リスト!$D:$D, G$1, 汎用スキル所持リスト!$B:$B, $B94) + COUNTIFS(固有スキル表!$C:$C, $B94, 固有スキル表!$D:$D, G$1)</f>
        <v>2</v>
      </c>
      <c r="H94">
        <f ca="1">COUNTIFS(汎用スキル所持リスト!$D:$D, H$1, 汎用スキル所持リスト!$B:$B, $B94) + COUNTIFS(固有スキル表!$C:$C, $B94, 固有スキル表!$D:$D, H$1)</f>
        <v>0</v>
      </c>
    </row>
    <row r="95" spans="1:8" ht="15">
      <c r="A95" s="1">
        <v>94</v>
      </c>
      <c r="B95" s="1" t="s">
        <v>658</v>
      </c>
      <c r="C95">
        <f t="shared" ca="1" si="0"/>
        <v>7</v>
      </c>
      <c r="D95">
        <f ca="1">COUNTIFS(汎用スキル所持リスト!$D:$D, D$1, 汎用スキル所持リスト!$B:$B, $B95) + COUNTIFS(固有スキル表!$C:$C, $B95, 固有スキル表!$D:$D, D$1)</f>
        <v>3</v>
      </c>
      <c r="E95">
        <f ca="1">COUNTIFS(汎用スキル所持リスト!$D:$D, E$1, 汎用スキル所持リスト!$B:$B, $B95) + COUNTIFS(固有スキル表!$C:$C, $B95, 固有スキル表!$D:$D, E$1)</f>
        <v>0</v>
      </c>
      <c r="F95">
        <f ca="1">COUNTIFS(汎用スキル所持リスト!$D:$D, F$1, 汎用スキル所持リスト!$B:$B, $B95) + COUNTIFS(固有スキル表!$C:$C, $B95, 固有スキル表!$D:$D, F$1)</f>
        <v>2</v>
      </c>
      <c r="G95">
        <f ca="1">COUNTIFS(汎用スキル所持リスト!$D:$D, G$1, 汎用スキル所持リスト!$B:$B, $B95) + COUNTIFS(固有スキル表!$C:$C, $B95, 固有スキル表!$D:$D, G$1)</f>
        <v>2</v>
      </c>
      <c r="H95">
        <f ca="1">COUNTIFS(汎用スキル所持リスト!$D:$D, H$1, 汎用スキル所持リスト!$B:$B, $B95) + COUNTIFS(固有スキル表!$C:$C, $B95, 固有スキル表!$D:$D, H$1)</f>
        <v>0</v>
      </c>
    </row>
    <row r="96" spans="1:8" ht="15">
      <c r="A96" s="1">
        <v>95</v>
      </c>
      <c r="B96" s="1" t="s">
        <v>666</v>
      </c>
      <c r="C96">
        <f t="shared" ca="1" si="0"/>
        <v>5</v>
      </c>
      <c r="D96">
        <f ca="1">COUNTIFS(汎用スキル所持リスト!$D:$D, D$1, 汎用スキル所持リスト!$B:$B, $B96) + COUNTIFS(固有スキル表!$C:$C, $B96, 固有スキル表!$D:$D, D$1)</f>
        <v>2</v>
      </c>
      <c r="E96">
        <f ca="1">COUNTIFS(汎用スキル所持リスト!$D:$D, E$1, 汎用スキル所持リスト!$B:$B, $B96) + COUNTIFS(固有スキル表!$C:$C, $B96, 固有スキル表!$D:$D, E$1)</f>
        <v>3</v>
      </c>
      <c r="F96">
        <f ca="1">COUNTIFS(汎用スキル所持リスト!$D:$D, F$1, 汎用スキル所持リスト!$B:$B, $B96) + COUNTIFS(固有スキル表!$C:$C, $B96, 固有スキル表!$D:$D, F$1)</f>
        <v>0</v>
      </c>
      <c r="G96">
        <f ca="1">COUNTIFS(汎用スキル所持リスト!$D:$D, G$1, 汎用スキル所持リスト!$B:$B, $B96) + COUNTIFS(固有スキル表!$C:$C, $B96, 固有スキル表!$D:$D, G$1)</f>
        <v>0</v>
      </c>
      <c r="H96">
        <f ca="1">COUNTIFS(汎用スキル所持リスト!$D:$D, H$1, 汎用スキル所持リスト!$B:$B, $B96) + COUNTIFS(固有スキル表!$C:$C, $B96, 固有スキル表!$D:$D, H$1)</f>
        <v>0</v>
      </c>
    </row>
    <row r="97" spans="1:8" ht="15">
      <c r="A97" s="1">
        <v>96</v>
      </c>
      <c r="B97" s="1" t="s">
        <v>671</v>
      </c>
      <c r="C97">
        <f t="shared" ca="1" si="0"/>
        <v>5</v>
      </c>
      <c r="D97">
        <f ca="1">COUNTIFS(汎用スキル所持リスト!$D:$D, D$1, 汎用スキル所持リスト!$B:$B, $B97) + COUNTIFS(固有スキル表!$C:$C, $B97, 固有スキル表!$D:$D, D$1)</f>
        <v>2</v>
      </c>
      <c r="E97">
        <f ca="1">COUNTIFS(汎用スキル所持リスト!$D:$D, E$1, 汎用スキル所持リスト!$B:$B, $B97) + COUNTIFS(固有スキル表!$C:$C, $B97, 固有スキル表!$D:$D, E$1)</f>
        <v>3</v>
      </c>
      <c r="F97">
        <f ca="1">COUNTIFS(汎用スキル所持リスト!$D:$D, F$1, 汎用スキル所持リスト!$B:$B, $B97) + COUNTIFS(固有スキル表!$C:$C, $B97, 固有スキル表!$D:$D, F$1)</f>
        <v>0</v>
      </c>
      <c r="G97">
        <f ca="1">COUNTIFS(汎用スキル所持リスト!$D:$D, G$1, 汎用スキル所持リスト!$B:$B, $B97) + COUNTIFS(固有スキル表!$C:$C, $B97, 固有スキル表!$D:$D, G$1)</f>
        <v>0</v>
      </c>
      <c r="H97">
        <f ca="1">COUNTIFS(汎用スキル所持リスト!$D:$D, H$1, 汎用スキル所持リスト!$B:$B, $B97) + COUNTIFS(固有スキル表!$C:$C, $B97, 固有スキル表!$D:$D, H$1)</f>
        <v>0</v>
      </c>
    </row>
    <row r="98" spans="1:8" ht="15">
      <c r="A98" s="1">
        <v>97</v>
      </c>
      <c r="B98" s="1" t="s">
        <v>677</v>
      </c>
      <c r="C98">
        <f t="shared" ca="1" si="0"/>
        <v>10</v>
      </c>
      <c r="D98">
        <f ca="1">COUNTIFS(汎用スキル所持リスト!$D:$D, D$1, 汎用スキル所持リスト!$B:$B, $B98) + COUNTIFS(固有スキル表!$C:$C, $B98, 固有スキル表!$D:$D, D$1)</f>
        <v>2</v>
      </c>
      <c r="E98">
        <f ca="1">COUNTIFS(汎用スキル所持リスト!$D:$D, E$1, 汎用スキル所持リスト!$B:$B, $B98) + COUNTIFS(固有スキル表!$C:$C, $B98, 固有スキル表!$D:$D, E$1)</f>
        <v>3</v>
      </c>
      <c r="F98">
        <f ca="1">COUNTIFS(汎用スキル所持リスト!$D:$D, F$1, 汎用スキル所持リスト!$B:$B, $B98) + COUNTIFS(固有スキル表!$C:$C, $B98, 固有スキル表!$D:$D, F$1)</f>
        <v>4</v>
      </c>
      <c r="G98">
        <f ca="1">COUNTIFS(汎用スキル所持リスト!$D:$D, G$1, 汎用スキル所持リスト!$B:$B, $B98) + COUNTIFS(固有スキル表!$C:$C, $B98, 固有スキル表!$D:$D, G$1)</f>
        <v>0</v>
      </c>
      <c r="H98">
        <f ca="1">COUNTIFS(汎用スキル所持リスト!$D:$D, H$1, 汎用スキル所持リスト!$B:$B, $B98) + COUNTIFS(固有スキル表!$C:$C, $B98, 固有スキル表!$D:$D, H$1)</f>
        <v>1</v>
      </c>
    </row>
    <row r="99" spans="1:8" ht="15">
      <c r="A99" s="1">
        <v>98</v>
      </c>
      <c r="B99" s="1" t="s">
        <v>684</v>
      </c>
      <c r="C99">
        <f t="shared" ca="1" si="0"/>
        <v>9</v>
      </c>
      <c r="D99">
        <f ca="1">COUNTIFS(汎用スキル所持リスト!$D:$D, D$1, 汎用スキル所持リスト!$B:$B, $B99) + COUNTIFS(固有スキル表!$C:$C, $B99, 固有スキル表!$D:$D, D$1)</f>
        <v>4</v>
      </c>
      <c r="E99">
        <f ca="1">COUNTIFS(汎用スキル所持リスト!$D:$D, E$1, 汎用スキル所持リスト!$B:$B, $B99) + COUNTIFS(固有スキル表!$C:$C, $B99, 固有スキル表!$D:$D, E$1)</f>
        <v>3</v>
      </c>
      <c r="F99">
        <f ca="1">COUNTIFS(汎用スキル所持リスト!$D:$D, F$1, 汎用スキル所持リスト!$B:$B, $B99) + COUNTIFS(固有スキル表!$C:$C, $B99, 固有スキル表!$D:$D, F$1)</f>
        <v>0</v>
      </c>
      <c r="G99">
        <f ca="1">COUNTIFS(汎用スキル所持リスト!$D:$D, G$1, 汎用スキル所持リスト!$B:$B, $B99) + COUNTIFS(固有スキル表!$C:$C, $B99, 固有スキル表!$D:$D, G$1)</f>
        <v>0</v>
      </c>
      <c r="H99">
        <f ca="1">COUNTIFS(汎用スキル所持リスト!$D:$D, H$1, 汎用スキル所持リスト!$B:$B, $B99) + COUNTIFS(固有スキル表!$C:$C, $B99, 固有スキル表!$D:$D, H$1)</f>
        <v>2</v>
      </c>
    </row>
    <row r="100" spans="1:8" ht="15">
      <c r="A100" s="1">
        <v>99</v>
      </c>
      <c r="B100" s="1" t="s">
        <v>692</v>
      </c>
      <c r="C100">
        <f t="shared" ca="1" si="0"/>
        <v>6</v>
      </c>
      <c r="D100">
        <f ca="1">COUNTIFS(汎用スキル所持リスト!$D:$D, D$1, 汎用スキル所持リスト!$B:$B, $B100) + COUNTIFS(固有スキル表!$C:$C, $B100, 固有スキル表!$D:$D, D$1)</f>
        <v>1</v>
      </c>
      <c r="E100">
        <f ca="1">COUNTIFS(汎用スキル所持リスト!$D:$D, E$1, 汎用スキル所持リスト!$B:$B, $B100) + COUNTIFS(固有スキル表!$C:$C, $B100, 固有スキル表!$D:$D, E$1)</f>
        <v>5</v>
      </c>
      <c r="F100">
        <f ca="1">COUNTIFS(汎用スキル所持リスト!$D:$D, F$1, 汎用スキル所持リスト!$B:$B, $B100) + COUNTIFS(固有スキル表!$C:$C, $B100, 固有スキル表!$D:$D, F$1)</f>
        <v>0</v>
      </c>
      <c r="G100">
        <f ca="1">COUNTIFS(汎用スキル所持リスト!$D:$D, G$1, 汎用スキル所持リスト!$B:$B, $B100) + COUNTIFS(固有スキル表!$C:$C, $B100, 固有スキル表!$D:$D, G$1)</f>
        <v>0</v>
      </c>
      <c r="H100">
        <f ca="1">COUNTIFS(汎用スキル所持リスト!$D:$D, H$1, 汎用スキル所持リスト!$B:$B, $B100) + COUNTIFS(固有スキル表!$C:$C, $B100, 固有スキル表!$D:$D, H$1)</f>
        <v>0</v>
      </c>
    </row>
    <row r="101" spans="1:8" ht="15">
      <c r="A101" s="1">
        <v>100</v>
      </c>
      <c r="B101" s="1" t="s">
        <v>697</v>
      </c>
      <c r="C101">
        <f t="shared" ca="1" si="0"/>
        <v>6</v>
      </c>
      <c r="D101">
        <f ca="1">COUNTIFS(汎用スキル所持リスト!$D:$D, D$1, 汎用スキル所持リスト!$B:$B, $B101) + COUNTIFS(固有スキル表!$C:$C, $B101, 固有スキル表!$D:$D, D$1)</f>
        <v>3</v>
      </c>
      <c r="E101">
        <f ca="1">COUNTIFS(汎用スキル所持リスト!$D:$D, E$1, 汎用スキル所持リスト!$B:$B, $B101) + COUNTIFS(固有スキル表!$C:$C, $B101, 固有スキル表!$D:$D, E$1)</f>
        <v>2</v>
      </c>
      <c r="F101">
        <f ca="1">COUNTIFS(汎用スキル所持リスト!$D:$D, F$1, 汎用スキル所持リスト!$B:$B, $B101) + COUNTIFS(固有スキル表!$C:$C, $B101, 固有スキル表!$D:$D, F$1)</f>
        <v>0</v>
      </c>
      <c r="G101">
        <f ca="1">COUNTIFS(汎用スキル所持リスト!$D:$D, G$1, 汎用スキル所持リスト!$B:$B, $B101) + COUNTIFS(固有スキル表!$C:$C, $B101, 固有スキル表!$D:$D, G$1)</f>
        <v>0</v>
      </c>
      <c r="H101">
        <f ca="1">COUNTIFS(汎用スキル所持リスト!$D:$D, H$1, 汎用スキル所持リスト!$B:$B, $B101) + COUNTIFS(固有スキル表!$C:$C, $B101, 固有スキル表!$D:$D, H$1)</f>
        <v>1</v>
      </c>
    </row>
    <row r="102" spans="1:8" ht="15">
      <c r="A102" s="1">
        <v>101</v>
      </c>
      <c r="B102" s="1" t="s">
        <v>702</v>
      </c>
      <c r="C102">
        <f t="shared" ca="1" si="0"/>
        <v>6</v>
      </c>
      <c r="D102">
        <f ca="1">COUNTIFS(汎用スキル所持リスト!$D:$D, D$1, 汎用スキル所持リスト!$B:$B, $B102) + COUNTIFS(固有スキル表!$C:$C, $B102, 固有スキル表!$D:$D, D$1)</f>
        <v>3</v>
      </c>
      <c r="E102">
        <f ca="1">COUNTIFS(汎用スキル所持リスト!$D:$D, E$1, 汎用スキル所持リスト!$B:$B, $B102) + COUNTIFS(固有スキル表!$C:$C, $B102, 固有スキル表!$D:$D, E$1)</f>
        <v>1</v>
      </c>
      <c r="F102">
        <f ca="1">COUNTIFS(汎用スキル所持リスト!$D:$D, F$1, 汎用スキル所持リスト!$B:$B, $B102) + COUNTIFS(固有スキル表!$C:$C, $B102, 固有スキル表!$D:$D, F$1)</f>
        <v>0</v>
      </c>
      <c r="G102">
        <f ca="1">COUNTIFS(汎用スキル所持リスト!$D:$D, G$1, 汎用スキル所持リスト!$B:$B, $B102) + COUNTIFS(固有スキル表!$C:$C, $B102, 固有スキル表!$D:$D, G$1)</f>
        <v>0</v>
      </c>
      <c r="H102">
        <f ca="1">COUNTIFS(汎用スキル所持リスト!$D:$D, H$1, 汎用スキル所持リスト!$B:$B, $B102) + COUNTIFS(固有スキル表!$C:$C, $B102, 固有スキル表!$D:$D, H$1)</f>
        <v>2</v>
      </c>
    </row>
    <row r="103" spans="1:8" ht="15">
      <c r="A103" s="1">
        <v>102</v>
      </c>
      <c r="B103" s="1" t="s">
        <v>708</v>
      </c>
      <c r="C103">
        <f t="shared" ca="1" si="0"/>
        <v>4</v>
      </c>
      <c r="D103">
        <f ca="1">COUNTIFS(汎用スキル所持リスト!$D:$D, D$1, 汎用スキル所持リスト!$B:$B, $B103) + COUNTIFS(固有スキル表!$C:$C, $B103, 固有スキル表!$D:$D, D$1)</f>
        <v>3</v>
      </c>
      <c r="E103">
        <f ca="1">COUNTIFS(汎用スキル所持リスト!$D:$D, E$1, 汎用スキル所持リスト!$B:$B, $B103) + COUNTIFS(固有スキル表!$C:$C, $B103, 固有スキル表!$D:$D, E$1)</f>
        <v>1</v>
      </c>
      <c r="F103">
        <f ca="1">COUNTIFS(汎用スキル所持リスト!$D:$D, F$1, 汎用スキル所持リスト!$B:$B, $B103) + COUNTIFS(固有スキル表!$C:$C, $B103, 固有スキル表!$D:$D, F$1)</f>
        <v>0</v>
      </c>
      <c r="G103">
        <f ca="1">COUNTIFS(汎用スキル所持リスト!$D:$D, G$1, 汎用スキル所持リスト!$B:$B, $B103) + COUNTIFS(固有スキル表!$C:$C, $B103, 固有スキル表!$D:$D, G$1)</f>
        <v>0</v>
      </c>
      <c r="H103">
        <f ca="1">COUNTIFS(汎用スキル所持リスト!$D:$D, H$1, 汎用スキル所持リスト!$B:$B, $B103) + COUNTIFS(固有スキル表!$C:$C, $B103, 固有スキル表!$D:$D, H$1)</f>
        <v>0</v>
      </c>
    </row>
    <row r="104" spans="1:8" ht="15">
      <c r="A104" s="1">
        <v>103</v>
      </c>
      <c r="B104" s="1" t="s">
        <v>713</v>
      </c>
      <c r="C104">
        <f t="shared" ca="1" si="0"/>
        <v>4</v>
      </c>
      <c r="D104">
        <f ca="1">COUNTIFS(汎用スキル所持リスト!$D:$D, D$1, 汎用スキル所持リスト!$B:$B, $B104) + COUNTIFS(固有スキル表!$C:$C, $B104, 固有スキル表!$D:$D, D$1)</f>
        <v>3</v>
      </c>
      <c r="E104">
        <f ca="1">COUNTIFS(汎用スキル所持リスト!$D:$D, E$1, 汎用スキル所持リスト!$B:$B, $B104) + COUNTIFS(固有スキル表!$C:$C, $B104, 固有スキル表!$D:$D, E$1)</f>
        <v>1</v>
      </c>
      <c r="F104">
        <f ca="1">COUNTIFS(汎用スキル所持リスト!$D:$D, F$1, 汎用スキル所持リスト!$B:$B, $B104) + COUNTIFS(固有スキル表!$C:$C, $B104, 固有スキル表!$D:$D, F$1)</f>
        <v>0</v>
      </c>
      <c r="G104">
        <f ca="1">COUNTIFS(汎用スキル所持リスト!$D:$D, G$1, 汎用スキル所持リスト!$B:$B, $B104) + COUNTIFS(固有スキル表!$C:$C, $B104, 固有スキル表!$D:$D, G$1)</f>
        <v>0</v>
      </c>
      <c r="H104">
        <f ca="1">COUNTIFS(汎用スキル所持リスト!$D:$D, H$1, 汎用スキル所持リスト!$B:$B, $B104) + COUNTIFS(固有スキル表!$C:$C, $B104, 固有スキル表!$D:$D, H$1)</f>
        <v>0</v>
      </c>
    </row>
    <row r="105" spans="1:8" ht="15">
      <c r="A105" s="1">
        <v>104</v>
      </c>
      <c r="B105" s="1" t="s">
        <v>719</v>
      </c>
      <c r="C105">
        <f t="shared" ca="1" si="0"/>
        <v>4</v>
      </c>
      <c r="D105">
        <f ca="1">COUNTIFS(汎用スキル所持リスト!$D:$D, D$1, 汎用スキル所持リスト!$B:$B, $B105) + COUNTIFS(固有スキル表!$C:$C, $B105, 固有スキル表!$D:$D, D$1)</f>
        <v>0</v>
      </c>
      <c r="E105">
        <f ca="1">COUNTIFS(汎用スキル所持リスト!$D:$D, E$1, 汎用スキル所持リスト!$B:$B, $B105) + COUNTIFS(固有スキル表!$C:$C, $B105, 固有スキル表!$D:$D, E$1)</f>
        <v>4</v>
      </c>
      <c r="F105">
        <f ca="1">COUNTIFS(汎用スキル所持リスト!$D:$D, F$1, 汎用スキル所持リスト!$B:$B, $B105) + COUNTIFS(固有スキル表!$C:$C, $B105, 固有スキル表!$D:$D, F$1)</f>
        <v>0</v>
      </c>
      <c r="G105">
        <f ca="1">COUNTIFS(汎用スキル所持リスト!$D:$D, G$1, 汎用スキル所持リスト!$B:$B, $B105) + COUNTIFS(固有スキル表!$C:$C, $B105, 固有スキル表!$D:$D, G$1)</f>
        <v>0</v>
      </c>
      <c r="H105">
        <f ca="1">COUNTIFS(汎用スキル所持リスト!$D:$D, H$1, 汎用スキル所持リスト!$B:$B, $B105) + COUNTIFS(固有スキル表!$C:$C, $B105, 固有スキル表!$D:$D, H$1)</f>
        <v>0</v>
      </c>
    </row>
    <row r="106" spans="1:8" ht="15">
      <c r="A106" s="1">
        <v>105</v>
      </c>
      <c r="B106" s="1" t="s">
        <v>723</v>
      </c>
      <c r="C106">
        <f t="shared" ca="1" si="0"/>
        <v>4</v>
      </c>
      <c r="D106">
        <f ca="1">COUNTIFS(汎用スキル所持リスト!$D:$D, D$1, 汎用スキル所持リスト!$B:$B, $B106) + COUNTIFS(固有スキル表!$C:$C, $B106, 固有スキル表!$D:$D, D$1)</f>
        <v>2</v>
      </c>
      <c r="E106">
        <f ca="1">COUNTIFS(汎用スキル所持リスト!$D:$D, E$1, 汎用スキル所持リスト!$B:$B, $B106) + COUNTIFS(固有スキル表!$C:$C, $B106, 固有スキル表!$D:$D, E$1)</f>
        <v>1</v>
      </c>
      <c r="F106">
        <f ca="1">COUNTIFS(汎用スキル所持リスト!$D:$D, F$1, 汎用スキル所持リスト!$B:$B, $B106) + COUNTIFS(固有スキル表!$C:$C, $B106, 固有スキル表!$D:$D, F$1)</f>
        <v>0</v>
      </c>
      <c r="G106">
        <f ca="1">COUNTIFS(汎用スキル所持リスト!$D:$D, G$1, 汎用スキル所持リスト!$B:$B, $B106) + COUNTIFS(固有スキル表!$C:$C, $B106, 固有スキル表!$D:$D, G$1)</f>
        <v>1</v>
      </c>
      <c r="H106">
        <f ca="1">COUNTIFS(汎用スキル所持リスト!$D:$D, H$1, 汎用スキル所持リスト!$B:$B, $B106) + COUNTIFS(固有スキル表!$C:$C, $B106, 固有スキル表!$D:$D, H$1)</f>
        <v>0</v>
      </c>
    </row>
    <row r="107" spans="1:8" ht="15">
      <c r="A107" s="1">
        <v>106</v>
      </c>
      <c r="B107" s="1" t="s">
        <v>726</v>
      </c>
      <c r="C107">
        <f t="shared" ca="1" si="0"/>
        <v>4</v>
      </c>
      <c r="D107">
        <f ca="1">COUNTIFS(汎用スキル所持リスト!$D:$D, D$1, 汎用スキル所持リスト!$B:$B, $B107) + COUNTIFS(固有スキル表!$C:$C, $B107, 固有スキル表!$D:$D, D$1)</f>
        <v>2</v>
      </c>
      <c r="E107">
        <f ca="1">COUNTIFS(汎用スキル所持リスト!$D:$D, E$1, 汎用スキル所持リスト!$B:$B, $B107) + COUNTIFS(固有スキル表!$C:$C, $B107, 固有スキル表!$D:$D, E$1)</f>
        <v>2</v>
      </c>
      <c r="F107">
        <f ca="1">COUNTIFS(汎用スキル所持リスト!$D:$D, F$1, 汎用スキル所持リスト!$B:$B, $B107) + COUNTIFS(固有スキル表!$C:$C, $B107, 固有スキル表!$D:$D, F$1)</f>
        <v>0</v>
      </c>
      <c r="G107">
        <f ca="1">COUNTIFS(汎用スキル所持リスト!$D:$D, G$1, 汎用スキル所持リスト!$B:$B, $B107) + COUNTIFS(固有スキル表!$C:$C, $B107, 固有スキル表!$D:$D, G$1)</f>
        <v>0</v>
      </c>
      <c r="H107">
        <f ca="1">COUNTIFS(汎用スキル所持リスト!$D:$D, H$1, 汎用スキル所持リスト!$B:$B, $B107) + COUNTIFS(固有スキル表!$C:$C, $B107, 固有スキル表!$D:$D, H$1)</f>
        <v>0</v>
      </c>
    </row>
    <row r="108" spans="1:8" ht="15">
      <c r="A108" s="1">
        <v>107</v>
      </c>
      <c r="B108" s="1" t="s">
        <v>728</v>
      </c>
      <c r="C108">
        <f t="shared" ca="1" si="0"/>
        <v>4</v>
      </c>
      <c r="D108">
        <f ca="1">COUNTIFS(汎用スキル所持リスト!$D:$D, D$1, 汎用スキル所持リスト!$B:$B, $B108) + COUNTIFS(固有スキル表!$C:$C, $B108, 固有スキル表!$D:$D, D$1)</f>
        <v>2</v>
      </c>
      <c r="E108">
        <f ca="1">COUNTIFS(汎用スキル所持リスト!$D:$D, E$1, 汎用スキル所持リスト!$B:$B, $B108) + COUNTIFS(固有スキル表!$C:$C, $B108, 固有スキル表!$D:$D, E$1)</f>
        <v>2</v>
      </c>
      <c r="F108">
        <f ca="1">COUNTIFS(汎用スキル所持リスト!$D:$D, F$1, 汎用スキル所持リスト!$B:$B, $B108) + COUNTIFS(固有スキル表!$C:$C, $B108, 固有スキル表!$D:$D, F$1)</f>
        <v>0</v>
      </c>
      <c r="G108">
        <f ca="1">COUNTIFS(汎用スキル所持リスト!$D:$D, G$1, 汎用スキル所持リスト!$B:$B, $B108) + COUNTIFS(固有スキル表!$C:$C, $B108, 固有スキル表!$D:$D, G$1)</f>
        <v>0</v>
      </c>
      <c r="H108">
        <f ca="1">COUNTIFS(汎用スキル所持リスト!$D:$D, H$1, 汎用スキル所持リスト!$B:$B, $B108) + COUNTIFS(固有スキル表!$C:$C, $B108, 固有スキル表!$D:$D, H$1)</f>
        <v>0</v>
      </c>
    </row>
    <row r="109" spans="1:8" ht="15">
      <c r="A109" s="1">
        <v>108</v>
      </c>
      <c r="B109" s="1" t="s">
        <v>730</v>
      </c>
      <c r="C109">
        <f t="shared" ca="1" si="0"/>
        <v>4</v>
      </c>
      <c r="D109">
        <f ca="1">COUNTIFS(汎用スキル所持リスト!$D:$D, D$1, 汎用スキル所持リスト!$B:$B, $B109) + COUNTIFS(固有スキル表!$C:$C, $B109, 固有スキル表!$D:$D, D$1)</f>
        <v>2</v>
      </c>
      <c r="E109">
        <f ca="1">COUNTIFS(汎用スキル所持リスト!$D:$D, E$1, 汎用スキル所持リスト!$B:$B, $B109) + COUNTIFS(固有スキル表!$C:$C, $B109, 固有スキル表!$D:$D, E$1)</f>
        <v>1</v>
      </c>
      <c r="F109">
        <f ca="1">COUNTIFS(汎用スキル所持リスト!$D:$D, F$1, 汎用スキル所持リスト!$B:$B, $B109) + COUNTIFS(固有スキル表!$C:$C, $B109, 固有スキル表!$D:$D, F$1)</f>
        <v>0</v>
      </c>
      <c r="G109">
        <f ca="1">COUNTIFS(汎用スキル所持リスト!$D:$D, G$1, 汎用スキル所持リスト!$B:$B, $B109) + COUNTIFS(固有スキル表!$C:$C, $B109, 固有スキル表!$D:$D, G$1)</f>
        <v>0</v>
      </c>
      <c r="H109">
        <f ca="1">COUNTIFS(汎用スキル所持リスト!$D:$D, H$1, 汎用スキル所持リスト!$B:$B, $B109) + COUNTIFS(固有スキル表!$C:$C, $B109, 固有スキル表!$D:$D, H$1)</f>
        <v>1</v>
      </c>
    </row>
    <row r="110" spans="1:8" ht="15">
      <c r="A110" s="1">
        <v>109</v>
      </c>
      <c r="B110" s="1" t="s">
        <v>734</v>
      </c>
      <c r="C110">
        <f t="shared" ca="1" si="0"/>
        <v>7</v>
      </c>
      <c r="D110">
        <f ca="1">COUNTIFS(汎用スキル所持リスト!$D:$D, D$1, 汎用スキル所持リスト!$B:$B, $B110) + COUNTIFS(固有スキル表!$C:$C, $B110, 固有スキル表!$D:$D, D$1)</f>
        <v>3</v>
      </c>
      <c r="E110">
        <f ca="1">COUNTIFS(汎用スキル所持リスト!$D:$D, E$1, 汎用スキル所持リスト!$B:$B, $B110) + COUNTIFS(固有スキル表!$C:$C, $B110, 固有スキル表!$D:$D, E$1)</f>
        <v>3</v>
      </c>
      <c r="F110">
        <f ca="1">COUNTIFS(汎用スキル所持リスト!$D:$D, F$1, 汎用スキル所持リスト!$B:$B, $B110) + COUNTIFS(固有スキル表!$C:$C, $B110, 固有スキル表!$D:$D, F$1)</f>
        <v>0</v>
      </c>
      <c r="G110">
        <f ca="1">COUNTIFS(汎用スキル所持リスト!$D:$D, G$1, 汎用スキル所持リスト!$B:$B, $B110) + COUNTIFS(固有スキル表!$C:$C, $B110, 固有スキル表!$D:$D, G$1)</f>
        <v>0</v>
      </c>
      <c r="H110">
        <f ca="1">COUNTIFS(汎用スキル所持リスト!$D:$D, H$1, 汎用スキル所持リスト!$B:$B, $B110) + COUNTIFS(固有スキル表!$C:$C, $B110, 固有スキル表!$D:$D, H$1)</f>
        <v>1</v>
      </c>
    </row>
    <row r="111" spans="1:8" ht="15">
      <c r="A111" s="1">
        <v>110</v>
      </c>
      <c r="B111" s="1" t="s">
        <v>738</v>
      </c>
      <c r="C111">
        <f t="shared" ca="1" si="0"/>
        <v>4</v>
      </c>
      <c r="D111">
        <f ca="1">COUNTIFS(汎用スキル所持リスト!$D:$D, D$1, 汎用スキル所持リスト!$B:$B, $B111) + COUNTIFS(固有スキル表!$C:$C, $B111, 固有スキル表!$D:$D, D$1)</f>
        <v>3</v>
      </c>
      <c r="E111">
        <f ca="1">COUNTIFS(汎用スキル所持リスト!$D:$D, E$1, 汎用スキル所持リスト!$B:$B, $B111) + COUNTIFS(固有スキル表!$C:$C, $B111, 固有スキル表!$D:$D, E$1)</f>
        <v>1</v>
      </c>
      <c r="F111">
        <f ca="1">COUNTIFS(汎用スキル所持リスト!$D:$D, F$1, 汎用スキル所持リスト!$B:$B, $B111) + COUNTIFS(固有スキル表!$C:$C, $B111, 固有スキル表!$D:$D, F$1)</f>
        <v>0</v>
      </c>
      <c r="G111">
        <f ca="1">COUNTIFS(汎用スキル所持リスト!$D:$D, G$1, 汎用スキル所持リスト!$B:$B, $B111) + COUNTIFS(固有スキル表!$C:$C, $B111, 固有スキル表!$D:$D, G$1)</f>
        <v>0</v>
      </c>
      <c r="H111">
        <f ca="1">COUNTIFS(汎用スキル所持リスト!$D:$D, H$1, 汎用スキル所持リスト!$B:$B, $B111) + COUNTIFS(固有スキル表!$C:$C, $B111, 固有スキル表!$D:$D, H$1)</f>
        <v>0</v>
      </c>
    </row>
    <row r="112" spans="1:8" ht="15">
      <c r="A112" s="1">
        <v>111</v>
      </c>
      <c r="B112" s="1" t="s">
        <v>741</v>
      </c>
      <c r="C112">
        <f t="shared" ca="1" si="0"/>
        <v>5</v>
      </c>
      <c r="D112">
        <f ca="1">COUNTIFS(汎用スキル所持リスト!$D:$D, D$1, 汎用スキル所持リスト!$B:$B, $B112) + COUNTIFS(固有スキル表!$C:$C, $B112, 固有スキル表!$D:$D, D$1)</f>
        <v>4</v>
      </c>
      <c r="E112">
        <f ca="1">COUNTIFS(汎用スキル所持リスト!$D:$D, E$1, 汎用スキル所持リスト!$B:$B, $B112) + COUNTIFS(固有スキル表!$C:$C, $B112, 固有スキル表!$D:$D, E$1)</f>
        <v>1</v>
      </c>
      <c r="F112">
        <f ca="1">COUNTIFS(汎用スキル所持リスト!$D:$D, F$1, 汎用スキル所持リスト!$B:$B, $B112) + COUNTIFS(固有スキル表!$C:$C, $B112, 固有スキル表!$D:$D, F$1)</f>
        <v>0</v>
      </c>
      <c r="G112">
        <f ca="1">COUNTIFS(汎用スキル所持リスト!$D:$D, G$1, 汎用スキル所持リスト!$B:$B, $B112) + COUNTIFS(固有スキル表!$C:$C, $B112, 固有スキル表!$D:$D, G$1)</f>
        <v>0</v>
      </c>
      <c r="H112">
        <f ca="1">COUNTIFS(汎用スキル所持リスト!$D:$D, H$1, 汎用スキル所持リスト!$B:$B, $B112) + COUNTIFS(固有スキル表!$C:$C, $B112, 固有スキル表!$D:$D, H$1)</f>
        <v>0</v>
      </c>
    </row>
    <row r="113" spans="1:8" ht="15">
      <c r="A113" s="1">
        <v>112</v>
      </c>
      <c r="B113" s="1" t="s">
        <v>744</v>
      </c>
      <c r="C113">
        <f t="shared" ca="1" si="0"/>
        <v>4</v>
      </c>
      <c r="D113">
        <f ca="1">COUNTIFS(汎用スキル所持リスト!$D:$D, D$1, 汎用スキル所持リスト!$B:$B, $B113) + COUNTIFS(固有スキル表!$C:$C, $B113, 固有スキル表!$D:$D, D$1)</f>
        <v>1</v>
      </c>
      <c r="E113">
        <f ca="1">COUNTIFS(汎用スキル所持リスト!$D:$D, E$1, 汎用スキル所持リスト!$B:$B, $B113) + COUNTIFS(固有スキル表!$C:$C, $B113, 固有スキル表!$D:$D, E$1)</f>
        <v>2</v>
      </c>
      <c r="F113">
        <f ca="1">COUNTIFS(汎用スキル所持リスト!$D:$D, F$1, 汎用スキル所持リスト!$B:$B, $B113) + COUNTIFS(固有スキル表!$C:$C, $B113, 固有スキル表!$D:$D, F$1)</f>
        <v>0</v>
      </c>
      <c r="G113">
        <f ca="1">COUNTIFS(汎用スキル所持リスト!$D:$D, G$1, 汎用スキル所持リスト!$B:$B, $B113) + COUNTIFS(固有スキル表!$C:$C, $B113, 固有スキル表!$D:$D, G$1)</f>
        <v>0</v>
      </c>
      <c r="H113">
        <f ca="1">COUNTIFS(汎用スキル所持リスト!$D:$D, H$1, 汎用スキル所持リスト!$B:$B, $B113) + COUNTIFS(固有スキル表!$C:$C, $B113, 固有スキル表!$D:$D, H$1)</f>
        <v>1</v>
      </c>
    </row>
    <row r="114" spans="1:8" ht="15">
      <c r="A114" s="1">
        <v>113</v>
      </c>
      <c r="B114" s="1" t="s">
        <v>750</v>
      </c>
      <c r="C114">
        <f t="shared" ca="1" si="0"/>
        <v>4</v>
      </c>
      <c r="D114">
        <f ca="1">COUNTIFS(汎用スキル所持リスト!$D:$D, D$1, 汎用スキル所持リスト!$B:$B, $B114) + COUNTIFS(固有スキル表!$C:$C, $B114, 固有スキル表!$D:$D, D$1)</f>
        <v>2</v>
      </c>
      <c r="E114">
        <f ca="1">COUNTIFS(汎用スキル所持リスト!$D:$D, E$1, 汎用スキル所持リスト!$B:$B, $B114) + COUNTIFS(固有スキル表!$C:$C, $B114, 固有スキル表!$D:$D, E$1)</f>
        <v>1</v>
      </c>
      <c r="F114">
        <f ca="1">COUNTIFS(汎用スキル所持リスト!$D:$D, F$1, 汎用スキル所持リスト!$B:$B, $B114) + COUNTIFS(固有スキル表!$C:$C, $B114, 固有スキル表!$D:$D, F$1)</f>
        <v>1</v>
      </c>
      <c r="G114">
        <f ca="1">COUNTIFS(汎用スキル所持リスト!$D:$D, G$1, 汎用スキル所持リスト!$B:$B, $B114) + COUNTIFS(固有スキル表!$C:$C, $B114, 固有スキル表!$D:$D, G$1)</f>
        <v>0</v>
      </c>
      <c r="H114">
        <f ca="1">COUNTIFS(汎用スキル所持リスト!$D:$D, H$1, 汎用スキル所持リスト!$B:$B, $B114) + COUNTIFS(固有スキル表!$C:$C, $B114, 固有スキル表!$D:$D, H$1)</f>
        <v>0</v>
      </c>
    </row>
    <row r="115" spans="1:8" ht="15">
      <c r="A115" s="1">
        <v>114</v>
      </c>
      <c r="B115" s="9" t="s">
        <v>756</v>
      </c>
      <c r="C115">
        <f t="shared" ca="1" si="0"/>
        <v>5</v>
      </c>
      <c r="D115">
        <f ca="1">COUNTIFS(汎用スキル所持リスト!$D:$D, D$1, 汎用スキル所持リスト!$B:$B, $B115) + COUNTIFS(固有スキル表!$C:$C, $B115, 固有スキル表!$D:$D, D$1)</f>
        <v>0</v>
      </c>
      <c r="E115">
        <f ca="1">COUNTIFS(汎用スキル所持リスト!$D:$D, E$1, 汎用スキル所持リスト!$B:$B, $B115) + COUNTIFS(固有スキル表!$C:$C, $B115, 固有スキル表!$D:$D, E$1)</f>
        <v>4</v>
      </c>
      <c r="F115">
        <f ca="1">COUNTIFS(汎用スキル所持リスト!$D:$D, F$1, 汎用スキル所持リスト!$B:$B, $B115) + COUNTIFS(固有スキル表!$C:$C, $B115, 固有スキル表!$D:$D, F$1)</f>
        <v>0</v>
      </c>
      <c r="G115">
        <f ca="1">COUNTIFS(汎用スキル所持リスト!$D:$D, G$1, 汎用スキル所持リスト!$B:$B, $B115) + COUNTIFS(固有スキル表!$C:$C, $B115, 固有スキル表!$D:$D, G$1)</f>
        <v>0</v>
      </c>
      <c r="H115">
        <f ca="1">COUNTIFS(汎用スキル所持リスト!$D:$D, H$1, 汎用スキル所持リスト!$B:$B, $B115) + COUNTIFS(固有スキル表!$C:$C, $B115, 固有スキル表!$D:$D, H$1)</f>
        <v>1</v>
      </c>
    </row>
    <row r="116" spans="1:8" ht="15">
      <c r="A116" s="1">
        <v>115</v>
      </c>
      <c r="B116" s="9" t="s">
        <v>760</v>
      </c>
      <c r="C116">
        <f t="shared" ca="1" si="0"/>
        <v>4</v>
      </c>
      <c r="D116">
        <f ca="1">COUNTIFS(汎用スキル所持リスト!$D:$D, D$1, 汎用スキル所持リスト!$B:$B, $B116) + COUNTIFS(固有スキル表!$C:$C, $B116, 固有スキル表!$D:$D, D$1)</f>
        <v>1</v>
      </c>
      <c r="E116">
        <f ca="1">COUNTIFS(汎用スキル所持リスト!$D:$D, E$1, 汎用スキル所持リスト!$B:$B, $B116) + COUNTIFS(固有スキル表!$C:$C, $B116, 固有スキル表!$D:$D, E$1)</f>
        <v>2</v>
      </c>
      <c r="F116">
        <f ca="1">COUNTIFS(汎用スキル所持リスト!$D:$D, F$1, 汎用スキル所持リスト!$B:$B, $B116) + COUNTIFS(固有スキル表!$C:$C, $B116, 固有スキル表!$D:$D, F$1)</f>
        <v>0</v>
      </c>
      <c r="G116">
        <f ca="1">COUNTIFS(汎用スキル所持リスト!$D:$D, G$1, 汎用スキル所持リスト!$B:$B, $B116) + COUNTIFS(固有スキル表!$C:$C, $B116, 固有スキル表!$D:$D, G$1)</f>
        <v>0</v>
      </c>
      <c r="H116">
        <f ca="1">COUNTIFS(汎用スキル所持リスト!$D:$D, H$1, 汎用スキル所持リスト!$B:$B, $B116) + COUNTIFS(固有スキル表!$C:$C, $B116, 固有スキル表!$D:$D, H$1)</f>
        <v>1</v>
      </c>
    </row>
    <row r="117" spans="1:8" ht="15">
      <c r="A117" s="1">
        <v>116</v>
      </c>
      <c r="B117" s="9" t="s">
        <v>765</v>
      </c>
      <c r="C117">
        <f t="shared" ca="1" si="0"/>
        <v>4</v>
      </c>
      <c r="D117">
        <f ca="1">COUNTIFS(汎用スキル所持リスト!$D:$D, D$1, 汎用スキル所持リスト!$B:$B, $B117) + COUNTIFS(固有スキル表!$C:$C, $B117, 固有スキル表!$D:$D, D$1)</f>
        <v>3</v>
      </c>
      <c r="E117">
        <f ca="1">COUNTIFS(汎用スキル所持リスト!$D:$D, E$1, 汎用スキル所持リスト!$B:$B, $B117) + COUNTIFS(固有スキル表!$C:$C, $B117, 固有スキル表!$D:$D, E$1)</f>
        <v>1</v>
      </c>
      <c r="F117">
        <f ca="1">COUNTIFS(汎用スキル所持リスト!$D:$D, F$1, 汎用スキル所持リスト!$B:$B, $B117) + COUNTIFS(固有スキル表!$C:$C, $B117, 固有スキル表!$D:$D, F$1)</f>
        <v>0</v>
      </c>
      <c r="G117">
        <f ca="1">COUNTIFS(汎用スキル所持リスト!$D:$D, G$1, 汎用スキル所持リスト!$B:$B, $B117) + COUNTIFS(固有スキル表!$C:$C, $B117, 固有スキル表!$D:$D, G$1)</f>
        <v>0</v>
      </c>
      <c r="H117">
        <f ca="1">COUNTIFS(汎用スキル所持リスト!$D:$D, H$1, 汎用スキル所持リスト!$B:$B, $B117) + COUNTIFS(固有スキル表!$C:$C, $B117, 固有スキル表!$D:$D, H$1)</f>
        <v>0</v>
      </c>
    </row>
    <row r="118" spans="1:8" ht="15">
      <c r="A118" s="1">
        <v>117</v>
      </c>
      <c r="B118" s="9" t="s">
        <v>770</v>
      </c>
      <c r="C118">
        <f t="shared" ca="1" si="0"/>
        <v>4</v>
      </c>
      <c r="D118">
        <f ca="1">COUNTIFS(汎用スキル所持リスト!$D:$D, D$1, 汎用スキル所持リスト!$B:$B, $B118) + COUNTIFS(固有スキル表!$C:$C, $B118, 固有スキル表!$D:$D, D$1)</f>
        <v>0</v>
      </c>
      <c r="E118">
        <f ca="1">COUNTIFS(汎用スキル所持リスト!$D:$D, E$1, 汎用スキル所持リスト!$B:$B, $B118) + COUNTIFS(固有スキル表!$C:$C, $B118, 固有スキル表!$D:$D, E$1)</f>
        <v>4</v>
      </c>
      <c r="F118">
        <f ca="1">COUNTIFS(汎用スキル所持リスト!$D:$D, F$1, 汎用スキル所持リスト!$B:$B, $B118) + COUNTIFS(固有スキル表!$C:$C, $B118, 固有スキル表!$D:$D, F$1)</f>
        <v>0</v>
      </c>
      <c r="G118">
        <f ca="1">COUNTIFS(汎用スキル所持リスト!$D:$D, G$1, 汎用スキル所持リスト!$B:$B, $B118) + COUNTIFS(固有スキル表!$C:$C, $B118, 固有スキル表!$D:$D, G$1)</f>
        <v>0</v>
      </c>
      <c r="H118">
        <f ca="1">COUNTIFS(汎用スキル所持リスト!$D:$D, H$1, 汎用スキル所持リスト!$B:$B, $B118) + COUNTIFS(固有スキル表!$C:$C, $B118, 固有スキル表!$D:$D, H$1)</f>
        <v>0</v>
      </c>
    </row>
    <row r="119" spans="1:8" ht="15">
      <c r="A119" s="1">
        <v>118</v>
      </c>
      <c r="B119" s="9" t="s">
        <v>775</v>
      </c>
      <c r="C119">
        <f t="shared" ca="1" si="0"/>
        <v>4</v>
      </c>
      <c r="D119">
        <f ca="1">COUNTIFS(汎用スキル所持リスト!$D:$D, D$1, 汎用スキル所持リスト!$B:$B, $B119) + COUNTIFS(固有スキル表!$C:$C, $B119, 固有スキル表!$D:$D, D$1)</f>
        <v>1</v>
      </c>
      <c r="E119">
        <f ca="1">COUNTIFS(汎用スキル所持リスト!$D:$D, E$1, 汎用スキル所持リスト!$B:$B, $B119) + COUNTIFS(固有スキル表!$C:$C, $B119, 固有スキル表!$D:$D, E$1)</f>
        <v>0</v>
      </c>
      <c r="F119">
        <f ca="1">COUNTIFS(汎用スキル所持リスト!$D:$D, F$1, 汎用スキル所持リスト!$B:$B, $B119) + COUNTIFS(固有スキル表!$C:$C, $B119, 固有スキル表!$D:$D, F$1)</f>
        <v>2</v>
      </c>
      <c r="G119">
        <f ca="1">COUNTIFS(汎用スキル所持リスト!$D:$D, G$1, 汎用スキル所持リスト!$B:$B, $B119) + COUNTIFS(固有スキル表!$C:$C, $B119, 固有スキル表!$D:$D, G$1)</f>
        <v>1</v>
      </c>
      <c r="H119">
        <f ca="1">COUNTIFS(汎用スキル所持リスト!$D:$D, H$1, 汎用スキル所持リスト!$B:$B, $B119) + COUNTIFS(固有スキル表!$C:$C, $B119, 固有スキル表!$D:$D, H$1)</f>
        <v>0</v>
      </c>
    </row>
    <row r="120" spans="1:8" ht="15">
      <c r="A120" s="1">
        <v>119</v>
      </c>
      <c r="B120" s="9" t="s">
        <v>777</v>
      </c>
      <c r="C120">
        <f t="shared" ca="1" si="0"/>
        <v>4</v>
      </c>
      <c r="D120">
        <f ca="1">COUNTIFS(汎用スキル所持リスト!$D:$D, D$1, 汎用スキル所持リスト!$B:$B, $B120) + COUNTIFS(固有スキル表!$C:$C, $B120, 固有スキル表!$D:$D, D$1)</f>
        <v>4</v>
      </c>
      <c r="E120">
        <f ca="1">COUNTIFS(汎用スキル所持リスト!$D:$D, E$1, 汎用スキル所持リスト!$B:$B, $B120) + COUNTIFS(固有スキル表!$C:$C, $B120, 固有スキル表!$D:$D, E$1)</f>
        <v>0</v>
      </c>
      <c r="F120">
        <f ca="1">COUNTIFS(汎用スキル所持リスト!$D:$D, F$1, 汎用スキル所持リスト!$B:$B, $B120) + COUNTIFS(固有スキル表!$C:$C, $B120, 固有スキル表!$D:$D, F$1)</f>
        <v>0</v>
      </c>
      <c r="G120">
        <f ca="1">COUNTIFS(汎用スキル所持リスト!$D:$D, G$1, 汎用スキル所持リスト!$B:$B, $B120) + COUNTIFS(固有スキル表!$C:$C, $B120, 固有スキル表!$D:$D, G$1)</f>
        <v>0</v>
      </c>
      <c r="H120">
        <f ca="1">COUNTIFS(汎用スキル所持リスト!$D:$D, H$1, 汎用スキル所持リスト!$B:$B, $B120) + COUNTIFS(固有スキル表!$C:$C, $B120, 固有スキル表!$D:$D, H$1)</f>
        <v>0</v>
      </c>
    </row>
    <row r="121" spans="1:8" ht="15">
      <c r="A121" s="1">
        <v>120</v>
      </c>
      <c r="B121" s="9" t="s">
        <v>781</v>
      </c>
      <c r="C121">
        <f t="shared" ca="1" si="0"/>
        <v>4</v>
      </c>
      <c r="D121">
        <f ca="1">COUNTIFS(汎用スキル所持リスト!$D:$D, D$1, 汎用スキル所持リスト!$B:$B, $B121) + COUNTIFS(固有スキル表!$C:$C, $B121, 固有スキル表!$D:$D, D$1)</f>
        <v>4</v>
      </c>
      <c r="E121">
        <f ca="1">COUNTIFS(汎用スキル所持リスト!$D:$D, E$1, 汎用スキル所持リスト!$B:$B, $B121) + COUNTIFS(固有スキル表!$C:$C, $B121, 固有スキル表!$D:$D, E$1)</f>
        <v>0</v>
      </c>
      <c r="F121">
        <f ca="1">COUNTIFS(汎用スキル所持リスト!$D:$D, F$1, 汎用スキル所持リスト!$B:$B, $B121) + COUNTIFS(固有スキル表!$C:$C, $B121, 固有スキル表!$D:$D, F$1)</f>
        <v>0</v>
      </c>
      <c r="G121">
        <f ca="1">COUNTIFS(汎用スキル所持リスト!$D:$D, G$1, 汎用スキル所持リスト!$B:$B, $B121) + COUNTIFS(固有スキル表!$C:$C, $B121, 固有スキル表!$D:$D, G$1)</f>
        <v>0</v>
      </c>
      <c r="H121">
        <f ca="1">COUNTIFS(汎用スキル所持リスト!$D:$D, H$1, 汎用スキル所持リスト!$B:$B, $B121) + COUNTIFS(固有スキル表!$C:$C, $B121, 固有スキル表!$D:$D, H$1)</f>
        <v>0</v>
      </c>
    </row>
    <row r="122" spans="1:8" ht="15">
      <c r="A122" s="1">
        <v>121</v>
      </c>
      <c r="B122" s="9" t="s">
        <v>786</v>
      </c>
      <c r="C122">
        <f t="shared" ca="1" si="0"/>
        <v>4</v>
      </c>
      <c r="D122">
        <f ca="1">COUNTIFS(汎用スキル所持リスト!$D:$D, D$1, 汎用スキル所持リスト!$B:$B, $B122) + COUNTIFS(固有スキル表!$C:$C, $B122, 固有スキル表!$D:$D, D$1)</f>
        <v>1</v>
      </c>
      <c r="E122">
        <f ca="1">COUNTIFS(汎用スキル所持リスト!$D:$D, E$1, 汎用スキル所持リスト!$B:$B, $B122) + COUNTIFS(固有スキル表!$C:$C, $B122, 固有スキル表!$D:$D, E$1)</f>
        <v>3</v>
      </c>
      <c r="F122">
        <f ca="1">COUNTIFS(汎用スキル所持リスト!$D:$D, F$1, 汎用スキル所持リスト!$B:$B, $B122) + COUNTIFS(固有スキル表!$C:$C, $B122, 固有スキル表!$D:$D, F$1)</f>
        <v>0</v>
      </c>
      <c r="G122">
        <f ca="1">COUNTIFS(汎用スキル所持リスト!$D:$D, G$1, 汎用スキル所持リスト!$B:$B, $B122) + COUNTIFS(固有スキル表!$C:$C, $B122, 固有スキル表!$D:$D, G$1)</f>
        <v>0</v>
      </c>
      <c r="H122">
        <f ca="1">COUNTIFS(汎用スキル所持リスト!$D:$D, H$1, 汎用スキル所持リスト!$B:$B, $B122) + COUNTIFS(固有スキル表!$C:$C, $B122, 固有スキル表!$D:$D, H$1)</f>
        <v>0</v>
      </c>
    </row>
    <row r="123" spans="1:8" ht="15">
      <c r="A123" s="1">
        <v>122</v>
      </c>
      <c r="B123" s="9" t="s">
        <v>790</v>
      </c>
      <c r="C123">
        <f t="shared" ca="1" si="0"/>
        <v>6</v>
      </c>
      <c r="D123">
        <f ca="1">COUNTIFS(汎用スキル所持リスト!$D:$D, D$1, 汎用スキル所持リスト!$B:$B, $B123) + COUNTIFS(固有スキル表!$C:$C, $B123, 固有スキル表!$D:$D, D$1)</f>
        <v>3</v>
      </c>
      <c r="E123">
        <f ca="1">COUNTIFS(汎用スキル所持リスト!$D:$D, E$1, 汎用スキル所持リスト!$B:$B, $B123) + COUNTIFS(固有スキル表!$C:$C, $B123, 固有スキル表!$D:$D, E$1)</f>
        <v>2</v>
      </c>
      <c r="F123">
        <f ca="1">COUNTIFS(汎用スキル所持リスト!$D:$D, F$1, 汎用スキル所持リスト!$B:$B, $B123) + COUNTIFS(固有スキル表!$C:$C, $B123, 固有スキル表!$D:$D, F$1)</f>
        <v>0</v>
      </c>
      <c r="G123">
        <f ca="1">COUNTIFS(汎用スキル所持リスト!$D:$D, G$1, 汎用スキル所持リスト!$B:$B, $B123) + COUNTIFS(固有スキル表!$C:$C, $B123, 固有スキル表!$D:$D, G$1)</f>
        <v>0</v>
      </c>
      <c r="H123">
        <f ca="1">COUNTIFS(汎用スキル所持リスト!$D:$D, H$1, 汎用スキル所持リスト!$B:$B, $B123) + COUNTIFS(固有スキル表!$C:$C, $B123, 固有スキル表!$D:$D, H$1)</f>
        <v>1</v>
      </c>
    </row>
    <row r="124" spans="1:8" ht="15">
      <c r="A124" s="1">
        <v>123</v>
      </c>
      <c r="B124" s="9" t="s">
        <v>793</v>
      </c>
      <c r="C124">
        <f t="shared" ca="1" si="0"/>
        <v>5</v>
      </c>
      <c r="D124">
        <f ca="1">COUNTIFS(汎用スキル所持リスト!$D:$D, D$1, 汎用スキル所持リスト!$B:$B, $B124) + COUNTIFS(固有スキル表!$C:$C, $B124, 固有スキル表!$D:$D, D$1)</f>
        <v>1</v>
      </c>
      <c r="E124">
        <f ca="1">COUNTIFS(汎用スキル所持リスト!$D:$D, E$1, 汎用スキル所持リスト!$B:$B, $B124) + COUNTIFS(固有スキル表!$C:$C, $B124, 固有スキル表!$D:$D, E$1)</f>
        <v>2</v>
      </c>
      <c r="F124">
        <f ca="1">COUNTIFS(汎用スキル所持リスト!$D:$D, F$1, 汎用スキル所持リスト!$B:$B, $B124) + COUNTIFS(固有スキル表!$C:$C, $B124, 固有スキル表!$D:$D, F$1)</f>
        <v>0</v>
      </c>
      <c r="G124">
        <f ca="1">COUNTIFS(汎用スキル所持リスト!$D:$D, G$1, 汎用スキル所持リスト!$B:$B, $B124) + COUNTIFS(固有スキル表!$C:$C, $B124, 固有スキル表!$D:$D, G$1)</f>
        <v>2</v>
      </c>
      <c r="H124">
        <f ca="1">COUNTIFS(汎用スキル所持リスト!$D:$D, H$1, 汎用スキル所持リスト!$B:$B, $B124) + COUNTIFS(固有スキル表!$C:$C, $B124, 固有スキル表!$D:$D, H$1)</f>
        <v>0</v>
      </c>
    </row>
    <row r="125" spans="1:8" ht="15">
      <c r="A125" s="1">
        <v>124</v>
      </c>
      <c r="B125" s="9" t="s">
        <v>799</v>
      </c>
      <c r="C125">
        <f t="shared" ca="1" si="0"/>
        <v>4</v>
      </c>
      <c r="D125">
        <f ca="1">COUNTIFS(汎用スキル所持リスト!$D:$D, D$1, 汎用スキル所持リスト!$B:$B, $B125) + COUNTIFS(固有スキル表!$C:$C, $B125, 固有スキル表!$D:$D, D$1)</f>
        <v>2</v>
      </c>
      <c r="E125">
        <f ca="1">COUNTIFS(汎用スキル所持リスト!$D:$D, E$1, 汎用スキル所持リスト!$B:$B, $B125) + COUNTIFS(固有スキル表!$C:$C, $B125, 固有スキル表!$D:$D, E$1)</f>
        <v>1</v>
      </c>
      <c r="F125">
        <f ca="1">COUNTIFS(汎用スキル所持リスト!$D:$D, F$1, 汎用スキル所持リスト!$B:$B, $B125) + COUNTIFS(固有スキル表!$C:$C, $B125, 固有スキル表!$D:$D, F$1)</f>
        <v>1</v>
      </c>
      <c r="G125">
        <f ca="1">COUNTIFS(汎用スキル所持リスト!$D:$D, G$1, 汎用スキル所持リスト!$B:$B, $B125) + COUNTIFS(固有スキル表!$C:$C, $B125, 固有スキル表!$D:$D, G$1)</f>
        <v>0</v>
      </c>
      <c r="H125">
        <f ca="1">COUNTIFS(汎用スキル所持リスト!$D:$D, H$1, 汎用スキル所持リスト!$B:$B, $B125) + COUNTIFS(固有スキル表!$C:$C, $B125, 固有スキル表!$D:$D, H$1)</f>
        <v>0</v>
      </c>
    </row>
    <row r="126" spans="1:8" ht="15">
      <c r="A126" s="1">
        <v>125</v>
      </c>
      <c r="B126" s="9" t="s">
        <v>803</v>
      </c>
      <c r="C126">
        <f t="shared" ca="1" si="0"/>
        <v>4</v>
      </c>
      <c r="D126">
        <f ca="1">COUNTIFS(汎用スキル所持リスト!$D:$D, D$1, 汎用スキル所持リスト!$B:$B, $B126) + COUNTIFS(固有スキル表!$C:$C, $B126, 固有スキル表!$D:$D, D$1)</f>
        <v>1</v>
      </c>
      <c r="E126">
        <f ca="1">COUNTIFS(汎用スキル所持リスト!$D:$D, E$1, 汎用スキル所持リスト!$B:$B, $B126) + COUNTIFS(固有スキル表!$C:$C, $B126, 固有スキル表!$D:$D, E$1)</f>
        <v>1</v>
      </c>
      <c r="F126">
        <f ca="1">COUNTIFS(汎用スキル所持リスト!$D:$D, F$1, 汎用スキル所持リスト!$B:$B, $B126) + COUNTIFS(固有スキル表!$C:$C, $B126, 固有スキル表!$D:$D, F$1)</f>
        <v>0</v>
      </c>
      <c r="G126">
        <f ca="1">COUNTIFS(汎用スキル所持リスト!$D:$D, G$1, 汎用スキル所持リスト!$B:$B, $B126) + COUNTIFS(固有スキル表!$C:$C, $B126, 固有スキル表!$D:$D, G$1)</f>
        <v>1</v>
      </c>
      <c r="H126">
        <f ca="1">COUNTIFS(汎用スキル所持リスト!$D:$D, H$1, 汎用スキル所持リスト!$B:$B, $B126) + COUNTIFS(固有スキル表!$C:$C, $B126, 固有スキル表!$D:$D, H$1)</f>
        <v>1</v>
      </c>
    </row>
    <row r="127" spans="1:8" ht="15">
      <c r="A127" s="1">
        <v>126</v>
      </c>
      <c r="B127" s="9" t="s">
        <v>809</v>
      </c>
      <c r="C127">
        <f t="shared" ca="1" si="0"/>
        <v>4</v>
      </c>
      <c r="D127">
        <f ca="1">COUNTIFS(汎用スキル所持リスト!$D:$D, D$1, 汎用スキル所持リスト!$B:$B, $B127) + COUNTIFS(固有スキル表!$C:$C, $B127, 固有スキル表!$D:$D, D$1)</f>
        <v>2</v>
      </c>
      <c r="E127">
        <f ca="1">COUNTIFS(汎用スキル所持リスト!$D:$D, E$1, 汎用スキル所持リスト!$B:$B, $B127) + COUNTIFS(固有スキル表!$C:$C, $B127, 固有スキル表!$D:$D, E$1)</f>
        <v>2</v>
      </c>
      <c r="F127">
        <f ca="1">COUNTIFS(汎用スキル所持リスト!$D:$D, F$1, 汎用スキル所持リスト!$B:$B, $B127) + COUNTIFS(固有スキル表!$C:$C, $B127, 固有スキル表!$D:$D, F$1)</f>
        <v>0</v>
      </c>
      <c r="G127">
        <f ca="1">COUNTIFS(汎用スキル所持リスト!$D:$D, G$1, 汎用スキル所持リスト!$B:$B, $B127) + COUNTIFS(固有スキル表!$C:$C, $B127, 固有スキル表!$D:$D, G$1)</f>
        <v>0</v>
      </c>
      <c r="H127">
        <f ca="1">COUNTIFS(汎用スキル所持リスト!$D:$D, H$1, 汎用スキル所持リスト!$B:$B, $B127) + COUNTIFS(固有スキル表!$C:$C, $B127, 固有スキル表!$D:$D, H$1)</f>
        <v>0</v>
      </c>
    </row>
    <row r="128" spans="1:8" ht="15">
      <c r="A128" s="1">
        <v>127</v>
      </c>
      <c r="B128" s="9" t="s">
        <v>813</v>
      </c>
      <c r="C128">
        <f t="shared" ca="1" si="0"/>
        <v>4</v>
      </c>
      <c r="D128">
        <f ca="1">COUNTIFS(汎用スキル所持リスト!$D:$D, D$1, 汎用スキル所持リスト!$B:$B, $B128) + COUNTIFS(固有スキル表!$C:$C, $B128, 固有スキル表!$D:$D, D$1)</f>
        <v>2</v>
      </c>
      <c r="E128">
        <f ca="1">COUNTIFS(汎用スキル所持リスト!$D:$D, E$1, 汎用スキル所持リスト!$B:$B, $B128) + COUNTIFS(固有スキル表!$C:$C, $B128, 固有スキル表!$D:$D, E$1)</f>
        <v>2</v>
      </c>
      <c r="F128">
        <f ca="1">COUNTIFS(汎用スキル所持リスト!$D:$D, F$1, 汎用スキル所持リスト!$B:$B, $B128) + COUNTIFS(固有スキル表!$C:$C, $B128, 固有スキル表!$D:$D, F$1)</f>
        <v>0</v>
      </c>
      <c r="G128">
        <f ca="1">COUNTIFS(汎用スキル所持リスト!$D:$D, G$1, 汎用スキル所持リスト!$B:$B, $B128) + COUNTIFS(固有スキル表!$C:$C, $B128, 固有スキル表!$D:$D, G$1)</f>
        <v>0</v>
      </c>
      <c r="H128">
        <f ca="1">COUNTIFS(汎用スキル所持リスト!$D:$D, H$1, 汎用スキル所持リスト!$B:$B, $B128) + COUNTIFS(固有スキル表!$C:$C, $B128, 固有スキル表!$D:$D, H$1)</f>
        <v>0</v>
      </c>
    </row>
    <row r="129" spans="1:8" ht="15">
      <c r="A129" s="1">
        <v>128</v>
      </c>
      <c r="B129" s="9" t="s">
        <v>815</v>
      </c>
      <c r="C129">
        <f t="shared" ca="1" si="0"/>
        <v>4</v>
      </c>
      <c r="D129">
        <f ca="1">COUNTIFS(汎用スキル所持リスト!$D:$D, D$1, 汎用スキル所持リスト!$B:$B, $B129) + COUNTIFS(固有スキル表!$C:$C, $B129, 固有スキル表!$D:$D, D$1)</f>
        <v>2</v>
      </c>
      <c r="E129">
        <f ca="1">COUNTIFS(汎用スキル所持リスト!$D:$D, E$1, 汎用スキル所持リスト!$B:$B, $B129) + COUNTIFS(固有スキル表!$C:$C, $B129, 固有スキル表!$D:$D, E$1)</f>
        <v>2</v>
      </c>
      <c r="F129">
        <f ca="1">COUNTIFS(汎用スキル所持リスト!$D:$D, F$1, 汎用スキル所持リスト!$B:$B, $B129) + COUNTIFS(固有スキル表!$C:$C, $B129, 固有スキル表!$D:$D, F$1)</f>
        <v>0</v>
      </c>
      <c r="G129">
        <f ca="1">COUNTIFS(汎用スキル所持リスト!$D:$D, G$1, 汎用スキル所持リスト!$B:$B, $B129) + COUNTIFS(固有スキル表!$C:$C, $B129, 固有スキル表!$D:$D, G$1)</f>
        <v>0</v>
      </c>
      <c r="H129">
        <f ca="1">COUNTIFS(汎用スキル所持リスト!$D:$D, H$1, 汎用スキル所持リスト!$B:$B, $B129) + COUNTIFS(固有スキル表!$C:$C, $B129, 固有スキル表!$D:$D, H$1)</f>
        <v>0</v>
      </c>
    </row>
    <row r="130" spans="1:8" ht="15">
      <c r="A130" s="1">
        <v>129</v>
      </c>
      <c r="B130" s="9" t="s">
        <v>817</v>
      </c>
      <c r="C130">
        <f t="shared" ca="1" si="0"/>
        <v>4</v>
      </c>
      <c r="D130">
        <f ca="1">COUNTIFS(汎用スキル所持リスト!$D:$D, D$1, 汎用スキル所持リスト!$B:$B, $B130) + COUNTIFS(固有スキル表!$C:$C, $B130, 固有スキル表!$D:$D, D$1)</f>
        <v>0</v>
      </c>
      <c r="E130">
        <f ca="1">COUNTIFS(汎用スキル所持リスト!$D:$D, E$1, 汎用スキル所持リスト!$B:$B, $B130) + COUNTIFS(固有スキル表!$C:$C, $B130, 固有スキル表!$D:$D, E$1)</f>
        <v>3</v>
      </c>
      <c r="F130">
        <f ca="1">COUNTIFS(汎用スキル所持リスト!$D:$D, F$1, 汎用スキル所持リスト!$B:$B, $B130) + COUNTIFS(固有スキル表!$C:$C, $B130, 固有スキル表!$D:$D, F$1)</f>
        <v>0</v>
      </c>
      <c r="G130">
        <f ca="1">COUNTIFS(汎用スキル所持リスト!$D:$D, G$1, 汎用スキル所持リスト!$B:$B, $B130) + COUNTIFS(固有スキル表!$C:$C, $B130, 固有スキル表!$D:$D, G$1)</f>
        <v>0</v>
      </c>
      <c r="H130">
        <f ca="1">COUNTIFS(汎用スキル所持リスト!$D:$D, H$1, 汎用スキル所持リスト!$B:$B, $B130) + COUNTIFS(固有スキル表!$C:$C, $B130, 固有スキル表!$D:$D, H$1)</f>
        <v>1</v>
      </c>
    </row>
    <row r="131" spans="1:8" ht="15">
      <c r="A131" s="1">
        <v>130</v>
      </c>
      <c r="B131" s="9" t="s">
        <v>820</v>
      </c>
      <c r="C131">
        <f t="shared" ca="1" si="0"/>
        <v>5</v>
      </c>
      <c r="D131">
        <f ca="1">COUNTIFS(汎用スキル所持リスト!$D:$D, D$1, 汎用スキル所持リスト!$B:$B, $B131) + COUNTIFS(固有スキル表!$C:$C, $B131, 固有スキル表!$D:$D, D$1)</f>
        <v>1</v>
      </c>
      <c r="E131">
        <f ca="1">COUNTIFS(汎用スキル所持リスト!$D:$D, E$1, 汎用スキル所持リスト!$B:$B, $B131) + COUNTIFS(固有スキル表!$C:$C, $B131, 固有スキル表!$D:$D, E$1)</f>
        <v>4</v>
      </c>
      <c r="F131">
        <f ca="1">COUNTIFS(汎用スキル所持リスト!$D:$D, F$1, 汎用スキル所持リスト!$B:$B, $B131) + COUNTIFS(固有スキル表!$C:$C, $B131, 固有スキル表!$D:$D, F$1)</f>
        <v>0</v>
      </c>
      <c r="G131">
        <f ca="1">COUNTIFS(汎用スキル所持リスト!$D:$D, G$1, 汎用スキル所持リスト!$B:$B, $B131) + COUNTIFS(固有スキル表!$C:$C, $B131, 固有スキル表!$D:$D, G$1)</f>
        <v>0</v>
      </c>
      <c r="H131">
        <f ca="1">COUNTIFS(汎用スキル所持リスト!$D:$D, H$1, 汎用スキル所持リスト!$B:$B, $B131) + COUNTIFS(固有スキル表!$C:$C, $B131, 固有スキル表!$D:$D, H$1)</f>
        <v>0</v>
      </c>
    </row>
    <row r="132" spans="1:8" ht="15">
      <c r="A132" s="1">
        <v>131</v>
      </c>
      <c r="B132" s="9" t="s">
        <v>825</v>
      </c>
      <c r="C132">
        <f t="shared" ca="1" si="0"/>
        <v>2</v>
      </c>
      <c r="D132">
        <f ca="1">COUNTIFS(汎用スキル所持リスト!$D:$D, D$1, 汎用スキル所持リスト!$B:$B, $B132) + COUNTIFS(固有スキル表!$C:$C, $B132, 固有スキル表!$D:$D, D$1)</f>
        <v>1</v>
      </c>
      <c r="E132">
        <f ca="1">COUNTIFS(汎用スキル所持リスト!$D:$D, E$1, 汎用スキル所持リスト!$B:$B, $B132) + COUNTIFS(固有スキル表!$C:$C, $B132, 固有スキル表!$D:$D, E$1)</f>
        <v>0</v>
      </c>
      <c r="F132">
        <f ca="1">COUNTIFS(汎用スキル所持リスト!$D:$D, F$1, 汎用スキル所持リスト!$B:$B, $B132) + COUNTIFS(固有スキル表!$C:$C, $B132, 固有スキル表!$D:$D, F$1)</f>
        <v>0</v>
      </c>
      <c r="G132">
        <f ca="1">COUNTIFS(汎用スキル所持リスト!$D:$D, G$1, 汎用スキル所持リスト!$B:$B, $B132) + COUNTIFS(固有スキル表!$C:$C, $B132, 固有スキル表!$D:$D, G$1)</f>
        <v>0</v>
      </c>
      <c r="H132">
        <f ca="1">COUNTIFS(汎用スキル所持リスト!$D:$D, H$1, 汎用スキル所持リスト!$B:$B, $B132) + COUNTIFS(固有スキル表!$C:$C, $B132, 固有スキル表!$D:$D, H$1)</f>
        <v>1</v>
      </c>
    </row>
    <row r="133" spans="1:8" ht="15">
      <c r="A133" s="1">
        <v>132</v>
      </c>
      <c r="B133" s="1" t="s">
        <v>828</v>
      </c>
      <c r="C133">
        <f t="shared" ca="1" si="0"/>
        <v>5</v>
      </c>
      <c r="D133">
        <f ca="1">COUNTIFS(汎用スキル所持リスト!$D:$D, D$1, 汎用スキル所持リスト!$B:$B, $B133) + COUNTIFS(固有スキル表!$C:$C, $B133, 固有スキル表!$D:$D, D$1)</f>
        <v>4</v>
      </c>
      <c r="E133">
        <f ca="1">COUNTIFS(汎用スキル所持リスト!$D:$D, E$1, 汎用スキル所持リスト!$B:$B, $B133) + COUNTIFS(固有スキル表!$C:$C, $B133, 固有スキル表!$D:$D, E$1)</f>
        <v>1</v>
      </c>
      <c r="F133">
        <f ca="1">COUNTIFS(汎用スキル所持リスト!$D:$D, F$1, 汎用スキル所持リスト!$B:$B, $B133) + COUNTIFS(固有スキル表!$C:$C, $B133, 固有スキル表!$D:$D, F$1)</f>
        <v>0</v>
      </c>
      <c r="G133">
        <f ca="1">COUNTIFS(汎用スキル所持リスト!$D:$D, G$1, 汎用スキル所持リスト!$B:$B, $B133) + COUNTIFS(固有スキル表!$C:$C, $B133, 固有スキル表!$D:$D, G$1)</f>
        <v>0</v>
      </c>
      <c r="H133">
        <f ca="1">COUNTIFS(汎用スキル所持リスト!$D:$D, H$1, 汎用スキル所持リスト!$B:$B, $B133) + COUNTIFS(固有スキル表!$C:$C, $B133, 固有スキル表!$D:$D, H$1)</f>
        <v>0</v>
      </c>
    </row>
    <row r="134" spans="1:8" ht="15">
      <c r="A134" s="1">
        <v>133</v>
      </c>
      <c r="B134" s="1" t="s">
        <v>832</v>
      </c>
      <c r="C134">
        <f t="shared" ca="1" si="0"/>
        <v>6</v>
      </c>
      <c r="D134">
        <f ca="1">COUNTIFS(汎用スキル所持リスト!$D:$D, D$1, 汎用スキル所持リスト!$B:$B, $B134) + COUNTIFS(固有スキル表!$C:$C, $B134, 固有スキル表!$D:$D, D$1)</f>
        <v>2</v>
      </c>
      <c r="E134">
        <f ca="1">COUNTIFS(汎用スキル所持リスト!$D:$D, E$1, 汎用スキル所持リスト!$B:$B, $B134) + COUNTIFS(固有スキル表!$C:$C, $B134, 固有スキル表!$D:$D, E$1)</f>
        <v>3</v>
      </c>
      <c r="F134">
        <f ca="1">COUNTIFS(汎用スキル所持リスト!$D:$D, F$1, 汎用スキル所持リスト!$B:$B, $B134) + COUNTIFS(固有スキル表!$C:$C, $B134, 固有スキル表!$D:$D, F$1)</f>
        <v>0</v>
      </c>
      <c r="G134">
        <f ca="1">COUNTIFS(汎用スキル所持リスト!$D:$D, G$1, 汎用スキル所持リスト!$B:$B, $B134) + COUNTIFS(固有スキル表!$C:$C, $B134, 固有スキル表!$D:$D, G$1)</f>
        <v>0</v>
      </c>
      <c r="H134">
        <f ca="1">COUNTIFS(汎用スキル所持リスト!$D:$D, H$1, 汎用スキル所持リスト!$B:$B, $B134) + COUNTIFS(固有スキル表!$C:$C, $B134, 固有スキル表!$D:$D, H$1)</f>
        <v>1</v>
      </c>
    </row>
    <row r="135" spans="1:8" ht="15">
      <c r="A135" s="1">
        <v>134</v>
      </c>
      <c r="B135" s="1" t="s">
        <v>836</v>
      </c>
      <c r="C135">
        <f t="shared" ca="1" si="0"/>
        <v>8</v>
      </c>
      <c r="D135">
        <f ca="1">COUNTIFS(汎用スキル所持リスト!$D:$D, D$1, 汎用スキル所持リスト!$B:$B, $B135) + COUNTIFS(固有スキル表!$C:$C, $B135, 固有スキル表!$D:$D, D$1)</f>
        <v>4</v>
      </c>
      <c r="E135">
        <f ca="1">COUNTIFS(汎用スキル所持リスト!$D:$D, E$1, 汎用スキル所持リスト!$B:$B, $B135) + COUNTIFS(固有スキル表!$C:$C, $B135, 固有スキル表!$D:$D, E$1)</f>
        <v>4</v>
      </c>
      <c r="F135">
        <f ca="1">COUNTIFS(汎用スキル所持リスト!$D:$D, F$1, 汎用スキル所持リスト!$B:$B, $B135) + COUNTIFS(固有スキル表!$C:$C, $B135, 固有スキル表!$D:$D, F$1)</f>
        <v>0</v>
      </c>
      <c r="G135">
        <f ca="1">COUNTIFS(汎用スキル所持リスト!$D:$D, G$1, 汎用スキル所持リスト!$B:$B, $B135) + COUNTIFS(固有スキル表!$C:$C, $B135, 固有スキル表!$D:$D, G$1)</f>
        <v>0</v>
      </c>
      <c r="H135">
        <f ca="1">COUNTIFS(汎用スキル所持リスト!$D:$D, H$1, 汎用スキル所持リスト!$B:$B, $B135) + COUNTIFS(固有スキル表!$C:$C, $B135, 固有スキル表!$D:$D, H$1)</f>
        <v>0</v>
      </c>
    </row>
    <row r="136" spans="1:8" ht="15">
      <c r="A136" s="1">
        <v>135</v>
      </c>
      <c r="B136" s="1" t="s">
        <v>840</v>
      </c>
      <c r="C136">
        <f t="shared" ca="1" si="0"/>
        <v>6</v>
      </c>
      <c r="D136">
        <f ca="1">COUNTIFS(汎用スキル所持リスト!$D:$D, D$1, 汎用スキル所持リスト!$B:$B, $B136) + COUNTIFS(固有スキル表!$C:$C, $B136, 固有スキル表!$D:$D, D$1)</f>
        <v>3</v>
      </c>
      <c r="E136">
        <f ca="1">COUNTIFS(汎用スキル所持リスト!$D:$D, E$1, 汎用スキル所持リスト!$B:$B, $B136) + COUNTIFS(固有スキル表!$C:$C, $B136, 固有スキル表!$D:$D, E$1)</f>
        <v>3</v>
      </c>
      <c r="F136">
        <f ca="1">COUNTIFS(汎用スキル所持リスト!$D:$D, F$1, 汎用スキル所持リスト!$B:$B, $B136) + COUNTIFS(固有スキル表!$C:$C, $B136, 固有スキル表!$D:$D, F$1)</f>
        <v>0</v>
      </c>
      <c r="G136">
        <f ca="1">COUNTIFS(汎用スキル所持リスト!$D:$D, G$1, 汎用スキル所持リスト!$B:$B, $B136) + COUNTIFS(固有スキル表!$C:$C, $B136, 固有スキル表!$D:$D, G$1)</f>
        <v>0</v>
      </c>
      <c r="H136">
        <f ca="1">COUNTIFS(汎用スキル所持リスト!$D:$D, H$1, 汎用スキル所持リスト!$B:$B, $B136) + COUNTIFS(固有スキル表!$C:$C, $B136, 固有スキル表!$D:$D, H$1)</f>
        <v>0</v>
      </c>
    </row>
    <row r="137" spans="1:8" ht="15">
      <c r="A137" s="1">
        <v>136</v>
      </c>
      <c r="B137" s="1" t="s">
        <v>844</v>
      </c>
      <c r="C137">
        <f t="shared" ca="1" si="0"/>
        <v>6</v>
      </c>
      <c r="D137">
        <f ca="1">COUNTIFS(汎用スキル所持リスト!$D:$D, D$1, 汎用スキル所持リスト!$B:$B, $B137) + COUNTIFS(固有スキル表!$C:$C, $B137, 固有スキル表!$D:$D, D$1)</f>
        <v>4</v>
      </c>
      <c r="E137">
        <f ca="1">COUNTIFS(汎用スキル所持リスト!$D:$D, E$1, 汎用スキル所持リスト!$B:$B, $B137) + COUNTIFS(固有スキル表!$C:$C, $B137, 固有スキル表!$D:$D, E$1)</f>
        <v>2</v>
      </c>
      <c r="F137">
        <f ca="1">COUNTIFS(汎用スキル所持リスト!$D:$D, F$1, 汎用スキル所持リスト!$B:$B, $B137) + COUNTIFS(固有スキル表!$C:$C, $B137, 固有スキル表!$D:$D, F$1)</f>
        <v>0</v>
      </c>
      <c r="G137">
        <f ca="1">COUNTIFS(汎用スキル所持リスト!$D:$D, G$1, 汎用スキル所持リスト!$B:$B, $B137) + COUNTIFS(固有スキル表!$C:$C, $B137, 固有スキル表!$D:$D, G$1)</f>
        <v>0</v>
      </c>
      <c r="H137">
        <f ca="1">COUNTIFS(汎用スキル所持リスト!$D:$D, H$1, 汎用スキル所持リスト!$B:$B, $B137) + COUNTIFS(固有スキル表!$C:$C, $B137, 固有スキル表!$D:$D, H$1)</f>
        <v>0</v>
      </c>
    </row>
    <row r="138" spans="1:8" ht="15">
      <c r="A138" s="1">
        <v>137</v>
      </c>
      <c r="B138" s="1" t="s">
        <v>846</v>
      </c>
      <c r="C138">
        <f t="shared" ca="1" si="0"/>
        <v>8</v>
      </c>
      <c r="D138">
        <f ca="1">COUNTIFS(汎用スキル所持リスト!$D:$D, D$1, 汎用スキル所持リスト!$B:$B, $B138) + COUNTIFS(固有スキル表!$C:$C, $B138, 固有スキル表!$D:$D, D$1)</f>
        <v>4</v>
      </c>
      <c r="E138">
        <f ca="1">COUNTIFS(汎用スキル所持リスト!$D:$D, E$1, 汎用スキル所持リスト!$B:$B, $B138) + COUNTIFS(固有スキル表!$C:$C, $B138, 固有スキル表!$D:$D, E$1)</f>
        <v>3</v>
      </c>
      <c r="F138">
        <f ca="1">COUNTIFS(汎用スキル所持リスト!$D:$D, F$1, 汎用スキル所持リスト!$B:$B, $B138) + COUNTIFS(固有スキル表!$C:$C, $B138, 固有スキル表!$D:$D, F$1)</f>
        <v>0</v>
      </c>
      <c r="G138">
        <f ca="1">COUNTIFS(汎用スキル所持リスト!$D:$D, G$1, 汎用スキル所持リスト!$B:$B, $B138) + COUNTIFS(固有スキル表!$C:$C, $B138, 固有スキル表!$D:$D, G$1)</f>
        <v>0</v>
      </c>
      <c r="H138">
        <f ca="1">COUNTIFS(汎用スキル所持リスト!$D:$D, H$1, 汎用スキル所持リスト!$B:$B, $B138) + COUNTIFS(固有スキル表!$C:$C, $B138, 固有スキル表!$D:$D, H$1)</f>
        <v>1</v>
      </c>
    </row>
    <row r="139" spans="1:8" ht="15">
      <c r="A139" s="1">
        <v>138</v>
      </c>
      <c r="B139" s="1" t="s">
        <v>852</v>
      </c>
      <c r="C139">
        <f t="shared" ca="1" si="0"/>
        <v>4</v>
      </c>
      <c r="D139">
        <f ca="1">COUNTIFS(汎用スキル所持リスト!$D:$D, D$1, 汎用スキル所持リスト!$B:$B, $B139) + COUNTIFS(固有スキル表!$C:$C, $B139, 固有スキル表!$D:$D, D$1)</f>
        <v>4</v>
      </c>
      <c r="E139">
        <f ca="1">COUNTIFS(汎用スキル所持リスト!$D:$D, E$1, 汎用スキル所持リスト!$B:$B, $B139) + COUNTIFS(固有スキル表!$C:$C, $B139, 固有スキル表!$D:$D, E$1)</f>
        <v>0</v>
      </c>
      <c r="F139">
        <f ca="1">COUNTIFS(汎用スキル所持リスト!$D:$D, F$1, 汎用スキル所持リスト!$B:$B, $B139) + COUNTIFS(固有スキル表!$C:$C, $B139, 固有スキル表!$D:$D, F$1)</f>
        <v>0</v>
      </c>
      <c r="G139">
        <f ca="1">COUNTIFS(汎用スキル所持リスト!$D:$D, G$1, 汎用スキル所持リスト!$B:$B, $B139) + COUNTIFS(固有スキル表!$C:$C, $B139, 固有スキル表!$D:$D, G$1)</f>
        <v>0</v>
      </c>
      <c r="H139">
        <f ca="1">COUNTIFS(汎用スキル所持リスト!$D:$D, H$1, 汎用スキル所持リスト!$B:$B, $B139) + COUNTIFS(固有スキル表!$C:$C, $B139, 固有スキル表!$D:$D, H$1)</f>
        <v>0</v>
      </c>
    </row>
    <row r="140" spans="1:8" ht="15">
      <c r="A140" s="1">
        <v>139</v>
      </c>
      <c r="B140" s="1" t="s">
        <v>855</v>
      </c>
      <c r="C140">
        <f t="shared" ca="1" si="0"/>
        <v>4</v>
      </c>
      <c r="D140">
        <f ca="1">COUNTIFS(汎用スキル所持リスト!$D:$D, D$1, 汎用スキル所持リスト!$B:$B, $B140) + COUNTIFS(固有スキル表!$C:$C, $B140, 固有スキル表!$D:$D, D$1)</f>
        <v>1</v>
      </c>
      <c r="E140">
        <f ca="1">COUNTIFS(汎用スキル所持リスト!$D:$D, E$1, 汎用スキル所持リスト!$B:$B, $B140) + COUNTIFS(固有スキル表!$C:$C, $B140, 固有スキル表!$D:$D, E$1)</f>
        <v>3</v>
      </c>
      <c r="F140">
        <f ca="1">COUNTIFS(汎用スキル所持リスト!$D:$D, F$1, 汎用スキル所持リスト!$B:$B, $B140) + COUNTIFS(固有スキル表!$C:$C, $B140, 固有スキル表!$D:$D, F$1)</f>
        <v>0</v>
      </c>
      <c r="G140">
        <f ca="1">COUNTIFS(汎用スキル所持リスト!$D:$D, G$1, 汎用スキル所持リスト!$B:$B, $B140) + COUNTIFS(固有スキル表!$C:$C, $B140, 固有スキル表!$D:$D, G$1)</f>
        <v>0</v>
      </c>
      <c r="H140">
        <f ca="1">COUNTIFS(汎用スキル所持リスト!$D:$D, H$1, 汎用スキル所持リスト!$B:$B, $B140) + COUNTIFS(固有スキル表!$C:$C, $B140, 固有スキル表!$D:$D, H$1)</f>
        <v>0</v>
      </c>
    </row>
    <row r="141" spans="1:8" ht="15">
      <c r="A141" s="1">
        <v>140</v>
      </c>
      <c r="B141" s="1" t="s">
        <v>859</v>
      </c>
      <c r="C141">
        <f t="shared" ca="1" si="0"/>
        <v>4</v>
      </c>
      <c r="D141">
        <f ca="1">COUNTIFS(汎用スキル所持リスト!$D:$D, D$1, 汎用スキル所持リスト!$B:$B, $B141) + COUNTIFS(固有スキル表!$C:$C, $B141, 固有スキル表!$D:$D, D$1)</f>
        <v>3</v>
      </c>
      <c r="E141">
        <f ca="1">COUNTIFS(汎用スキル所持リスト!$D:$D, E$1, 汎用スキル所持リスト!$B:$B, $B141) + COUNTIFS(固有スキル表!$C:$C, $B141, 固有スキル表!$D:$D, E$1)</f>
        <v>1</v>
      </c>
      <c r="F141">
        <f ca="1">COUNTIFS(汎用スキル所持リスト!$D:$D, F$1, 汎用スキル所持リスト!$B:$B, $B141) + COUNTIFS(固有スキル表!$C:$C, $B141, 固有スキル表!$D:$D, F$1)</f>
        <v>0</v>
      </c>
      <c r="G141">
        <f ca="1">COUNTIFS(汎用スキル所持リスト!$D:$D, G$1, 汎用スキル所持リスト!$B:$B, $B141) + COUNTIFS(固有スキル表!$C:$C, $B141, 固有スキル表!$D:$D, G$1)</f>
        <v>0</v>
      </c>
      <c r="H141">
        <f ca="1">COUNTIFS(汎用スキル所持リスト!$D:$D, H$1, 汎用スキル所持リスト!$B:$B, $B141) + COUNTIFS(固有スキル表!$C:$C, $B141, 固有スキル表!$D:$D, H$1)</f>
        <v>0</v>
      </c>
    </row>
    <row r="142" spans="1:8" ht="15">
      <c r="A142" s="1">
        <v>141</v>
      </c>
      <c r="B142" s="1" t="s">
        <v>864</v>
      </c>
      <c r="C142">
        <f t="shared" ca="1" si="0"/>
        <v>6</v>
      </c>
      <c r="D142">
        <f ca="1">COUNTIFS(汎用スキル所持リスト!$D:$D, D$1, 汎用スキル所持リスト!$B:$B, $B142) + COUNTIFS(固有スキル表!$C:$C, $B142, 固有スキル表!$D:$D, D$1)</f>
        <v>3</v>
      </c>
      <c r="E142">
        <f ca="1">COUNTIFS(汎用スキル所持リスト!$D:$D, E$1, 汎用スキル所持リスト!$B:$B, $B142) + COUNTIFS(固有スキル表!$C:$C, $B142, 固有スキル表!$D:$D, E$1)</f>
        <v>2</v>
      </c>
      <c r="F142">
        <f ca="1">COUNTIFS(汎用スキル所持リスト!$D:$D, F$1, 汎用スキル所持リスト!$B:$B, $B142) + COUNTIFS(固有スキル表!$C:$C, $B142, 固有スキル表!$D:$D, F$1)</f>
        <v>0</v>
      </c>
      <c r="G142">
        <f ca="1">COUNTIFS(汎用スキル所持リスト!$D:$D, G$1, 汎用スキル所持リスト!$B:$B, $B142) + COUNTIFS(固有スキル表!$C:$C, $B142, 固有スキル表!$D:$D, G$1)</f>
        <v>0</v>
      </c>
      <c r="H142">
        <f ca="1">COUNTIFS(汎用スキル所持リスト!$D:$D, H$1, 汎用スキル所持リスト!$B:$B, $B142) + COUNTIFS(固有スキル表!$C:$C, $B142, 固有スキル表!$D:$D, H$1)</f>
        <v>1</v>
      </c>
    </row>
    <row r="143" spans="1:8" ht="15">
      <c r="A143" s="1">
        <v>142</v>
      </c>
      <c r="B143" s="1" t="s">
        <v>867</v>
      </c>
      <c r="C143">
        <f t="shared" ca="1" si="0"/>
        <v>4</v>
      </c>
      <c r="D143">
        <f ca="1">COUNTIFS(汎用スキル所持リスト!$D:$D, D$1, 汎用スキル所持リスト!$B:$B, $B143) + COUNTIFS(固有スキル表!$C:$C, $B143, 固有スキル表!$D:$D, D$1)</f>
        <v>2</v>
      </c>
      <c r="E143">
        <f ca="1">COUNTIFS(汎用スキル所持リスト!$D:$D, E$1, 汎用スキル所持リスト!$B:$B, $B143) + COUNTIFS(固有スキル表!$C:$C, $B143, 固有スキル表!$D:$D, E$1)</f>
        <v>1</v>
      </c>
      <c r="F143">
        <f ca="1">COUNTIFS(汎用スキル所持リスト!$D:$D, F$1, 汎用スキル所持リスト!$B:$B, $B143) + COUNTIFS(固有スキル表!$C:$C, $B143, 固有スキル表!$D:$D, F$1)</f>
        <v>1</v>
      </c>
      <c r="G143">
        <f ca="1">COUNTIFS(汎用スキル所持リスト!$D:$D, G$1, 汎用スキル所持リスト!$B:$B, $B143) + COUNTIFS(固有スキル表!$C:$C, $B143, 固有スキル表!$D:$D, G$1)</f>
        <v>0</v>
      </c>
      <c r="H143">
        <f ca="1">COUNTIFS(汎用スキル所持リスト!$D:$D, H$1, 汎用スキル所持リスト!$B:$B, $B143) + COUNTIFS(固有スキル表!$C:$C, $B143, 固有スキル表!$D:$D, H$1)</f>
        <v>0</v>
      </c>
    </row>
    <row r="144" spans="1:8" ht="15">
      <c r="A144" s="1">
        <v>143</v>
      </c>
      <c r="B144" s="1" t="s">
        <v>873</v>
      </c>
      <c r="C144">
        <f t="shared" ca="1" si="0"/>
        <v>5</v>
      </c>
      <c r="D144">
        <f ca="1">COUNTIFS(汎用スキル所持リスト!$D:$D, D$1, 汎用スキル所持リスト!$B:$B, $B144) + COUNTIFS(固有スキル表!$C:$C, $B144, 固有スキル表!$D:$D, D$1)</f>
        <v>2</v>
      </c>
      <c r="E144">
        <f ca="1">COUNTIFS(汎用スキル所持リスト!$D:$D, E$1, 汎用スキル所持リスト!$B:$B, $B144) + COUNTIFS(固有スキル表!$C:$C, $B144, 固有スキル表!$D:$D, E$1)</f>
        <v>2</v>
      </c>
      <c r="F144">
        <f ca="1">COUNTIFS(汎用スキル所持リスト!$D:$D, F$1, 汎用スキル所持リスト!$B:$B, $B144) + COUNTIFS(固有スキル表!$C:$C, $B144, 固有スキル表!$D:$D, F$1)</f>
        <v>0</v>
      </c>
      <c r="G144">
        <f ca="1">COUNTIFS(汎用スキル所持リスト!$D:$D, G$1, 汎用スキル所持リスト!$B:$B, $B144) + COUNTIFS(固有スキル表!$C:$C, $B144, 固有スキル表!$D:$D, G$1)</f>
        <v>1</v>
      </c>
      <c r="H144">
        <f ca="1">COUNTIFS(汎用スキル所持リスト!$D:$D, H$1, 汎用スキル所持リスト!$B:$B, $B144) + COUNTIFS(固有スキル表!$C:$C, $B144, 固有スキル表!$D:$D, H$1)</f>
        <v>0</v>
      </c>
    </row>
    <row r="145" spans="1:8" ht="15">
      <c r="A145" s="1">
        <v>144</v>
      </c>
      <c r="B145" s="1" t="s">
        <v>879</v>
      </c>
      <c r="C145">
        <f t="shared" ca="1" si="0"/>
        <v>4</v>
      </c>
      <c r="D145">
        <f ca="1">COUNTIFS(汎用スキル所持リスト!$D:$D, D$1, 汎用スキル所持リスト!$B:$B, $B145) + COUNTIFS(固有スキル表!$C:$C, $B145, 固有スキル表!$D:$D, D$1)</f>
        <v>1</v>
      </c>
      <c r="E145">
        <f ca="1">COUNTIFS(汎用スキル所持リスト!$D:$D, E$1, 汎用スキル所持リスト!$B:$B, $B145) + COUNTIFS(固有スキル表!$C:$C, $B145, 固有スキル表!$D:$D, E$1)</f>
        <v>3</v>
      </c>
      <c r="F145">
        <f ca="1">COUNTIFS(汎用スキル所持リスト!$D:$D, F$1, 汎用スキル所持リスト!$B:$B, $B145) + COUNTIFS(固有スキル表!$C:$C, $B145, 固有スキル表!$D:$D, F$1)</f>
        <v>0</v>
      </c>
      <c r="G145">
        <f ca="1">COUNTIFS(汎用スキル所持リスト!$D:$D, G$1, 汎用スキル所持リスト!$B:$B, $B145) + COUNTIFS(固有スキル表!$C:$C, $B145, 固有スキル表!$D:$D, G$1)</f>
        <v>0</v>
      </c>
      <c r="H145">
        <f ca="1">COUNTIFS(汎用スキル所持リスト!$D:$D, H$1, 汎用スキル所持リスト!$B:$B, $B145) + COUNTIFS(固有スキル表!$C:$C, $B145, 固有スキル表!$D:$D, H$1)</f>
        <v>0</v>
      </c>
    </row>
    <row r="146" spans="1:8" ht="15">
      <c r="A146" s="1">
        <v>145</v>
      </c>
      <c r="B146" s="1" t="s">
        <v>886</v>
      </c>
      <c r="C146">
        <f t="shared" ca="1" si="0"/>
        <v>2</v>
      </c>
      <c r="D146">
        <f ca="1">COUNTIFS(汎用スキル所持リスト!$D:$D, D$1, 汎用スキル所持リスト!$B:$B, $B146) + COUNTIFS(固有スキル表!$C:$C, $B146, 固有スキル表!$D:$D, D$1)</f>
        <v>1</v>
      </c>
      <c r="E146">
        <f ca="1">COUNTIFS(汎用スキル所持リスト!$D:$D, E$1, 汎用スキル所持リスト!$B:$B, $B146) + COUNTIFS(固有スキル表!$C:$C, $B146, 固有スキル表!$D:$D, E$1)</f>
        <v>0</v>
      </c>
      <c r="F146">
        <f ca="1">COUNTIFS(汎用スキル所持リスト!$D:$D, F$1, 汎用スキル所持リスト!$B:$B, $B146) + COUNTIFS(固有スキル表!$C:$C, $B146, 固有スキル表!$D:$D, F$1)</f>
        <v>0</v>
      </c>
      <c r="G146">
        <f ca="1">COUNTIFS(汎用スキル所持リスト!$D:$D, G$1, 汎用スキル所持リスト!$B:$B, $B146) + COUNTIFS(固有スキル表!$C:$C, $B146, 固有スキル表!$D:$D, G$1)</f>
        <v>0</v>
      </c>
      <c r="H146">
        <f ca="1">COUNTIFS(汎用スキル所持リスト!$D:$D, H$1, 汎用スキル所持リスト!$B:$B, $B146) + COUNTIFS(固有スキル表!$C:$C, $B146, 固有スキル表!$D:$D, H$1)</f>
        <v>1</v>
      </c>
    </row>
    <row r="147" spans="1:8" ht="15">
      <c r="A147" s="1">
        <v>146</v>
      </c>
      <c r="B147" s="4" t="s">
        <v>893</v>
      </c>
      <c r="C147">
        <f t="shared" ca="1" si="0"/>
        <v>4</v>
      </c>
      <c r="D147">
        <f ca="1">COUNTIFS(汎用スキル所持リスト!$D:$D, D$1, 汎用スキル所持リスト!$B:$B, $B147) + COUNTIFS(固有スキル表!$C:$C, $B147, 固有スキル表!$D:$D, D$1)</f>
        <v>4</v>
      </c>
      <c r="E147">
        <f ca="1">COUNTIFS(汎用スキル所持リスト!$D:$D, E$1, 汎用スキル所持リスト!$B:$B, $B147) + COUNTIFS(固有スキル表!$C:$C, $B147, 固有スキル表!$D:$D, E$1)</f>
        <v>0</v>
      </c>
      <c r="F147">
        <f ca="1">COUNTIFS(汎用スキル所持リスト!$D:$D, F$1, 汎用スキル所持リスト!$B:$B, $B147) + COUNTIFS(固有スキル表!$C:$C, $B147, 固有スキル表!$D:$D, F$1)</f>
        <v>0</v>
      </c>
      <c r="G147">
        <f ca="1">COUNTIFS(汎用スキル所持リスト!$D:$D, G$1, 汎用スキル所持リスト!$B:$B, $B147) + COUNTIFS(固有スキル表!$C:$C, $B147, 固有スキル表!$D:$D, G$1)</f>
        <v>0</v>
      </c>
      <c r="H147">
        <f ca="1">COUNTIFS(汎用スキル所持リスト!$D:$D, H$1, 汎用スキル所持リスト!$B:$B, $B147) + COUNTIFS(固有スキル表!$C:$C, $B147, 固有スキル表!$D:$D, H$1)</f>
        <v>0</v>
      </c>
    </row>
    <row r="148" spans="1:8" ht="15">
      <c r="A148" s="1">
        <v>147</v>
      </c>
      <c r="B148" s="1" t="s">
        <v>900</v>
      </c>
      <c r="C148">
        <f t="shared" ca="1" si="0"/>
        <v>4</v>
      </c>
      <c r="D148">
        <f ca="1">COUNTIFS(汎用スキル所持リスト!$D:$D, D$1, 汎用スキル所持リスト!$B:$B, $B148) + COUNTIFS(固有スキル表!$C:$C, $B148, 固有スキル表!$D:$D, D$1)</f>
        <v>4</v>
      </c>
      <c r="E148">
        <f ca="1">COUNTIFS(汎用スキル所持リスト!$D:$D, E$1, 汎用スキル所持リスト!$B:$B, $B148) + COUNTIFS(固有スキル表!$C:$C, $B148, 固有スキル表!$D:$D, E$1)</f>
        <v>0</v>
      </c>
      <c r="F148">
        <f ca="1">COUNTIFS(汎用スキル所持リスト!$D:$D, F$1, 汎用スキル所持リスト!$B:$B, $B148) + COUNTIFS(固有スキル表!$C:$C, $B148, 固有スキル表!$D:$D, F$1)</f>
        <v>0</v>
      </c>
      <c r="G148">
        <f ca="1">COUNTIFS(汎用スキル所持リスト!$D:$D, G$1, 汎用スキル所持リスト!$B:$B, $B148) + COUNTIFS(固有スキル表!$C:$C, $B148, 固有スキル表!$D:$D, G$1)</f>
        <v>0</v>
      </c>
      <c r="H148">
        <f ca="1">COUNTIFS(汎用スキル所持リスト!$D:$D, H$1, 汎用スキル所持リスト!$B:$B, $B148) + COUNTIFS(固有スキル表!$C:$C, $B148, 固有スキル表!$D:$D, H$1)</f>
        <v>0</v>
      </c>
    </row>
    <row r="149" spans="1:8" ht="15">
      <c r="A149" s="1">
        <v>148</v>
      </c>
      <c r="B149" s="1" t="s">
        <v>906</v>
      </c>
      <c r="C149">
        <f t="shared" ca="1" si="0"/>
        <v>10</v>
      </c>
      <c r="D149">
        <f ca="1">COUNTIFS(汎用スキル所持リスト!$D:$D, D$1, 汎用スキル所持リスト!$B:$B, $B149) + COUNTIFS(固有スキル表!$C:$C, $B149, 固有スキル表!$D:$D, D$1)</f>
        <v>5</v>
      </c>
      <c r="E149">
        <f ca="1">COUNTIFS(汎用スキル所持リスト!$D:$D, E$1, 汎用スキル所持リスト!$B:$B, $B149) + COUNTIFS(固有スキル表!$C:$C, $B149, 固有スキル表!$D:$D, E$1)</f>
        <v>4</v>
      </c>
      <c r="F149">
        <f ca="1">COUNTIFS(汎用スキル所持リスト!$D:$D, F$1, 汎用スキル所持リスト!$B:$B, $B149) + COUNTIFS(固有スキル表!$C:$C, $B149, 固有スキル表!$D:$D, F$1)</f>
        <v>0</v>
      </c>
      <c r="G149">
        <f ca="1">COUNTIFS(汎用スキル所持リスト!$D:$D, G$1, 汎用スキル所持リスト!$B:$B, $B149) + COUNTIFS(固有スキル表!$C:$C, $B149, 固有スキル表!$D:$D, G$1)</f>
        <v>0</v>
      </c>
      <c r="H149">
        <f ca="1">COUNTIFS(汎用スキル所持リスト!$D:$D, H$1, 汎用スキル所持リスト!$B:$B, $B149) + COUNTIFS(固有スキル表!$C:$C, $B149, 固有スキル表!$D:$D, H$1)</f>
        <v>1</v>
      </c>
    </row>
    <row r="150" spans="1:8" ht="15">
      <c r="A150" s="1">
        <v>149</v>
      </c>
      <c r="B150" s="1" t="s">
        <v>913</v>
      </c>
      <c r="C150">
        <f t="shared" ca="1" si="0"/>
        <v>4</v>
      </c>
      <c r="D150">
        <f ca="1">COUNTIFS(汎用スキル所持リスト!$D:$D, D$1, 汎用スキル所持リスト!$B:$B, $B150) + COUNTIFS(固有スキル表!$C:$C, $B150, 固有スキル表!$D:$D, D$1)</f>
        <v>3</v>
      </c>
      <c r="E150">
        <f ca="1">COUNTIFS(汎用スキル所持リスト!$D:$D, E$1, 汎用スキル所持リスト!$B:$B, $B150) + COUNTIFS(固有スキル表!$C:$C, $B150, 固有スキル表!$D:$D, E$1)</f>
        <v>1</v>
      </c>
      <c r="F150">
        <f ca="1">COUNTIFS(汎用スキル所持リスト!$D:$D, F$1, 汎用スキル所持リスト!$B:$B, $B150) + COUNTIFS(固有スキル表!$C:$C, $B150, 固有スキル表!$D:$D, F$1)</f>
        <v>0</v>
      </c>
      <c r="G150">
        <f ca="1">COUNTIFS(汎用スキル所持リスト!$D:$D, G$1, 汎用スキル所持リスト!$B:$B, $B150) + COUNTIFS(固有スキル表!$C:$C, $B150, 固有スキル表!$D:$D, G$1)</f>
        <v>0</v>
      </c>
      <c r="H150">
        <f ca="1">COUNTIFS(汎用スキル所持リスト!$D:$D, H$1, 汎用スキル所持リスト!$B:$B, $B150) + COUNTIFS(固有スキル表!$C:$C, $B150, 固有スキル表!$D:$D, H$1)</f>
        <v>0</v>
      </c>
    </row>
    <row r="151" spans="1:8" ht="15">
      <c r="A151" s="1">
        <v>150</v>
      </c>
      <c r="B151" s="1" t="s">
        <v>919</v>
      </c>
      <c r="C151">
        <f t="shared" ca="1" si="0"/>
        <v>5</v>
      </c>
      <c r="D151">
        <f ca="1">COUNTIFS(汎用スキル所持リスト!$D:$D, D$1, 汎用スキル所持リスト!$B:$B, $B151) + COUNTIFS(固有スキル表!$C:$C, $B151, 固有スキル表!$D:$D, D$1)</f>
        <v>3</v>
      </c>
      <c r="E151">
        <f ca="1">COUNTIFS(汎用スキル所持リスト!$D:$D, E$1, 汎用スキル所持リスト!$B:$B, $B151) + COUNTIFS(固有スキル表!$C:$C, $B151, 固有スキル表!$D:$D, E$1)</f>
        <v>2</v>
      </c>
      <c r="F151">
        <f ca="1">COUNTIFS(汎用スキル所持リスト!$D:$D, F$1, 汎用スキル所持リスト!$B:$B, $B151) + COUNTIFS(固有スキル表!$C:$C, $B151, 固有スキル表!$D:$D, F$1)</f>
        <v>0</v>
      </c>
      <c r="G151">
        <f ca="1">COUNTIFS(汎用スキル所持リスト!$D:$D, G$1, 汎用スキル所持リスト!$B:$B, $B151) + COUNTIFS(固有スキル表!$C:$C, $B151, 固有スキル表!$D:$D, G$1)</f>
        <v>0</v>
      </c>
      <c r="H151">
        <f ca="1">COUNTIFS(汎用スキル所持リスト!$D:$D, H$1, 汎用スキル所持リスト!$B:$B, $B151) + COUNTIFS(固有スキル表!$C:$C, $B151, 固有スキル表!$D:$D, H$1)</f>
        <v>0</v>
      </c>
    </row>
    <row r="152" spans="1:8" ht="15">
      <c r="A152" s="1"/>
      <c r="B152" s="1"/>
      <c r="D152">
        <f t="shared" ref="D152:H152" ca="1" si="1">AVERAGE(D2:D151)</f>
        <v>2.3866666666666667</v>
      </c>
      <c r="E152">
        <f t="shared" ca="1" si="1"/>
        <v>2.1333333333333333</v>
      </c>
      <c r="F152">
        <f t="shared" ca="1" si="1"/>
        <v>0.26</v>
      </c>
      <c r="G152">
        <f t="shared" ca="1" si="1"/>
        <v>0.26666666666666666</v>
      </c>
      <c r="H152">
        <f t="shared" ca="1" si="1"/>
        <v>0.34666666666666668</v>
      </c>
    </row>
    <row r="153" spans="1:8" ht="15">
      <c r="A153" s="1"/>
      <c r="B153" s="1"/>
    </row>
    <row r="154" spans="1:8" ht="15">
      <c r="A154" s="1"/>
      <c r="B154" s="1"/>
    </row>
    <row r="155" spans="1:8" ht="15">
      <c r="A155" s="1"/>
      <c r="B155" s="1"/>
    </row>
    <row r="156" spans="1:8" ht="15">
      <c r="A156" s="1"/>
      <c r="B156" s="1"/>
    </row>
    <row r="157" spans="1:8" ht="15">
      <c r="A157" s="1"/>
      <c r="B157" s="1"/>
    </row>
    <row r="158" spans="1:8" ht="15">
      <c r="A158" s="1"/>
      <c r="B158" s="1"/>
    </row>
    <row r="159" spans="1:8" ht="15">
      <c r="A159" s="1"/>
      <c r="B159" s="1"/>
    </row>
    <row r="160" spans="1:8" ht="15">
      <c r="A160" s="1"/>
      <c r="B160" s="1"/>
    </row>
    <row r="161" spans="1:2" ht="15">
      <c r="A161" s="1"/>
      <c r="B161" s="1"/>
    </row>
    <row r="162" spans="1:2" ht="15">
      <c r="A162" s="1"/>
      <c r="B162" s="1"/>
    </row>
    <row r="163" spans="1:2" ht="15">
      <c r="A163" s="1"/>
      <c r="B163" s="1"/>
    </row>
    <row r="164" spans="1:2" ht="15">
      <c r="A164" s="1"/>
      <c r="B164" s="1"/>
    </row>
    <row r="165" spans="1:2" ht="15">
      <c r="A165" s="1"/>
      <c r="B165" s="1"/>
    </row>
    <row r="166" spans="1:2" ht="15">
      <c r="A166" s="1"/>
      <c r="B166" s="1"/>
    </row>
    <row r="167" spans="1:2" ht="15">
      <c r="A167" s="1"/>
      <c r="B167" s="1"/>
    </row>
    <row r="168" spans="1:2" ht="15">
      <c r="A168" s="1"/>
      <c r="B168" s="1"/>
    </row>
    <row r="169" spans="1:2" ht="15">
      <c r="A169" s="1"/>
      <c r="B169" s="1"/>
    </row>
    <row r="170" spans="1:2" ht="15">
      <c r="A170" s="1"/>
      <c r="B170" s="1"/>
    </row>
    <row r="171" spans="1:2" ht="15">
      <c r="A171" s="1"/>
      <c r="B171" s="1"/>
    </row>
    <row r="172" spans="1:2" ht="15">
      <c r="A172" s="1"/>
      <c r="B172" s="1"/>
    </row>
    <row r="173" spans="1:2" ht="15">
      <c r="A173" s="1"/>
      <c r="B173" s="1"/>
    </row>
    <row r="174" spans="1:2" ht="15">
      <c r="A174" s="1"/>
      <c r="B174" s="1"/>
    </row>
    <row r="175" spans="1:2" ht="15">
      <c r="A175" s="1"/>
      <c r="B175" s="1"/>
    </row>
    <row r="176" spans="1:2" ht="15">
      <c r="A176" s="1"/>
      <c r="B176" s="1"/>
    </row>
    <row r="177" spans="1:2" ht="15">
      <c r="A177" s="1"/>
      <c r="B177" s="1"/>
    </row>
    <row r="178" spans="1:2" ht="15">
      <c r="A178" s="1"/>
      <c r="B178" s="1"/>
    </row>
    <row r="179" spans="1:2" ht="15">
      <c r="A179" s="1"/>
      <c r="B179" s="1"/>
    </row>
    <row r="180" spans="1:2" ht="15">
      <c r="A180" s="1"/>
      <c r="B180" s="1"/>
    </row>
    <row r="181" spans="1:2" ht="15">
      <c r="A181" s="1"/>
      <c r="B181" s="1"/>
    </row>
    <row r="182" spans="1:2" ht="15">
      <c r="A182" s="1"/>
      <c r="B182" s="1"/>
    </row>
    <row r="183" spans="1:2" ht="15">
      <c r="A183" s="1"/>
      <c r="B183" s="1"/>
    </row>
    <row r="184" spans="1:2" ht="15">
      <c r="A184" s="1"/>
      <c r="B184" s="1"/>
    </row>
    <row r="185" spans="1:2" ht="15">
      <c r="A185" s="1"/>
      <c r="B185" s="1"/>
    </row>
    <row r="186" spans="1:2" ht="15">
      <c r="A186" s="1"/>
      <c r="B186" s="1"/>
    </row>
    <row r="187" spans="1:2" ht="15">
      <c r="A187" s="1"/>
      <c r="B187" s="1"/>
    </row>
    <row r="188" spans="1:2" ht="15">
      <c r="A188" s="1"/>
      <c r="B188" s="1"/>
    </row>
    <row r="189" spans="1:2" ht="15">
      <c r="A189" s="1"/>
      <c r="B189" s="1"/>
    </row>
    <row r="190" spans="1:2" ht="15">
      <c r="A190" s="1"/>
      <c r="B190" s="1"/>
    </row>
    <row r="191" spans="1:2" ht="15">
      <c r="A191" s="1"/>
      <c r="B191" s="1"/>
    </row>
    <row r="192" spans="1:2" ht="15">
      <c r="A192" s="1"/>
      <c r="B192" s="1"/>
    </row>
    <row r="193" spans="1:2" ht="15">
      <c r="A193" s="1"/>
      <c r="B193" s="1"/>
    </row>
    <row r="194" spans="1:2" ht="15">
      <c r="A194" s="1"/>
      <c r="B194" s="1"/>
    </row>
    <row r="195" spans="1:2" ht="15">
      <c r="A195" s="1"/>
      <c r="B195" s="1"/>
    </row>
    <row r="196" spans="1:2" ht="15">
      <c r="A196" s="1"/>
      <c r="B196" s="1"/>
    </row>
    <row r="197" spans="1:2" ht="15">
      <c r="A197" s="1"/>
      <c r="B197" s="1"/>
    </row>
    <row r="198" spans="1:2" ht="15">
      <c r="A198" s="1"/>
      <c r="B198" s="1"/>
    </row>
    <row r="199" spans="1:2" ht="15">
      <c r="A199" s="1"/>
      <c r="B199" s="1"/>
    </row>
    <row r="200" spans="1:2" ht="15">
      <c r="A200" s="1"/>
      <c r="B200" s="1"/>
    </row>
    <row r="201" spans="1:2" ht="15">
      <c r="A201" s="1"/>
      <c r="B201" s="1"/>
    </row>
    <row r="202" spans="1:2" ht="15">
      <c r="A202" s="1"/>
      <c r="B202" s="1"/>
    </row>
    <row r="203" spans="1:2" ht="15">
      <c r="A203" s="1"/>
      <c r="B203" s="1"/>
    </row>
    <row r="204" spans="1:2" ht="15">
      <c r="A204" s="1"/>
      <c r="B204" s="1"/>
    </row>
    <row r="205" spans="1:2" ht="15">
      <c r="A205" s="1"/>
      <c r="B205" s="1"/>
    </row>
    <row r="206" spans="1:2" ht="15">
      <c r="A206" s="1"/>
      <c r="B206" s="1"/>
    </row>
    <row r="207" spans="1:2" ht="15">
      <c r="A207" s="1"/>
      <c r="B207" s="1"/>
    </row>
    <row r="208" spans="1:2" ht="15">
      <c r="A208" s="1"/>
      <c r="B208" s="1"/>
    </row>
    <row r="209" spans="1:2" ht="15">
      <c r="A209" s="1"/>
      <c r="B209" s="1"/>
    </row>
    <row r="210" spans="1:2" ht="15">
      <c r="A210" s="1"/>
      <c r="B210" s="1"/>
    </row>
    <row r="211" spans="1:2" ht="15">
      <c r="A211" s="1"/>
      <c r="B211" s="1"/>
    </row>
    <row r="212" spans="1:2" ht="15">
      <c r="A212" s="1"/>
      <c r="B212" s="1"/>
    </row>
    <row r="213" spans="1:2" ht="15">
      <c r="A213" s="1"/>
      <c r="B213" s="1"/>
    </row>
    <row r="214" spans="1:2" ht="15">
      <c r="A214" s="1"/>
      <c r="B214" s="1"/>
    </row>
    <row r="215" spans="1:2" ht="15">
      <c r="A215" s="1"/>
      <c r="B215" s="1"/>
    </row>
    <row r="216" spans="1:2" ht="15">
      <c r="A216" s="1"/>
      <c r="B216" s="1"/>
    </row>
    <row r="217" spans="1:2" ht="15">
      <c r="A217" s="1"/>
      <c r="B217" s="1"/>
    </row>
    <row r="218" spans="1:2" ht="15">
      <c r="A218" s="1"/>
      <c r="B218" s="1"/>
    </row>
    <row r="219" spans="1:2" ht="15">
      <c r="A219" s="1"/>
      <c r="B219" s="1"/>
    </row>
    <row r="220" spans="1:2" ht="15">
      <c r="A220" s="1"/>
      <c r="B220" s="1"/>
    </row>
    <row r="221" spans="1:2" ht="15">
      <c r="A221" s="1"/>
      <c r="B221" s="1"/>
    </row>
    <row r="222" spans="1:2" ht="15">
      <c r="A222" s="1"/>
      <c r="B222" s="1"/>
    </row>
    <row r="223" spans="1:2" ht="15">
      <c r="A223" s="1"/>
      <c r="B223" s="1"/>
    </row>
    <row r="224" spans="1:2" ht="15">
      <c r="A224" s="1"/>
      <c r="B224" s="1"/>
    </row>
    <row r="225" spans="1:2" ht="15">
      <c r="A225" s="1"/>
      <c r="B225" s="1"/>
    </row>
    <row r="226" spans="1:2" ht="15">
      <c r="A226" s="1"/>
      <c r="B226" s="1"/>
    </row>
    <row r="227" spans="1:2" ht="15">
      <c r="A227" s="1"/>
      <c r="B227" s="1"/>
    </row>
    <row r="228" spans="1:2" ht="15">
      <c r="A228" s="1"/>
      <c r="B228" s="1"/>
    </row>
    <row r="229" spans="1:2" ht="15">
      <c r="A229" s="1"/>
      <c r="B229" s="1"/>
    </row>
    <row r="230" spans="1:2" ht="15">
      <c r="A230" s="1"/>
      <c r="B230" s="1"/>
    </row>
    <row r="231" spans="1:2" ht="15">
      <c r="A231" s="1"/>
      <c r="B231" s="1"/>
    </row>
    <row r="232" spans="1:2" ht="15">
      <c r="A232" s="1"/>
      <c r="B232" s="1"/>
    </row>
    <row r="233" spans="1:2" ht="15">
      <c r="A233" s="1"/>
      <c r="B233" s="1"/>
    </row>
    <row r="234" spans="1:2" ht="15">
      <c r="A234" s="1"/>
      <c r="B234" s="1"/>
    </row>
    <row r="235" spans="1:2" ht="15">
      <c r="A235" s="1"/>
      <c r="B235" s="1"/>
    </row>
    <row r="236" spans="1:2" ht="15">
      <c r="A236" s="1"/>
      <c r="B236" s="1"/>
    </row>
    <row r="237" spans="1:2" ht="15">
      <c r="A237" s="1"/>
      <c r="B237" s="1"/>
    </row>
    <row r="238" spans="1:2" ht="15">
      <c r="A238" s="1"/>
      <c r="B238" s="1"/>
    </row>
    <row r="239" spans="1:2" ht="15">
      <c r="A239" s="1"/>
      <c r="B239" s="1"/>
    </row>
    <row r="240" spans="1:2" ht="15">
      <c r="A240" s="1"/>
      <c r="B240" s="1"/>
    </row>
    <row r="241" spans="1:2" ht="15">
      <c r="A241" s="1"/>
      <c r="B241" s="1"/>
    </row>
    <row r="242" spans="1:2" ht="15">
      <c r="A242" s="1"/>
      <c r="B242" s="1"/>
    </row>
    <row r="243" spans="1:2" ht="15">
      <c r="A243" s="1"/>
      <c r="B243" s="1"/>
    </row>
    <row r="244" spans="1:2" ht="15">
      <c r="A244" s="1"/>
      <c r="B244" s="1"/>
    </row>
    <row r="245" spans="1:2" ht="15">
      <c r="A245" s="1"/>
      <c r="B245" s="1"/>
    </row>
    <row r="246" spans="1:2" ht="15">
      <c r="A246" s="1"/>
      <c r="B246" s="1"/>
    </row>
    <row r="247" spans="1:2" ht="15">
      <c r="A247" s="1"/>
      <c r="B247" s="1"/>
    </row>
    <row r="248" spans="1:2" ht="15">
      <c r="A248" s="1"/>
      <c r="B248" s="1"/>
    </row>
    <row r="249" spans="1:2" ht="15">
      <c r="A249" s="1"/>
      <c r="B249" s="1"/>
    </row>
    <row r="250" spans="1:2" ht="15">
      <c r="A250" s="1"/>
      <c r="B250" s="1"/>
    </row>
    <row r="251" spans="1:2" ht="15">
      <c r="A251" s="1"/>
      <c r="B251" s="1"/>
    </row>
    <row r="252" spans="1:2" ht="15">
      <c r="A252" s="1"/>
      <c r="B252" s="1"/>
    </row>
    <row r="253" spans="1:2" ht="15">
      <c r="A253" s="1"/>
      <c r="B253" s="1"/>
    </row>
    <row r="254" spans="1:2" ht="15">
      <c r="A254" s="1"/>
      <c r="B254" s="1"/>
    </row>
    <row r="255" spans="1:2" ht="15">
      <c r="A255" s="1"/>
      <c r="B255" s="1"/>
    </row>
    <row r="256" spans="1:2" ht="15">
      <c r="A256" s="1"/>
      <c r="B256" s="1"/>
    </row>
    <row r="257" spans="1:2" ht="15">
      <c r="A257" s="1"/>
      <c r="B257" s="1"/>
    </row>
    <row r="258" spans="1:2" ht="15">
      <c r="A258" s="1"/>
      <c r="B258" s="1"/>
    </row>
    <row r="259" spans="1:2" ht="15">
      <c r="A259" s="1"/>
      <c r="B259" s="1"/>
    </row>
    <row r="260" spans="1:2" ht="15">
      <c r="A260" s="1"/>
      <c r="B260" s="1"/>
    </row>
    <row r="261" spans="1:2" ht="15">
      <c r="A261" s="1"/>
      <c r="B261" s="1"/>
    </row>
    <row r="262" spans="1:2" ht="15">
      <c r="A262" s="1"/>
      <c r="B262" s="1"/>
    </row>
    <row r="263" spans="1:2" ht="15">
      <c r="A263" s="1"/>
      <c r="B263" s="1"/>
    </row>
    <row r="264" spans="1:2" ht="15">
      <c r="A264" s="1"/>
      <c r="B264" s="1"/>
    </row>
    <row r="265" spans="1:2" ht="15">
      <c r="A265" s="1"/>
      <c r="B265" s="1"/>
    </row>
    <row r="266" spans="1:2" ht="15">
      <c r="A266" s="1"/>
      <c r="B266" s="1"/>
    </row>
    <row r="267" spans="1:2" ht="15">
      <c r="A267" s="1"/>
      <c r="B267" s="1"/>
    </row>
    <row r="268" spans="1:2" ht="15">
      <c r="A268" s="1"/>
      <c r="B268" s="1"/>
    </row>
    <row r="269" spans="1:2" ht="15">
      <c r="A269" s="1"/>
      <c r="B269" s="1"/>
    </row>
    <row r="270" spans="1:2" ht="15">
      <c r="A270" s="1"/>
      <c r="B270" s="1"/>
    </row>
    <row r="271" spans="1:2" ht="15">
      <c r="A271" s="1"/>
      <c r="B271" s="1"/>
    </row>
    <row r="272" spans="1:2" ht="15">
      <c r="A272" s="1"/>
      <c r="B272" s="1"/>
    </row>
    <row r="273" spans="1:2" ht="15">
      <c r="A273" s="1"/>
      <c r="B273" s="1"/>
    </row>
    <row r="274" spans="1:2" ht="15">
      <c r="A274" s="1"/>
      <c r="B274" s="1"/>
    </row>
    <row r="275" spans="1:2" ht="15">
      <c r="A275" s="1"/>
      <c r="B275" s="1"/>
    </row>
    <row r="276" spans="1:2" ht="15">
      <c r="A276" s="1"/>
      <c r="B276" s="1"/>
    </row>
    <row r="277" spans="1:2" ht="15">
      <c r="A277" s="1"/>
      <c r="B277" s="1"/>
    </row>
    <row r="278" spans="1:2" ht="15">
      <c r="A278" s="1"/>
      <c r="B278" s="1"/>
    </row>
    <row r="279" spans="1:2" ht="15">
      <c r="A279" s="1"/>
      <c r="B279" s="1"/>
    </row>
    <row r="280" spans="1:2" ht="15">
      <c r="A280" s="1"/>
      <c r="B280" s="1"/>
    </row>
    <row r="281" spans="1:2" ht="15">
      <c r="A281" s="1"/>
      <c r="B281" s="1"/>
    </row>
    <row r="282" spans="1:2" ht="15">
      <c r="A282" s="1"/>
      <c r="B282" s="1"/>
    </row>
    <row r="283" spans="1:2" ht="15">
      <c r="A283" s="1"/>
      <c r="B283" s="1"/>
    </row>
    <row r="284" spans="1:2" ht="15">
      <c r="A284" s="1"/>
      <c r="B284" s="1"/>
    </row>
    <row r="285" spans="1:2" ht="15">
      <c r="A285" s="1"/>
      <c r="B285" s="1"/>
    </row>
    <row r="286" spans="1:2" ht="15">
      <c r="A286" s="1"/>
      <c r="B286" s="1"/>
    </row>
    <row r="287" spans="1:2" ht="15">
      <c r="A287" s="1"/>
      <c r="B287" s="1"/>
    </row>
    <row r="288" spans="1:2" ht="15">
      <c r="A288" s="1"/>
      <c r="B288" s="1"/>
    </row>
    <row r="289" spans="1:2" ht="15">
      <c r="A289" s="1"/>
      <c r="B289" s="1"/>
    </row>
    <row r="290" spans="1:2" ht="15">
      <c r="A290" s="1"/>
      <c r="B290" s="1"/>
    </row>
    <row r="291" spans="1:2" ht="15">
      <c r="A291" s="1"/>
      <c r="B291" s="1"/>
    </row>
    <row r="292" spans="1:2" ht="15">
      <c r="A292" s="1"/>
      <c r="B292" s="1"/>
    </row>
    <row r="293" spans="1:2" ht="15">
      <c r="A293" s="1"/>
      <c r="B293" s="1"/>
    </row>
    <row r="294" spans="1:2" ht="15">
      <c r="A294" s="1"/>
      <c r="B294" s="1"/>
    </row>
    <row r="295" spans="1:2" ht="15">
      <c r="A295" s="1"/>
      <c r="B295" s="1"/>
    </row>
    <row r="296" spans="1:2" ht="15">
      <c r="A296" s="1"/>
      <c r="B296" s="1"/>
    </row>
    <row r="297" spans="1:2" ht="15">
      <c r="A297" s="1"/>
      <c r="B297" s="1"/>
    </row>
    <row r="298" spans="1:2" ht="15">
      <c r="A298" s="1"/>
      <c r="B298" s="1"/>
    </row>
    <row r="299" spans="1:2" ht="15">
      <c r="A299" s="1"/>
      <c r="B299" s="1"/>
    </row>
    <row r="300" spans="1:2" ht="15">
      <c r="A300" s="1"/>
      <c r="B300" s="1"/>
    </row>
    <row r="301" spans="1:2" ht="15">
      <c r="A301" s="1"/>
      <c r="B301" s="1"/>
    </row>
    <row r="302" spans="1:2" ht="15">
      <c r="A302" s="1"/>
      <c r="B302" s="1"/>
    </row>
    <row r="303" spans="1:2" ht="15">
      <c r="A303" s="1"/>
      <c r="B303" s="1"/>
    </row>
    <row r="304" spans="1:2" ht="15">
      <c r="A304" s="1"/>
      <c r="B304" s="1"/>
    </row>
    <row r="305" spans="1:2" ht="15">
      <c r="A305" s="1"/>
      <c r="B305" s="1"/>
    </row>
    <row r="306" spans="1:2" ht="15">
      <c r="A306" s="1"/>
      <c r="B306" s="1"/>
    </row>
    <row r="307" spans="1:2" ht="15">
      <c r="A307" s="1"/>
      <c r="B307" s="1"/>
    </row>
    <row r="308" spans="1:2" ht="15">
      <c r="A308" s="1"/>
      <c r="B308" s="1"/>
    </row>
    <row r="309" spans="1:2" ht="15">
      <c r="A309" s="1"/>
      <c r="B309" s="1"/>
    </row>
    <row r="310" spans="1:2" ht="15">
      <c r="A310" s="1"/>
      <c r="B310" s="1"/>
    </row>
    <row r="311" spans="1:2" ht="15">
      <c r="A311" s="1"/>
      <c r="B311" s="1"/>
    </row>
    <row r="312" spans="1:2" ht="15">
      <c r="A312" s="1"/>
      <c r="B312" s="1"/>
    </row>
    <row r="313" spans="1:2" ht="15">
      <c r="A313" s="1"/>
      <c r="B313" s="1"/>
    </row>
    <row r="314" spans="1:2" ht="15">
      <c r="A314" s="1"/>
      <c r="B314" s="1"/>
    </row>
    <row r="315" spans="1:2" ht="15">
      <c r="A315" s="1"/>
      <c r="B315" s="1"/>
    </row>
    <row r="316" spans="1:2" ht="15">
      <c r="A316" s="1"/>
      <c r="B316" s="1"/>
    </row>
    <row r="317" spans="1:2" ht="15">
      <c r="A317" s="1"/>
      <c r="B317" s="1"/>
    </row>
    <row r="318" spans="1:2" ht="15">
      <c r="A318" s="1"/>
      <c r="B318" s="1"/>
    </row>
    <row r="319" spans="1:2" ht="15">
      <c r="A319" s="1"/>
      <c r="B319" s="1"/>
    </row>
    <row r="320" spans="1:2" ht="15">
      <c r="A320" s="1"/>
      <c r="B320" s="1"/>
    </row>
    <row r="321" spans="1:2" ht="15">
      <c r="A321" s="1"/>
      <c r="B321" s="1"/>
    </row>
    <row r="322" spans="1:2" ht="15">
      <c r="A322" s="1"/>
      <c r="B322" s="1"/>
    </row>
    <row r="323" spans="1:2" ht="15">
      <c r="A323" s="1"/>
      <c r="B323" s="1"/>
    </row>
    <row r="324" spans="1:2" ht="15">
      <c r="A324" s="1"/>
      <c r="B324" s="1"/>
    </row>
    <row r="325" spans="1:2" ht="15">
      <c r="A325" s="1"/>
      <c r="B325" s="1"/>
    </row>
    <row r="326" spans="1:2" ht="15">
      <c r="A326" s="1"/>
      <c r="B326" s="1"/>
    </row>
    <row r="327" spans="1:2" ht="15">
      <c r="A327" s="1"/>
      <c r="B327" s="1"/>
    </row>
    <row r="328" spans="1:2" ht="15">
      <c r="A328" s="1"/>
      <c r="B328" s="1"/>
    </row>
    <row r="329" spans="1:2" ht="15">
      <c r="A329" s="1"/>
      <c r="B329" s="1"/>
    </row>
    <row r="330" spans="1:2" ht="15">
      <c r="A330" s="1"/>
      <c r="B330" s="1"/>
    </row>
    <row r="331" spans="1:2" ht="15">
      <c r="A331" s="1"/>
      <c r="B331" s="1"/>
    </row>
    <row r="332" spans="1:2" ht="15">
      <c r="A332" s="1"/>
      <c r="B332" s="1"/>
    </row>
    <row r="333" spans="1:2" ht="15">
      <c r="A333" s="1"/>
      <c r="B333" s="1"/>
    </row>
    <row r="334" spans="1:2" ht="15">
      <c r="A334" s="1"/>
      <c r="B334" s="1"/>
    </row>
    <row r="335" spans="1:2" ht="15">
      <c r="A335" s="1"/>
      <c r="B335" s="1"/>
    </row>
    <row r="336" spans="1:2" ht="15">
      <c r="A336" s="1"/>
      <c r="B336" s="1"/>
    </row>
    <row r="337" spans="1:2" ht="15">
      <c r="A337" s="1"/>
      <c r="B337" s="1"/>
    </row>
    <row r="338" spans="1:2" ht="15">
      <c r="A338" s="1"/>
      <c r="B338" s="1"/>
    </row>
    <row r="339" spans="1:2" ht="15">
      <c r="A339" s="1"/>
      <c r="B339" s="1"/>
    </row>
    <row r="340" spans="1:2" ht="15">
      <c r="A340" s="1"/>
      <c r="B340" s="1"/>
    </row>
    <row r="341" spans="1:2" ht="15">
      <c r="A341" s="1"/>
      <c r="B341" s="1"/>
    </row>
    <row r="342" spans="1:2" ht="15">
      <c r="A342" s="1"/>
      <c r="B342" s="1"/>
    </row>
    <row r="343" spans="1:2" ht="15">
      <c r="A343" s="1"/>
      <c r="B343" s="1"/>
    </row>
    <row r="344" spans="1:2" ht="15">
      <c r="A344" s="1"/>
      <c r="B344" s="1"/>
    </row>
    <row r="345" spans="1:2" ht="15">
      <c r="A345" s="1"/>
      <c r="B345" s="1"/>
    </row>
    <row r="346" spans="1:2" ht="15">
      <c r="A346" s="1"/>
      <c r="B346" s="1"/>
    </row>
    <row r="347" spans="1:2" ht="15">
      <c r="A347" s="1"/>
      <c r="B347" s="1"/>
    </row>
    <row r="348" spans="1:2" ht="15">
      <c r="A348" s="1"/>
      <c r="B348" s="1"/>
    </row>
    <row r="349" spans="1:2" ht="15">
      <c r="A349" s="1"/>
      <c r="B349" s="1"/>
    </row>
    <row r="350" spans="1:2" ht="15">
      <c r="A350" s="1"/>
      <c r="B350" s="1"/>
    </row>
    <row r="351" spans="1:2" ht="15">
      <c r="A351" s="1"/>
      <c r="B351" s="1"/>
    </row>
    <row r="352" spans="1:2" ht="15">
      <c r="A352" s="1"/>
      <c r="B352" s="1"/>
    </row>
    <row r="353" spans="1:2" ht="15">
      <c r="A353" s="1"/>
      <c r="B353" s="1"/>
    </row>
    <row r="354" spans="1:2" ht="15">
      <c r="A354" s="1"/>
      <c r="B354" s="1"/>
    </row>
    <row r="355" spans="1:2" ht="15">
      <c r="A355" s="1"/>
      <c r="B355" s="1"/>
    </row>
    <row r="356" spans="1:2" ht="15">
      <c r="A356" s="1"/>
      <c r="B356" s="1"/>
    </row>
    <row r="357" spans="1:2" ht="15">
      <c r="A357" s="1"/>
      <c r="B357" s="1"/>
    </row>
    <row r="358" spans="1:2" ht="15">
      <c r="A358" s="1"/>
      <c r="B358" s="1"/>
    </row>
    <row r="359" spans="1:2" ht="15">
      <c r="A359" s="1"/>
      <c r="B359" s="1"/>
    </row>
    <row r="360" spans="1:2" ht="15">
      <c r="A360" s="1"/>
      <c r="B360" s="1"/>
    </row>
    <row r="361" spans="1:2" ht="15">
      <c r="A361" s="1"/>
      <c r="B361" s="1"/>
    </row>
    <row r="362" spans="1:2" ht="15">
      <c r="A362" s="1"/>
      <c r="B362" s="1"/>
    </row>
    <row r="363" spans="1:2" ht="15">
      <c r="A363" s="1"/>
      <c r="B363" s="1"/>
    </row>
    <row r="364" spans="1:2" ht="15">
      <c r="A364" s="1"/>
      <c r="B364" s="1"/>
    </row>
    <row r="365" spans="1:2" ht="15">
      <c r="A365" s="1"/>
      <c r="B365" s="1"/>
    </row>
    <row r="366" spans="1:2" ht="15">
      <c r="A366" s="1"/>
      <c r="B366" s="1"/>
    </row>
    <row r="367" spans="1:2" ht="15">
      <c r="A367" s="1"/>
      <c r="B367" s="1"/>
    </row>
    <row r="368" spans="1:2" ht="15">
      <c r="A368" s="1"/>
      <c r="B368" s="1"/>
    </row>
    <row r="369" spans="1:2" ht="15">
      <c r="A369" s="1"/>
      <c r="B369" s="1"/>
    </row>
    <row r="370" spans="1:2" ht="15">
      <c r="A370" s="1"/>
      <c r="B370" s="1"/>
    </row>
    <row r="371" spans="1:2" ht="15">
      <c r="A371" s="1"/>
      <c r="B371" s="1"/>
    </row>
    <row r="372" spans="1:2" ht="15">
      <c r="A372" s="1"/>
      <c r="B372" s="1"/>
    </row>
    <row r="373" spans="1:2" ht="15">
      <c r="A373" s="1"/>
      <c r="B373" s="1"/>
    </row>
    <row r="374" spans="1:2" ht="15">
      <c r="A374" s="1"/>
      <c r="B374" s="1"/>
    </row>
    <row r="375" spans="1:2" ht="15">
      <c r="A375" s="1"/>
      <c r="B375" s="1"/>
    </row>
    <row r="376" spans="1:2" ht="15">
      <c r="A376" s="1"/>
      <c r="B376" s="1"/>
    </row>
    <row r="377" spans="1:2" ht="15">
      <c r="A377" s="1"/>
      <c r="B377" s="1"/>
    </row>
    <row r="378" spans="1:2" ht="15">
      <c r="A378" s="1"/>
      <c r="B378" s="1"/>
    </row>
    <row r="379" spans="1:2" ht="15">
      <c r="A379" s="1"/>
      <c r="B379" s="1"/>
    </row>
    <row r="380" spans="1:2" ht="15">
      <c r="A380" s="1"/>
      <c r="B380" s="1"/>
    </row>
    <row r="381" spans="1:2" ht="15">
      <c r="A381" s="1"/>
      <c r="B381" s="1"/>
    </row>
    <row r="382" spans="1:2" ht="15">
      <c r="A382" s="1"/>
      <c r="B382" s="1"/>
    </row>
    <row r="383" spans="1:2" ht="15">
      <c r="A383" s="1"/>
      <c r="B383" s="1"/>
    </row>
    <row r="384" spans="1:2" ht="15">
      <c r="A384" s="1"/>
      <c r="B384" s="1"/>
    </row>
    <row r="385" spans="1:2" ht="15">
      <c r="A385" s="1"/>
      <c r="B385" s="1"/>
    </row>
    <row r="386" spans="1:2" ht="15">
      <c r="A386" s="1"/>
      <c r="B386" s="1"/>
    </row>
    <row r="387" spans="1:2" ht="15">
      <c r="A387" s="1"/>
      <c r="B387" s="1"/>
    </row>
    <row r="388" spans="1:2" ht="15">
      <c r="A388" s="1"/>
      <c r="B388" s="1"/>
    </row>
    <row r="389" spans="1:2" ht="15">
      <c r="A389" s="1"/>
      <c r="B389" s="1"/>
    </row>
    <row r="390" spans="1:2" ht="15">
      <c r="A390" s="1"/>
      <c r="B390" s="1"/>
    </row>
    <row r="391" spans="1:2" ht="15">
      <c r="A391" s="1"/>
      <c r="B391" s="1"/>
    </row>
    <row r="392" spans="1:2" ht="15">
      <c r="A392" s="1"/>
      <c r="B392" s="1"/>
    </row>
    <row r="393" spans="1:2" ht="15">
      <c r="A393" s="1"/>
      <c r="B393" s="1"/>
    </row>
    <row r="394" spans="1:2" ht="15">
      <c r="A394" s="1"/>
      <c r="B394" s="1"/>
    </row>
    <row r="395" spans="1:2" ht="15">
      <c r="A395" s="1"/>
      <c r="B395" s="1"/>
    </row>
    <row r="396" spans="1:2" ht="15">
      <c r="A396" s="1"/>
      <c r="B396" s="1"/>
    </row>
    <row r="397" spans="1:2" ht="15">
      <c r="A397" s="1"/>
      <c r="B397" s="1"/>
    </row>
    <row r="398" spans="1:2" ht="15">
      <c r="A398" s="1"/>
      <c r="B398" s="1"/>
    </row>
    <row r="399" spans="1:2" ht="15">
      <c r="A399" s="1"/>
      <c r="B399" s="1"/>
    </row>
    <row r="400" spans="1:2" ht="15">
      <c r="A400" s="1"/>
      <c r="B400" s="1"/>
    </row>
    <row r="401" spans="1:2" ht="15">
      <c r="A401" s="1"/>
      <c r="B401" s="1"/>
    </row>
    <row r="402" spans="1:2" ht="15">
      <c r="A402" s="1"/>
      <c r="B402" s="1"/>
    </row>
    <row r="403" spans="1:2" ht="15">
      <c r="A403" s="1"/>
      <c r="B403" s="1"/>
    </row>
    <row r="404" spans="1:2" ht="15">
      <c r="A404" s="1"/>
      <c r="B404" s="1"/>
    </row>
    <row r="405" spans="1:2" ht="15">
      <c r="A405" s="1"/>
      <c r="B405" s="1"/>
    </row>
    <row r="406" spans="1:2" ht="15">
      <c r="A406" s="1"/>
      <c r="B406" s="1"/>
    </row>
    <row r="407" spans="1:2" ht="15">
      <c r="A407" s="1"/>
      <c r="B407" s="1"/>
    </row>
    <row r="408" spans="1:2" ht="15">
      <c r="A408" s="1"/>
      <c r="B408" s="1"/>
    </row>
    <row r="409" spans="1:2" ht="15">
      <c r="A409" s="1"/>
      <c r="B409" s="1"/>
    </row>
    <row r="410" spans="1:2" ht="15">
      <c r="A410" s="1"/>
      <c r="B410" s="1"/>
    </row>
    <row r="411" spans="1:2" ht="15">
      <c r="A411" s="1"/>
      <c r="B411" s="1"/>
    </row>
    <row r="412" spans="1:2" ht="15">
      <c r="A412" s="1"/>
      <c r="B412" s="1"/>
    </row>
    <row r="413" spans="1:2" ht="15">
      <c r="A413" s="1"/>
      <c r="B413" s="1"/>
    </row>
    <row r="414" spans="1:2" ht="15">
      <c r="A414" s="1"/>
      <c r="B414" s="1"/>
    </row>
    <row r="415" spans="1:2" ht="15">
      <c r="A415" s="1"/>
      <c r="B415" s="1"/>
    </row>
    <row r="416" spans="1:2" ht="15">
      <c r="A416" s="1"/>
      <c r="B416" s="1"/>
    </row>
    <row r="417" spans="1:2" ht="15">
      <c r="A417" s="1"/>
      <c r="B417" s="1"/>
    </row>
    <row r="418" spans="1:2" ht="15">
      <c r="A418" s="1"/>
      <c r="B418" s="1"/>
    </row>
    <row r="419" spans="1:2" ht="15">
      <c r="A419" s="1"/>
      <c r="B419" s="1"/>
    </row>
    <row r="420" spans="1:2" ht="15">
      <c r="A420" s="1"/>
      <c r="B420" s="1"/>
    </row>
    <row r="421" spans="1:2" ht="15">
      <c r="A421" s="1"/>
      <c r="B421" s="1"/>
    </row>
    <row r="422" spans="1:2" ht="15">
      <c r="A422" s="1"/>
      <c r="B422" s="1"/>
    </row>
    <row r="423" spans="1:2" ht="15">
      <c r="A423" s="1"/>
      <c r="B423" s="1"/>
    </row>
    <row r="424" spans="1:2" ht="15">
      <c r="A424" s="1"/>
      <c r="B424" s="1"/>
    </row>
    <row r="425" spans="1:2" ht="15">
      <c r="A425" s="1"/>
      <c r="B425" s="1"/>
    </row>
    <row r="426" spans="1:2" ht="15">
      <c r="A426" s="1"/>
      <c r="B426" s="1"/>
    </row>
    <row r="427" spans="1:2" ht="15">
      <c r="A427" s="1"/>
      <c r="B427" s="1"/>
    </row>
    <row r="428" spans="1:2" ht="15">
      <c r="A428" s="1"/>
      <c r="B428" s="1"/>
    </row>
    <row r="429" spans="1:2" ht="15">
      <c r="A429" s="1"/>
      <c r="B429" s="1"/>
    </row>
    <row r="430" spans="1:2" ht="15">
      <c r="A430" s="1"/>
      <c r="B430" s="1"/>
    </row>
    <row r="431" spans="1:2" ht="15">
      <c r="A431" s="1"/>
      <c r="B431" s="1"/>
    </row>
    <row r="432" spans="1:2" ht="15">
      <c r="A432" s="1"/>
      <c r="B432" s="1"/>
    </row>
    <row r="433" spans="1:2" ht="15">
      <c r="A433" s="1"/>
      <c r="B433" s="1"/>
    </row>
    <row r="434" spans="1:2" ht="15">
      <c r="A434" s="1"/>
      <c r="B434" s="1"/>
    </row>
    <row r="435" spans="1:2" ht="15">
      <c r="A435" s="1"/>
      <c r="B435" s="1"/>
    </row>
    <row r="436" spans="1:2" ht="15">
      <c r="A436" s="1"/>
      <c r="B436" s="1"/>
    </row>
    <row r="437" spans="1:2" ht="15">
      <c r="A437" s="1"/>
      <c r="B437" s="1"/>
    </row>
    <row r="438" spans="1:2" ht="15">
      <c r="A438" s="1"/>
      <c r="B438" s="1"/>
    </row>
    <row r="439" spans="1:2" ht="15">
      <c r="A439" s="1"/>
      <c r="B439" s="1"/>
    </row>
    <row r="440" spans="1:2" ht="15">
      <c r="A440" s="1"/>
      <c r="B440" s="1"/>
    </row>
    <row r="441" spans="1:2" ht="15">
      <c r="A441" s="1"/>
      <c r="B441" s="1"/>
    </row>
    <row r="442" spans="1:2" ht="15">
      <c r="A442" s="1"/>
      <c r="B442" s="1"/>
    </row>
    <row r="443" spans="1:2" ht="15">
      <c r="A443" s="1"/>
      <c r="B443" s="1"/>
    </row>
    <row r="444" spans="1:2" ht="15">
      <c r="A444" s="1"/>
      <c r="B444" s="1"/>
    </row>
    <row r="445" spans="1:2" ht="15">
      <c r="A445" s="1"/>
      <c r="B445" s="1"/>
    </row>
    <row r="446" spans="1:2" ht="15">
      <c r="A446" s="1"/>
      <c r="B446" s="1"/>
    </row>
    <row r="447" spans="1:2" ht="15">
      <c r="A447" s="1"/>
      <c r="B447" s="1"/>
    </row>
    <row r="448" spans="1:2" ht="15">
      <c r="A448" s="1"/>
      <c r="B448" s="1"/>
    </row>
    <row r="449" spans="1:2" ht="15">
      <c r="A449" s="1"/>
      <c r="B449" s="1"/>
    </row>
    <row r="450" spans="1:2" ht="15">
      <c r="A450" s="1"/>
      <c r="B450" s="1"/>
    </row>
    <row r="451" spans="1:2" ht="15">
      <c r="A451" s="1"/>
      <c r="B451" s="1"/>
    </row>
    <row r="452" spans="1:2" ht="15">
      <c r="A452" s="1"/>
      <c r="B452" s="1"/>
    </row>
    <row r="453" spans="1:2" ht="15">
      <c r="A453" s="1"/>
      <c r="B453" s="1"/>
    </row>
    <row r="454" spans="1:2" ht="15">
      <c r="A454" s="1"/>
      <c r="B454" s="1"/>
    </row>
    <row r="455" spans="1:2" ht="15">
      <c r="A455" s="1"/>
      <c r="B455" s="1"/>
    </row>
    <row r="456" spans="1:2" ht="15">
      <c r="A456" s="1"/>
      <c r="B456" s="1"/>
    </row>
    <row r="457" spans="1:2" ht="15">
      <c r="A457" s="1"/>
      <c r="B457" s="1"/>
    </row>
    <row r="458" spans="1:2" ht="15">
      <c r="A458" s="1"/>
      <c r="B458" s="1"/>
    </row>
    <row r="459" spans="1:2" ht="15">
      <c r="A459" s="1"/>
      <c r="B459" s="1"/>
    </row>
    <row r="460" spans="1:2" ht="15">
      <c r="A460" s="1"/>
      <c r="B460" s="1"/>
    </row>
    <row r="461" spans="1:2" ht="15">
      <c r="A461" s="1"/>
      <c r="B461" s="1"/>
    </row>
    <row r="462" spans="1:2" ht="15">
      <c r="A462" s="1"/>
      <c r="B462" s="1"/>
    </row>
    <row r="463" spans="1:2" ht="15">
      <c r="A463" s="1"/>
      <c r="B463" s="1"/>
    </row>
    <row r="464" spans="1:2" ht="15">
      <c r="A464" s="1"/>
      <c r="B464" s="1"/>
    </row>
    <row r="465" spans="1:2" ht="15">
      <c r="A465" s="1"/>
      <c r="B465" s="1"/>
    </row>
    <row r="466" spans="1:2" ht="15">
      <c r="A466" s="1"/>
      <c r="B466" s="1"/>
    </row>
    <row r="467" spans="1:2" ht="15">
      <c r="A467" s="1"/>
      <c r="B467" s="1"/>
    </row>
    <row r="468" spans="1:2" ht="15">
      <c r="A468" s="1"/>
      <c r="B468" s="1"/>
    </row>
    <row r="469" spans="1:2" ht="15">
      <c r="A469" s="1"/>
      <c r="B469" s="1"/>
    </row>
    <row r="470" spans="1:2" ht="15">
      <c r="A470" s="1"/>
      <c r="B470" s="1"/>
    </row>
    <row r="471" spans="1:2" ht="15">
      <c r="A471" s="1"/>
      <c r="B471" s="1"/>
    </row>
    <row r="472" spans="1:2" ht="15">
      <c r="A472" s="1"/>
      <c r="B472" s="1"/>
    </row>
    <row r="473" spans="1:2" ht="15">
      <c r="A473" s="1"/>
      <c r="B473" s="1"/>
    </row>
    <row r="474" spans="1:2" ht="15">
      <c r="A474" s="1"/>
      <c r="B474" s="1"/>
    </row>
    <row r="475" spans="1:2" ht="15">
      <c r="A475" s="1"/>
      <c r="B475" s="1"/>
    </row>
    <row r="476" spans="1:2" ht="15">
      <c r="A476" s="1"/>
      <c r="B476" s="1"/>
    </row>
    <row r="477" spans="1:2" ht="15">
      <c r="A477" s="1"/>
      <c r="B477" s="1"/>
    </row>
    <row r="478" spans="1:2" ht="15">
      <c r="A478" s="1"/>
      <c r="B478" s="1"/>
    </row>
    <row r="479" spans="1:2" ht="15">
      <c r="A479" s="1"/>
      <c r="B479" s="1"/>
    </row>
    <row r="480" spans="1:2" ht="15">
      <c r="A480" s="1"/>
      <c r="B480" s="1"/>
    </row>
    <row r="481" spans="1:2" ht="15">
      <c r="A481" s="1"/>
      <c r="B481" s="1"/>
    </row>
    <row r="482" spans="1:2" ht="15">
      <c r="A482" s="1"/>
      <c r="B482" s="1"/>
    </row>
    <row r="483" spans="1:2" ht="15">
      <c r="A483" s="1"/>
      <c r="B483" s="1"/>
    </row>
    <row r="484" spans="1:2" ht="15">
      <c r="A484" s="1"/>
      <c r="B484" s="1"/>
    </row>
    <row r="485" spans="1:2" ht="15">
      <c r="A485" s="1"/>
      <c r="B485" s="1"/>
    </row>
    <row r="486" spans="1:2" ht="15">
      <c r="A486" s="1"/>
      <c r="B486" s="1"/>
    </row>
    <row r="487" spans="1:2" ht="15">
      <c r="A487" s="1"/>
      <c r="B487" s="1"/>
    </row>
    <row r="488" spans="1:2" ht="15">
      <c r="A488" s="1"/>
      <c r="B488" s="1"/>
    </row>
    <row r="489" spans="1:2" ht="15">
      <c r="A489" s="1"/>
      <c r="B489" s="1"/>
    </row>
    <row r="490" spans="1:2" ht="15">
      <c r="A490" s="1"/>
      <c r="B490" s="1"/>
    </row>
    <row r="491" spans="1:2" ht="15">
      <c r="A491" s="1"/>
      <c r="B491" s="1"/>
    </row>
    <row r="492" spans="1:2" ht="15">
      <c r="A492" s="1"/>
      <c r="B492" s="1"/>
    </row>
    <row r="493" spans="1:2" ht="15">
      <c r="A493" s="1"/>
      <c r="B493" s="1"/>
    </row>
    <row r="494" spans="1:2" ht="15">
      <c r="A494" s="1"/>
      <c r="B494" s="1"/>
    </row>
    <row r="495" spans="1:2" ht="15">
      <c r="A495" s="1"/>
      <c r="B495" s="1"/>
    </row>
    <row r="496" spans="1:2" ht="15">
      <c r="A496" s="1"/>
      <c r="B496" s="1"/>
    </row>
    <row r="497" spans="1:2" ht="15">
      <c r="A497" s="1"/>
      <c r="B497" s="1"/>
    </row>
    <row r="498" spans="1:2" ht="15">
      <c r="A498" s="1"/>
      <c r="B498" s="1"/>
    </row>
    <row r="499" spans="1:2" ht="15">
      <c r="A499" s="1"/>
      <c r="B499" s="1"/>
    </row>
    <row r="500" spans="1:2" ht="15">
      <c r="A500" s="1"/>
      <c r="B500" s="1"/>
    </row>
    <row r="501" spans="1:2" ht="15">
      <c r="A501" s="1"/>
      <c r="B501" s="1"/>
    </row>
    <row r="502" spans="1:2" ht="15">
      <c r="A502" s="1"/>
      <c r="B502" s="1"/>
    </row>
    <row r="503" spans="1:2" ht="15">
      <c r="A503" s="1"/>
      <c r="B503" s="1"/>
    </row>
    <row r="504" spans="1:2" ht="15">
      <c r="A504" s="1"/>
      <c r="B504" s="1"/>
    </row>
    <row r="505" spans="1:2" ht="15">
      <c r="A505" s="1"/>
      <c r="B505" s="1"/>
    </row>
    <row r="506" spans="1:2" ht="15">
      <c r="A506" s="1"/>
      <c r="B506" s="1"/>
    </row>
    <row r="507" spans="1:2" ht="15">
      <c r="A507" s="1"/>
      <c r="B507" s="1"/>
    </row>
    <row r="508" spans="1:2" ht="15">
      <c r="A508" s="1"/>
      <c r="B508" s="1"/>
    </row>
    <row r="509" spans="1:2" ht="15">
      <c r="A509" s="1"/>
      <c r="B509" s="1"/>
    </row>
    <row r="510" spans="1:2" ht="15">
      <c r="A510" s="1"/>
      <c r="B510" s="1"/>
    </row>
    <row r="511" spans="1:2" ht="15">
      <c r="A511" s="1"/>
      <c r="B511" s="1"/>
    </row>
    <row r="512" spans="1:2" ht="15">
      <c r="A512" s="1"/>
      <c r="B512" s="1"/>
    </row>
    <row r="513" spans="1:2" ht="15">
      <c r="A513" s="1"/>
      <c r="B513" s="1"/>
    </row>
    <row r="514" spans="1:2" ht="15">
      <c r="A514" s="1"/>
      <c r="B514" s="1"/>
    </row>
    <row r="515" spans="1:2" ht="15">
      <c r="A515" s="1"/>
      <c r="B515" s="1"/>
    </row>
    <row r="516" spans="1:2" ht="15">
      <c r="A516" s="1"/>
      <c r="B516" s="1"/>
    </row>
    <row r="517" spans="1:2" ht="15">
      <c r="A517" s="1"/>
      <c r="B517" s="1"/>
    </row>
    <row r="518" spans="1:2" ht="15">
      <c r="A518" s="1"/>
      <c r="B518" s="1"/>
    </row>
    <row r="519" spans="1:2" ht="15">
      <c r="A519" s="1"/>
      <c r="B519" s="1"/>
    </row>
    <row r="520" spans="1:2" ht="15">
      <c r="A520" s="1"/>
      <c r="B520" s="1"/>
    </row>
    <row r="521" spans="1:2" ht="15">
      <c r="A521" s="1"/>
      <c r="B521" s="1"/>
    </row>
    <row r="522" spans="1:2" ht="15">
      <c r="A522" s="1"/>
      <c r="B522" s="1"/>
    </row>
    <row r="523" spans="1:2" ht="15">
      <c r="A523" s="1"/>
      <c r="B523" s="1"/>
    </row>
    <row r="524" spans="1:2" ht="15">
      <c r="A524" s="1"/>
      <c r="B524" s="1"/>
    </row>
    <row r="525" spans="1:2" ht="15">
      <c r="A525" s="1"/>
      <c r="B525" s="1"/>
    </row>
    <row r="526" spans="1:2" ht="15">
      <c r="A526" s="1"/>
      <c r="B526" s="1"/>
    </row>
    <row r="527" spans="1:2" ht="15">
      <c r="A527" s="1"/>
      <c r="B527" s="1"/>
    </row>
    <row r="528" spans="1:2" ht="15">
      <c r="A528" s="1"/>
      <c r="B528" s="1"/>
    </row>
    <row r="529" spans="1:2" ht="15">
      <c r="A529" s="1"/>
      <c r="B529" s="1"/>
    </row>
    <row r="530" spans="1:2" ht="15">
      <c r="A530" s="1"/>
      <c r="B530" s="1"/>
    </row>
    <row r="531" spans="1:2" ht="15">
      <c r="A531" s="1"/>
      <c r="B531" s="1"/>
    </row>
    <row r="532" spans="1:2" ht="15">
      <c r="A532" s="1"/>
      <c r="B532" s="1"/>
    </row>
    <row r="533" spans="1:2" ht="15">
      <c r="A533" s="1"/>
      <c r="B533" s="1"/>
    </row>
    <row r="534" spans="1:2" ht="15">
      <c r="A534" s="1"/>
      <c r="B534" s="1"/>
    </row>
    <row r="535" spans="1:2" ht="15">
      <c r="A535" s="1"/>
      <c r="B535" s="1"/>
    </row>
    <row r="536" spans="1:2" ht="15">
      <c r="A536" s="1"/>
      <c r="B536" s="1"/>
    </row>
    <row r="537" spans="1:2" ht="15">
      <c r="A537" s="1"/>
      <c r="B537" s="1"/>
    </row>
    <row r="538" spans="1:2" ht="15">
      <c r="A538" s="1"/>
      <c r="B538" s="1"/>
    </row>
    <row r="539" spans="1:2" ht="15">
      <c r="A539" s="1"/>
      <c r="B539" s="1"/>
    </row>
    <row r="540" spans="1:2" ht="15">
      <c r="A540" s="1"/>
      <c r="B540" s="1"/>
    </row>
    <row r="541" spans="1:2" ht="15">
      <c r="A541" s="1"/>
      <c r="B541" s="1"/>
    </row>
    <row r="542" spans="1:2" ht="15">
      <c r="A542" s="1"/>
      <c r="B542" s="1"/>
    </row>
    <row r="543" spans="1:2" ht="15">
      <c r="A543" s="1"/>
      <c r="B543" s="1"/>
    </row>
    <row r="544" spans="1:2" ht="15">
      <c r="A544" s="1"/>
      <c r="B544" s="1"/>
    </row>
    <row r="545" spans="1:2" ht="15">
      <c r="A545" s="1"/>
      <c r="B545" s="1"/>
    </row>
    <row r="546" spans="1:2" ht="15">
      <c r="A546" s="1"/>
      <c r="B546" s="1"/>
    </row>
    <row r="547" spans="1:2" ht="15">
      <c r="A547" s="1"/>
      <c r="B547" s="1"/>
    </row>
    <row r="548" spans="1:2" ht="15">
      <c r="A548" s="1"/>
      <c r="B548" s="1"/>
    </row>
    <row r="549" spans="1:2" ht="15">
      <c r="A549" s="1"/>
      <c r="B549" s="1"/>
    </row>
    <row r="550" spans="1:2" ht="15">
      <c r="A550" s="1"/>
      <c r="B550" s="1"/>
    </row>
    <row r="551" spans="1:2" ht="15">
      <c r="A551" s="1"/>
      <c r="B551" s="1"/>
    </row>
    <row r="552" spans="1:2" ht="15">
      <c r="A552" s="1"/>
      <c r="B552" s="1"/>
    </row>
    <row r="553" spans="1:2" ht="15">
      <c r="A553" s="1"/>
      <c r="B553" s="1"/>
    </row>
    <row r="554" spans="1:2" ht="15">
      <c r="A554" s="1"/>
      <c r="B554" s="1"/>
    </row>
    <row r="555" spans="1:2" ht="15">
      <c r="A555" s="1"/>
      <c r="B555" s="1"/>
    </row>
    <row r="556" spans="1:2" ht="15">
      <c r="A556" s="1"/>
      <c r="B556" s="1"/>
    </row>
    <row r="557" spans="1:2" ht="15">
      <c r="A557" s="1"/>
      <c r="B557" s="1"/>
    </row>
    <row r="558" spans="1:2" ht="15">
      <c r="A558" s="1"/>
      <c r="B558" s="1"/>
    </row>
    <row r="559" spans="1:2" ht="15">
      <c r="A559" s="1"/>
      <c r="B559" s="1"/>
    </row>
    <row r="560" spans="1:2" ht="15">
      <c r="A560" s="1"/>
      <c r="B560" s="1"/>
    </row>
    <row r="561" spans="1:2" ht="15">
      <c r="A561" s="1"/>
      <c r="B561" s="1"/>
    </row>
    <row r="562" spans="1:2" ht="15">
      <c r="A562" s="1"/>
      <c r="B562" s="1"/>
    </row>
    <row r="563" spans="1:2" ht="15">
      <c r="A563" s="1"/>
      <c r="B563" s="1"/>
    </row>
    <row r="564" spans="1:2" ht="15">
      <c r="A564" s="1"/>
      <c r="B564" s="1"/>
    </row>
    <row r="565" spans="1:2" ht="15">
      <c r="A565" s="1"/>
      <c r="B565" s="1"/>
    </row>
    <row r="566" spans="1:2" ht="15">
      <c r="A566" s="1"/>
      <c r="B566" s="1"/>
    </row>
    <row r="567" spans="1:2" ht="15">
      <c r="A567" s="1"/>
      <c r="B567" s="1"/>
    </row>
    <row r="568" spans="1:2" ht="15">
      <c r="A568" s="1"/>
      <c r="B568" s="1"/>
    </row>
    <row r="569" spans="1:2" ht="15">
      <c r="A569" s="1"/>
      <c r="B569" s="1"/>
    </row>
    <row r="570" spans="1:2" ht="15">
      <c r="A570" s="1"/>
      <c r="B570" s="1"/>
    </row>
    <row r="571" spans="1:2" ht="15">
      <c r="A571" s="1"/>
      <c r="B571" s="1"/>
    </row>
    <row r="572" spans="1:2" ht="15">
      <c r="A572" s="1"/>
      <c r="B572" s="1"/>
    </row>
    <row r="573" spans="1:2" ht="15">
      <c r="A573" s="1"/>
      <c r="B573" s="1"/>
    </row>
    <row r="574" spans="1:2" ht="15">
      <c r="A574" s="1"/>
      <c r="B574" s="1"/>
    </row>
    <row r="575" spans="1:2" ht="15">
      <c r="A575" s="1"/>
      <c r="B575" s="1"/>
    </row>
    <row r="576" spans="1:2" ht="15">
      <c r="A576" s="1"/>
      <c r="B576" s="1"/>
    </row>
    <row r="577" spans="1:2" ht="15">
      <c r="A577" s="1"/>
      <c r="B577" s="1"/>
    </row>
    <row r="578" spans="1:2" ht="15">
      <c r="A578" s="1"/>
      <c r="B578" s="1"/>
    </row>
    <row r="579" spans="1:2" ht="15">
      <c r="A579" s="1"/>
      <c r="B579" s="1"/>
    </row>
    <row r="580" spans="1:2" ht="15">
      <c r="A580" s="1"/>
      <c r="B580" s="1"/>
    </row>
    <row r="581" spans="1:2" ht="15">
      <c r="A581" s="1"/>
      <c r="B581" s="1"/>
    </row>
    <row r="582" spans="1:2" ht="15">
      <c r="A582" s="1"/>
      <c r="B582" s="1"/>
    </row>
    <row r="583" spans="1:2" ht="15">
      <c r="A583" s="1"/>
      <c r="B583" s="1"/>
    </row>
    <row r="584" spans="1:2" ht="15">
      <c r="A584" s="1"/>
      <c r="B584" s="1"/>
    </row>
    <row r="585" spans="1:2" ht="15">
      <c r="A585" s="1"/>
      <c r="B585" s="1"/>
    </row>
    <row r="586" spans="1:2" ht="15">
      <c r="A586" s="1"/>
      <c r="B586" s="1"/>
    </row>
    <row r="587" spans="1:2" ht="15">
      <c r="A587" s="1"/>
      <c r="B587" s="1"/>
    </row>
    <row r="588" spans="1:2" ht="15">
      <c r="A588" s="1"/>
      <c r="B588" s="1"/>
    </row>
    <row r="589" spans="1:2" ht="15">
      <c r="A589" s="1"/>
      <c r="B589" s="1"/>
    </row>
    <row r="590" spans="1:2" ht="15">
      <c r="A590" s="1"/>
      <c r="B590" s="1"/>
    </row>
    <row r="591" spans="1:2" ht="15">
      <c r="A591" s="1"/>
      <c r="B591" s="1"/>
    </row>
    <row r="592" spans="1:2" ht="15">
      <c r="A592" s="1"/>
      <c r="B592" s="1"/>
    </row>
    <row r="593" spans="1:2" ht="15">
      <c r="A593" s="1"/>
      <c r="B593" s="1"/>
    </row>
    <row r="594" spans="1:2" ht="15">
      <c r="A594" s="1"/>
      <c r="B594" s="1"/>
    </row>
    <row r="595" spans="1:2" ht="15">
      <c r="A595" s="1"/>
      <c r="B595" s="1"/>
    </row>
    <row r="596" spans="1:2" ht="15">
      <c r="A596" s="1"/>
      <c r="B596" s="1"/>
    </row>
    <row r="597" spans="1:2" ht="15">
      <c r="A597" s="1"/>
      <c r="B597" s="1"/>
    </row>
    <row r="598" spans="1:2" ht="15">
      <c r="A598" s="1"/>
      <c r="B598" s="1"/>
    </row>
    <row r="599" spans="1:2" ht="15">
      <c r="A599" s="1"/>
      <c r="B599" s="1"/>
    </row>
    <row r="600" spans="1:2" ht="15">
      <c r="A600" s="1"/>
      <c r="B600" s="1"/>
    </row>
    <row r="601" spans="1:2" ht="15">
      <c r="A601" s="1"/>
      <c r="B601" s="1"/>
    </row>
    <row r="602" spans="1:2" ht="15">
      <c r="A602" s="1"/>
      <c r="B602" s="1"/>
    </row>
    <row r="603" spans="1:2" ht="15">
      <c r="A603" s="1"/>
      <c r="B603" s="1"/>
    </row>
    <row r="604" spans="1:2" ht="15">
      <c r="A604" s="1"/>
      <c r="B604" s="1"/>
    </row>
    <row r="605" spans="1:2" ht="15">
      <c r="A605" s="1"/>
      <c r="B605" s="1"/>
    </row>
    <row r="606" spans="1:2" ht="15">
      <c r="A606" s="1"/>
      <c r="B606" s="1"/>
    </row>
    <row r="607" spans="1:2" ht="15">
      <c r="A607" s="1"/>
      <c r="B607" s="1"/>
    </row>
    <row r="608" spans="1:2" ht="15">
      <c r="A608" s="1"/>
      <c r="B608" s="1"/>
    </row>
    <row r="609" spans="1:2" ht="15">
      <c r="A609" s="1"/>
      <c r="B609" s="1"/>
    </row>
    <row r="610" spans="1:2" ht="15">
      <c r="A610" s="1"/>
      <c r="B610" s="1"/>
    </row>
    <row r="611" spans="1:2" ht="15">
      <c r="A611" s="1"/>
      <c r="B611" s="1"/>
    </row>
    <row r="612" spans="1:2" ht="15">
      <c r="A612" s="1"/>
      <c r="B612" s="1"/>
    </row>
    <row r="613" spans="1:2" ht="15">
      <c r="A613" s="1"/>
      <c r="B613" s="1"/>
    </row>
    <row r="614" spans="1:2" ht="15">
      <c r="A614" s="1"/>
      <c r="B614" s="1"/>
    </row>
    <row r="615" spans="1:2" ht="15">
      <c r="A615" s="1"/>
      <c r="B615" s="1"/>
    </row>
    <row r="616" spans="1:2" ht="15">
      <c r="A616" s="1"/>
      <c r="B616" s="1"/>
    </row>
    <row r="617" spans="1:2" ht="15">
      <c r="A617" s="1"/>
      <c r="B617" s="1"/>
    </row>
    <row r="618" spans="1:2" ht="15">
      <c r="A618" s="1"/>
      <c r="B618" s="1"/>
    </row>
    <row r="619" spans="1:2" ht="15">
      <c r="A619" s="1"/>
      <c r="B619" s="1"/>
    </row>
    <row r="620" spans="1:2" ht="15">
      <c r="A620" s="1"/>
      <c r="B620" s="1"/>
    </row>
    <row r="621" spans="1:2" ht="15">
      <c r="A621" s="1"/>
      <c r="B621" s="1"/>
    </row>
    <row r="622" spans="1:2" ht="15">
      <c r="A622" s="1"/>
      <c r="B622" s="1"/>
    </row>
    <row r="623" spans="1:2" ht="15">
      <c r="A623" s="1"/>
      <c r="B623" s="1"/>
    </row>
    <row r="624" spans="1:2" ht="15">
      <c r="A624" s="1"/>
      <c r="B624" s="1"/>
    </row>
    <row r="625" spans="1:2" ht="15">
      <c r="A625" s="1"/>
      <c r="B625" s="1"/>
    </row>
    <row r="626" spans="1:2" ht="15">
      <c r="A626" s="1"/>
      <c r="B626" s="1"/>
    </row>
    <row r="627" spans="1:2" ht="15">
      <c r="A627" s="1"/>
      <c r="B627" s="1"/>
    </row>
    <row r="628" spans="1:2" ht="15">
      <c r="A628" s="1"/>
      <c r="B628" s="1"/>
    </row>
    <row r="629" spans="1:2" ht="15">
      <c r="A629" s="1"/>
      <c r="B629" s="1"/>
    </row>
    <row r="630" spans="1:2" ht="15">
      <c r="A630" s="1"/>
      <c r="B630" s="1"/>
    </row>
    <row r="631" spans="1:2" ht="15">
      <c r="A631" s="1"/>
      <c r="B631" s="1"/>
    </row>
    <row r="632" spans="1:2" ht="15">
      <c r="A632" s="1"/>
      <c r="B632" s="1"/>
    </row>
    <row r="633" spans="1:2" ht="15">
      <c r="A633" s="1"/>
      <c r="B633" s="1"/>
    </row>
    <row r="634" spans="1:2" ht="15">
      <c r="A634" s="1"/>
      <c r="B634" s="1"/>
    </row>
    <row r="635" spans="1:2" ht="15">
      <c r="A635" s="1"/>
      <c r="B635" s="1"/>
    </row>
    <row r="636" spans="1:2" ht="15">
      <c r="A636" s="1"/>
      <c r="B636" s="1"/>
    </row>
    <row r="637" spans="1:2" ht="15">
      <c r="A637" s="1"/>
      <c r="B637" s="1"/>
    </row>
    <row r="638" spans="1:2" ht="15">
      <c r="A638" s="1"/>
      <c r="B638" s="1"/>
    </row>
    <row r="639" spans="1:2" ht="15">
      <c r="A639" s="1"/>
      <c r="B639" s="1"/>
    </row>
    <row r="640" spans="1:2" ht="15">
      <c r="A640" s="1"/>
      <c r="B640" s="1"/>
    </row>
    <row r="641" spans="1:2" ht="15">
      <c r="A641" s="1"/>
      <c r="B641" s="1"/>
    </row>
    <row r="642" spans="1:2" ht="15">
      <c r="A642" s="1"/>
      <c r="B642" s="1"/>
    </row>
    <row r="643" spans="1:2" ht="15">
      <c r="A643" s="1"/>
      <c r="B643" s="1"/>
    </row>
    <row r="644" spans="1:2" ht="15">
      <c r="A644" s="1"/>
      <c r="B644" s="1"/>
    </row>
    <row r="645" spans="1:2" ht="15">
      <c r="A645" s="1"/>
      <c r="B645" s="1"/>
    </row>
    <row r="646" spans="1:2" ht="15">
      <c r="A646" s="1"/>
      <c r="B646" s="1"/>
    </row>
    <row r="647" spans="1:2" ht="15">
      <c r="A647" s="1"/>
      <c r="B647" s="1"/>
    </row>
    <row r="648" spans="1:2" ht="15">
      <c r="A648" s="1"/>
      <c r="B648" s="1"/>
    </row>
    <row r="649" spans="1:2" ht="15">
      <c r="A649" s="1"/>
      <c r="B649" s="1"/>
    </row>
    <row r="650" spans="1:2" ht="15">
      <c r="A650" s="1"/>
      <c r="B650" s="1"/>
    </row>
    <row r="651" spans="1:2" ht="15">
      <c r="A651" s="1"/>
      <c r="B651" s="1"/>
    </row>
    <row r="652" spans="1:2" ht="15">
      <c r="A652" s="1"/>
      <c r="B652" s="1"/>
    </row>
    <row r="653" spans="1:2" ht="15">
      <c r="A653" s="1"/>
      <c r="B653" s="1"/>
    </row>
    <row r="654" spans="1:2" ht="15">
      <c r="A654" s="1"/>
      <c r="B654" s="1"/>
    </row>
    <row r="655" spans="1:2" ht="15">
      <c r="A655" s="1"/>
      <c r="B655" s="1"/>
    </row>
    <row r="656" spans="1:2" ht="15">
      <c r="A656" s="1"/>
      <c r="B656" s="1"/>
    </row>
    <row r="657" spans="1:2" ht="15">
      <c r="A657" s="1"/>
      <c r="B657" s="1"/>
    </row>
    <row r="658" spans="1:2" ht="15">
      <c r="A658" s="1"/>
      <c r="B658" s="1"/>
    </row>
    <row r="659" spans="1:2" ht="15">
      <c r="A659" s="1"/>
      <c r="B659" s="1"/>
    </row>
    <row r="660" spans="1:2" ht="15">
      <c r="A660" s="1"/>
      <c r="B660" s="1"/>
    </row>
    <row r="661" spans="1:2" ht="15">
      <c r="A661" s="1"/>
      <c r="B661" s="1"/>
    </row>
    <row r="662" spans="1:2" ht="15">
      <c r="A662" s="1"/>
      <c r="B662" s="1"/>
    </row>
    <row r="663" spans="1:2" ht="15">
      <c r="A663" s="1"/>
      <c r="B663" s="1"/>
    </row>
    <row r="664" spans="1:2" ht="15">
      <c r="A664" s="1"/>
      <c r="B664" s="1"/>
    </row>
    <row r="665" spans="1:2" ht="15">
      <c r="A665" s="1"/>
      <c r="B665" s="1"/>
    </row>
    <row r="666" spans="1:2" ht="15">
      <c r="A666" s="1"/>
      <c r="B666" s="1"/>
    </row>
    <row r="667" spans="1:2" ht="15">
      <c r="A667" s="1"/>
      <c r="B667" s="1"/>
    </row>
    <row r="668" spans="1:2" ht="15">
      <c r="A668" s="1"/>
      <c r="B668" s="1"/>
    </row>
    <row r="669" spans="1:2" ht="15">
      <c r="A669" s="1"/>
      <c r="B669" s="1"/>
    </row>
    <row r="670" spans="1:2" ht="15">
      <c r="A670" s="1"/>
      <c r="B670" s="1"/>
    </row>
    <row r="671" spans="1:2" ht="15">
      <c r="A671" s="1"/>
      <c r="B671" s="1"/>
    </row>
    <row r="672" spans="1:2" ht="15">
      <c r="A672" s="1"/>
      <c r="B672" s="1"/>
    </row>
    <row r="673" spans="1:2" ht="15">
      <c r="A673" s="1"/>
      <c r="B673" s="1"/>
    </row>
    <row r="674" spans="1:2" ht="15">
      <c r="A674" s="1"/>
      <c r="B674" s="1"/>
    </row>
    <row r="675" spans="1:2" ht="15">
      <c r="A675" s="1"/>
      <c r="B675" s="1"/>
    </row>
    <row r="676" spans="1:2" ht="15">
      <c r="A676" s="1"/>
      <c r="B676" s="1"/>
    </row>
    <row r="677" spans="1:2" ht="15">
      <c r="A677" s="1"/>
      <c r="B677" s="1"/>
    </row>
    <row r="678" spans="1:2" ht="15">
      <c r="A678" s="1"/>
      <c r="B678" s="1"/>
    </row>
    <row r="679" spans="1:2" ht="15">
      <c r="A679" s="1"/>
      <c r="B679" s="1"/>
    </row>
    <row r="680" spans="1:2" ht="15">
      <c r="A680" s="1"/>
      <c r="B680" s="1"/>
    </row>
    <row r="681" spans="1:2" ht="15">
      <c r="A681" s="1"/>
      <c r="B681" s="1"/>
    </row>
    <row r="682" spans="1:2" ht="15">
      <c r="A682" s="1"/>
      <c r="B682" s="1"/>
    </row>
    <row r="683" spans="1:2" ht="15">
      <c r="A683" s="1"/>
      <c r="B683" s="1"/>
    </row>
    <row r="684" spans="1:2" ht="15">
      <c r="A684" s="1"/>
      <c r="B684" s="1"/>
    </row>
    <row r="685" spans="1:2" ht="15">
      <c r="A685" s="1"/>
      <c r="B685" s="1"/>
    </row>
    <row r="686" spans="1:2" ht="15">
      <c r="A686" s="1"/>
      <c r="B686" s="1"/>
    </row>
    <row r="687" spans="1:2" ht="15">
      <c r="A687" s="1"/>
      <c r="B687" s="1"/>
    </row>
    <row r="688" spans="1:2" ht="15">
      <c r="A688" s="1"/>
      <c r="B688" s="1"/>
    </row>
    <row r="689" spans="1:2" ht="15">
      <c r="A689" s="1"/>
      <c r="B689" s="1"/>
    </row>
    <row r="690" spans="1:2" ht="15">
      <c r="A690" s="1"/>
      <c r="B690" s="1"/>
    </row>
    <row r="691" spans="1:2" ht="15">
      <c r="A691" s="1"/>
      <c r="B691" s="1"/>
    </row>
    <row r="692" spans="1:2" ht="15">
      <c r="A692" s="1"/>
      <c r="B692" s="1"/>
    </row>
    <row r="693" spans="1:2" ht="15">
      <c r="A693" s="1"/>
      <c r="B693" s="1"/>
    </row>
    <row r="694" spans="1:2" ht="15">
      <c r="A694" s="1"/>
      <c r="B694" s="1"/>
    </row>
    <row r="695" spans="1:2" ht="15">
      <c r="A695" s="1"/>
      <c r="B695" s="1"/>
    </row>
    <row r="696" spans="1:2" ht="15">
      <c r="A696" s="1"/>
      <c r="B696" s="1"/>
    </row>
    <row r="697" spans="1:2" ht="15">
      <c r="A697" s="1"/>
      <c r="B697" s="1"/>
    </row>
    <row r="698" spans="1:2" ht="15">
      <c r="A698" s="1"/>
      <c r="B698" s="1"/>
    </row>
    <row r="699" spans="1:2" ht="15">
      <c r="A699" s="1"/>
      <c r="B699" s="1"/>
    </row>
    <row r="700" spans="1:2" ht="15">
      <c r="A700" s="1"/>
      <c r="B700" s="1"/>
    </row>
    <row r="701" spans="1:2" ht="15">
      <c r="A701" s="1"/>
      <c r="B701" s="1"/>
    </row>
    <row r="702" spans="1:2" ht="15">
      <c r="A702" s="1"/>
      <c r="B702" s="1"/>
    </row>
    <row r="703" spans="1:2" ht="15">
      <c r="A703" s="1"/>
      <c r="B703" s="1"/>
    </row>
    <row r="704" spans="1:2" ht="15">
      <c r="A704" s="1"/>
      <c r="B704" s="1"/>
    </row>
    <row r="705" spans="1:2" ht="15">
      <c r="A705" s="1"/>
      <c r="B705" s="1"/>
    </row>
    <row r="706" spans="1:2" ht="15">
      <c r="A706" s="1"/>
      <c r="B706" s="1"/>
    </row>
    <row r="707" spans="1:2" ht="15">
      <c r="A707" s="1"/>
      <c r="B707" s="1"/>
    </row>
    <row r="708" spans="1:2" ht="15">
      <c r="A708" s="1"/>
      <c r="B708" s="1"/>
    </row>
    <row r="709" spans="1:2" ht="15">
      <c r="A709" s="1"/>
      <c r="B709" s="1"/>
    </row>
    <row r="710" spans="1:2" ht="15">
      <c r="A710" s="1"/>
      <c r="B710" s="1"/>
    </row>
    <row r="711" spans="1:2" ht="15">
      <c r="A711" s="1"/>
      <c r="B711" s="1"/>
    </row>
    <row r="712" spans="1:2" ht="15">
      <c r="A712" s="1"/>
      <c r="B712" s="1"/>
    </row>
    <row r="713" spans="1:2" ht="15">
      <c r="A713" s="1"/>
      <c r="B713" s="1"/>
    </row>
    <row r="714" spans="1:2" ht="15">
      <c r="A714" s="1"/>
      <c r="B714" s="1"/>
    </row>
    <row r="715" spans="1:2" ht="15">
      <c r="A715" s="1"/>
      <c r="B715" s="1"/>
    </row>
    <row r="716" spans="1:2" ht="15">
      <c r="A716" s="1"/>
      <c r="B716" s="1"/>
    </row>
    <row r="717" spans="1:2" ht="15">
      <c r="A717" s="1"/>
      <c r="B717" s="1"/>
    </row>
    <row r="718" spans="1:2" ht="15">
      <c r="A718" s="1"/>
      <c r="B718" s="1"/>
    </row>
    <row r="719" spans="1:2" ht="15">
      <c r="A719" s="1"/>
      <c r="B719" s="1"/>
    </row>
    <row r="720" spans="1:2" ht="15">
      <c r="A720" s="1"/>
      <c r="B720" s="1"/>
    </row>
    <row r="721" spans="1:2" ht="15">
      <c r="A721" s="1"/>
      <c r="B721" s="1"/>
    </row>
    <row r="722" spans="1:2" ht="15">
      <c r="A722" s="1"/>
      <c r="B722" s="1"/>
    </row>
    <row r="723" spans="1:2" ht="15">
      <c r="A723" s="1"/>
      <c r="B723" s="1"/>
    </row>
    <row r="724" spans="1:2" ht="15">
      <c r="A724" s="1"/>
      <c r="B724" s="1"/>
    </row>
    <row r="725" spans="1:2" ht="15">
      <c r="A725" s="1"/>
      <c r="B725" s="1"/>
    </row>
    <row r="726" spans="1:2" ht="15">
      <c r="A726" s="1"/>
      <c r="B726" s="1"/>
    </row>
    <row r="727" spans="1:2" ht="15">
      <c r="A727" s="1"/>
      <c r="B727" s="1"/>
    </row>
    <row r="728" spans="1:2" ht="15">
      <c r="A728" s="1"/>
      <c r="B728" s="1"/>
    </row>
    <row r="729" spans="1:2" ht="15">
      <c r="A729" s="1"/>
      <c r="B729" s="1"/>
    </row>
    <row r="730" spans="1:2" ht="15">
      <c r="A730" s="1"/>
      <c r="B730" s="1"/>
    </row>
    <row r="731" spans="1:2" ht="15">
      <c r="A731" s="1"/>
      <c r="B731" s="1"/>
    </row>
    <row r="732" spans="1:2" ht="15">
      <c r="A732" s="1"/>
      <c r="B732" s="1"/>
    </row>
    <row r="733" spans="1:2" ht="15">
      <c r="A733" s="1"/>
      <c r="B733" s="1"/>
    </row>
    <row r="734" spans="1:2" ht="15">
      <c r="A734" s="1"/>
      <c r="B734" s="1"/>
    </row>
    <row r="735" spans="1:2" ht="15">
      <c r="A735" s="1"/>
      <c r="B735" s="1"/>
    </row>
    <row r="736" spans="1:2" ht="15">
      <c r="A736" s="1"/>
      <c r="B736" s="1"/>
    </row>
    <row r="737" spans="1:2" ht="15">
      <c r="A737" s="1"/>
      <c r="B737" s="1"/>
    </row>
    <row r="738" spans="1:2" ht="15">
      <c r="A738" s="1"/>
      <c r="B738" s="1"/>
    </row>
    <row r="739" spans="1:2" ht="15">
      <c r="A739" s="1"/>
      <c r="B739" s="1"/>
    </row>
    <row r="740" spans="1:2" ht="15">
      <c r="A740" s="1"/>
      <c r="B740" s="1"/>
    </row>
    <row r="741" spans="1:2" ht="15">
      <c r="A741" s="1"/>
      <c r="B741" s="1"/>
    </row>
    <row r="742" spans="1:2" ht="15">
      <c r="A742" s="1"/>
      <c r="B742" s="1"/>
    </row>
    <row r="743" spans="1:2" ht="15">
      <c r="A743" s="1"/>
      <c r="B743" s="1"/>
    </row>
    <row r="744" spans="1:2" ht="15">
      <c r="A744" s="1"/>
      <c r="B744" s="1"/>
    </row>
    <row r="745" spans="1:2" ht="15">
      <c r="A745" s="1"/>
      <c r="B745" s="1"/>
    </row>
    <row r="746" spans="1:2" ht="15">
      <c r="A746" s="1"/>
      <c r="B746" s="1"/>
    </row>
    <row r="747" spans="1:2" ht="15">
      <c r="A747" s="1"/>
      <c r="B747" s="1"/>
    </row>
    <row r="748" spans="1:2" ht="15">
      <c r="A748" s="1"/>
      <c r="B748" s="1"/>
    </row>
    <row r="749" spans="1:2" ht="15">
      <c r="A749" s="1"/>
      <c r="B749" s="1"/>
    </row>
    <row r="750" spans="1:2" ht="15">
      <c r="A750" s="1"/>
      <c r="B750" s="1"/>
    </row>
    <row r="751" spans="1:2" ht="15">
      <c r="A751" s="1"/>
      <c r="B751" s="1"/>
    </row>
    <row r="752" spans="1:2" ht="15">
      <c r="A752" s="1"/>
      <c r="B752" s="1"/>
    </row>
    <row r="753" spans="1:2" ht="15">
      <c r="A753" s="1"/>
      <c r="B753" s="1"/>
    </row>
    <row r="754" spans="1:2" ht="15">
      <c r="A754" s="1"/>
      <c r="B754" s="1"/>
    </row>
    <row r="755" spans="1:2" ht="15">
      <c r="A755" s="1"/>
      <c r="B755" s="1"/>
    </row>
    <row r="756" spans="1:2" ht="15">
      <c r="A756" s="1"/>
      <c r="B756" s="1"/>
    </row>
    <row r="757" spans="1:2" ht="15">
      <c r="A757" s="1"/>
      <c r="B757" s="1"/>
    </row>
    <row r="758" spans="1:2" ht="15">
      <c r="A758" s="1"/>
      <c r="B758" s="1"/>
    </row>
    <row r="759" spans="1:2" ht="15">
      <c r="A759" s="1"/>
      <c r="B759" s="1"/>
    </row>
    <row r="760" spans="1:2" ht="15">
      <c r="A760" s="1"/>
      <c r="B760" s="1"/>
    </row>
    <row r="761" spans="1:2" ht="15">
      <c r="A761" s="1"/>
      <c r="B761" s="1"/>
    </row>
    <row r="762" spans="1:2" ht="15">
      <c r="A762" s="1"/>
      <c r="B762" s="1"/>
    </row>
    <row r="763" spans="1:2" ht="15">
      <c r="A763" s="1"/>
      <c r="B763" s="1"/>
    </row>
    <row r="764" spans="1:2" ht="15">
      <c r="A764" s="1"/>
      <c r="B764" s="1"/>
    </row>
    <row r="765" spans="1:2" ht="15">
      <c r="A765" s="1"/>
      <c r="B765" s="1"/>
    </row>
    <row r="766" spans="1:2" ht="15">
      <c r="A766" s="1"/>
      <c r="B766" s="1"/>
    </row>
    <row r="767" spans="1:2" ht="15">
      <c r="A767" s="1"/>
      <c r="B767" s="1"/>
    </row>
    <row r="768" spans="1:2" ht="15">
      <c r="A768" s="1"/>
      <c r="B768" s="1"/>
    </row>
    <row r="769" spans="1:2" ht="15">
      <c r="A769" s="1"/>
      <c r="B769" s="1"/>
    </row>
    <row r="770" spans="1:2" ht="15">
      <c r="A770" s="1"/>
      <c r="B770" s="1"/>
    </row>
    <row r="771" spans="1:2" ht="15">
      <c r="A771" s="1"/>
      <c r="B771" s="1"/>
    </row>
    <row r="772" spans="1:2" ht="15">
      <c r="A772" s="1"/>
      <c r="B772" s="1"/>
    </row>
    <row r="773" spans="1:2" ht="15">
      <c r="A773" s="1"/>
      <c r="B773" s="1"/>
    </row>
    <row r="774" spans="1:2" ht="15">
      <c r="A774" s="1"/>
      <c r="B774" s="1"/>
    </row>
    <row r="775" spans="1:2" ht="15">
      <c r="A775" s="1"/>
      <c r="B775" s="1"/>
    </row>
    <row r="776" spans="1:2" ht="15">
      <c r="A776" s="1"/>
      <c r="B776" s="1"/>
    </row>
    <row r="777" spans="1:2" ht="15">
      <c r="A777" s="1"/>
      <c r="B777" s="1"/>
    </row>
    <row r="778" spans="1:2" ht="15">
      <c r="A778" s="1"/>
      <c r="B778" s="1"/>
    </row>
    <row r="779" spans="1:2" ht="15">
      <c r="A779" s="1"/>
      <c r="B779" s="1"/>
    </row>
    <row r="780" spans="1:2" ht="15">
      <c r="A780" s="1"/>
      <c r="B780" s="1"/>
    </row>
    <row r="781" spans="1:2" ht="15">
      <c r="A781" s="1"/>
      <c r="B781" s="1"/>
    </row>
    <row r="782" spans="1:2" ht="15">
      <c r="A782" s="1"/>
      <c r="B782" s="1"/>
    </row>
    <row r="783" spans="1:2" ht="15">
      <c r="A783" s="1"/>
      <c r="B783" s="1"/>
    </row>
    <row r="784" spans="1:2" ht="15">
      <c r="A784" s="1"/>
      <c r="B784" s="1"/>
    </row>
    <row r="785" spans="1:2" ht="15">
      <c r="A785" s="1"/>
      <c r="B785" s="1"/>
    </row>
    <row r="786" spans="1:2" ht="15">
      <c r="A786" s="1"/>
      <c r="B786" s="1"/>
    </row>
    <row r="787" spans="1:2" ht="15">
      <c r="A787" s="1"/>
      <c r="B787" s="1"/>
    </row>
    <row r="788" spans="1:2" ht="15">
      <c r="A788" s="1"/>
      <c r="B788" s="1"/>
    </row>
    <row r="789" spans="1:2" ht="15">
      <c r="A789" s="1"/>
      <c r="B789" s="1"/>
    </row>
    <row r="790" spans="1:2" ht="15">
      <c r="A790" s="1"/>
      <c r="B790" s="1"/>
    </row>
    <row r="791" spans="1:2" ht="15">
      <c r="A791" s="1"/>
      <c r="B791" s="1"/>
    </row>
    <row r="792" spans="1:2" ht="15">
      <c r="A792" s="1"/>
      <c r="B792" s="1"/>
    </row>
    <row r="793" spans="1:2" ht="15">
      <c r="A793" s="1"/>
      <c r="B793" s="1"/>
    </row>
    <row r="794" spans="1:2" ht="15">
      <c r="A794" s="1"/>
      <c r="B794" s="1"/>
    </row>
    <row r="795" spans="1:2" ht="15">
      <c r="A795" s="1"/>
      <c r="B795" s="1"/>
    </row>
    <row r="796" spans="1:2" ht="15">
      <c r="A796" s="1"/>
      <c r="B796" s="1"/>
    </row>
    <row r="797" spans="1:2" ht="15">
      <c r="A797" s="1"/>
      <c r="B797" s="1"/>
    </row>
    <row r="798" spans="1:2" ht="15">
      <c r="A798" s="1"/>
      <c r="B798" s="1"/>
    </row>
    <row r="799" spans="1:2" ht="15">
      <c r="A799" s="1"/>
      <c r="B799" s="1"/>
    </row>
    <row r="800" spans="1:2" ht="15">
      <c r="A800" s="1"/>
      <c r="B800" s="1"/>
    </row>
    <row r="801" spans="1:2" ht="15">
      <c r="A801" s="1"/>
      <c r="B801" s="1"/>
    </row>
    <row r="802" spans="1:2" ht="15">
      <c r="A802" s="1"/>
      <c r="B802" s="1"/>
    </row>
    <row r="803" spans="1:2" ht="15">
      <c r="A803" s="1"/>
      <c r="B803" s="1"/>
    </row>
    <row r="804" spans="1:2" ht="15">
      <c r="A804" s="1"/>
      <c r="B804" s="1"/>
    </row>
    <row r="805" spans="1:2" ht="15">
      <c r="A805" s="1"/>
      <c r="B805" s="1"/>
    </row>
    <row r="806" spans="1:2" ht="15">
      <c r="A806" s="1"/>
      <c r="B806" s="1"/>
    </row>
    <row r="807" spans="1:2" ht="15">
      <c r="A807" s="1"/>
      <c r="B807" s="1"/>
    </row>
    <row r="808" spans="1:2" ht="15">
      <c r="A808" s="1"/>
      <c r="B808" s="1"/>
    </row>
    <row r="809" spans="1:2" ht="15">
      <c r="A809" s="1"/>
      <c r="B809" s="1"/>
    </row>
    <row r="810" spans="1:2" ht="15">
      <c r="A810" s="1"/>
      <c r="B810" s="1"/>
    </row>
    <row r="811" spans="1:2" ht="15">
      <c r="A811" s="1"/>
      <c r="B811" s="1"/>
    </row>
    <row r="812" spans="1:2" ht="15">
      <c r="A812" s="1"/>
      <c r="B812" s="1"/>
    </row>
    <row r="813" spans="1:2" ht="15">
      <c r="A813" s="1"/>
      <c r="B813" s="1"/>
    </row>
    <row r="814" spans="1:2" ht="15">
      <c r="A814" s="1"/>
      <c r="B814" s="1"/>
    </row>
    <row r="815" spans="1:2" ht="15">
      <c r="A815" s="1"/>
      <c r="B815" s="1"/>
    </row>
    <row r="816" spans="1:2" ht="15">
      <c r="A816" s="1"/>
      <c r="B816" s="1"/>
    </row>
    <row r="817" spans="1:2" ht="15">
      <c r="A817" s="1"/>
      <c r="B817" s="1"/>
    </row>
    <row r="818" spans="1:2" ht="15">
      <c r="A818" s="1"/>
      <c r="B818" s="1"/>
    </row>
    <row r="819" spans="1:2" ht="15">
      <c r="A819" s="1"/>
      <c r="B819" s="1"/>
    </row>
    <row r="820" spans="1:2" ht="15">
      <c r="A820" s="1"/>
      <c r="B820" s="1"/>
    </row>
    <row r="821" spans="1:2" ht="15">
      <c r="A821" s="1"/>
      <c r="B821" s="1"/>
    </row>
    <row r="822" spans="1:2" ht="15">
      <c r="A822" s="1"/>
      <c r="B822" s="1"/>
    </row>
    <row r="823" spans="1:2" ht="15">
      <c r="A823" s="1"/>
      <c r="B823" s="1"/>
    </row>
    <row r="824" spans="1:2" ht="15">
      <c r="A824" s="1"/>
      <c r="B824" s="1"/>
    </row>
    <row r="825" spans="1:2" ht="15">
      <c r="A825" s="1"/>
      <c r="B825" s="1"/>
    </row>
    <row r="826" spans="1:2" ht="15">
      <c r="A826" s="1"/>
      <c r="B826" s="1"/>
    </row>
    <row r="827" spans="1:2" ht="15">
      <c r="A827" s="1"/>
      <c r="B827" s="1"/>
    </row>
    <row r="828" spans="1:2" ht="15">
      <c r="A828" s="1"/>
      <c r="B828" s="1"/>
    </row>
    <row r="829" spans="1:2" ht="15">
      <c r="A829" s="1"/>
      <c r="B829" s="1"/>
    </row>
    <row r="830" spans="1:2" ht="15">
      <c r="A830" s="1"/>
      <c r="B830" s="1"/>
    </row>
    <row r="831" spans="1:2" ht="15">
      <c r="A831" s="1"/>
      <c r="B831" s="1"/>
    </row>
    <row r="832" spans="1:2" ht="15">
      <c r="A832" s="1"/>
      <c r="B832" s="1"/>
    </row>
    <row r="833" spans="1:2" ht="15">
      <c r="A833" s="1"/>
      <c r="B833" s="1"/>
    </row>
    <row r="834" spans="1:2" ht="15">
      <c r="A834" s="1"/>
      <c r="B834" s="1"/>
    </row>
    <row r="835" spans="1:2" ht="15">
      <c r="A835" s="1"/>
      <c r="B835" s="1"/>
    </row>
    <row r="836" spans="1:2" ht="15">
      <c r="A836" s="1"/>
      <c r="B836" s="1"/>
    </row>
    <row r="837" spans="1:2" ht="15">
      <c r="A837" s="1"/>
      <c r="B837" s="1"/>
    </row>
    <row r="838" spans="1:2" ht="15">
      <c r="A838" s="1"/>
      <c r="B838" s="1"/>
    </row>
    <row r="839" spans="1:2" ht="15">
      <c r="A839" s="1"/>
      <c r="B839" s="1"/>
    </row>
    <row r="840" spans="1:2" ht="15">
      <c r="A840" s="1"/>
      <c r="B840" s="1"/>
    </row>
    <row r="841" spans="1:2" ht="15">
      <c r="A841" s="1"/>
      <c r="B841" s="1"/>
    </row>
    <row r="842" spans="1:2" ht="15">
      <c r="A842" s="1"/>
      <c r="B842" s="1"/>
    </row>
    <row r="843" spans="1:2" ht="15">
      <c r="A843" s="1"/>
      <c r="B843" s="1"/>
    </row>
    <row r="844" spans="1:2" ht="15">
      <c r="A844" s="1"/>
      <c r="B844" s="1"/>
    </row>
    <row r="845" spans="1:2" ht="15">
      <c r="A845" s="1"/>
      <c r="B845" s="1"/>
    </row>
    <row r="846" spans="1:2" ht="15">
      <c r="A846" s="1"/>
      <c r="B846" s="1"/>
    </row>
    <row r="847" spans="1:2" ht="15">
      <c r="A847" s="1"/>
      <c r="B847" s="1"/>
    </row>
    <row r="848" spans="1:2" ht="15">
      <c r="A848" s="1"/>
      <c r="B848" s="1"/>
    </row>
    <row r="849" spans="1:2" ht="15">
      <c r="A849" s="1"/>
      <c r="B849" s="1"/>
    </row>
    <row r="850" spans="1:2" ht="15">
      <c r="A850" s="1"/>
      <c r="B850" s="1"/>
    </row>
    <row r="851" spans="1:2" ht="15">
      <c r="A851" s="1"/>
      <c r="B851" s="1"/>
    </row>
    <row r="852" spans="1:2" ht="15">
      <c r="A852" s="1"/>
      <c r="B852" s="1"/>
    </row>
    <row r="853" spans="1:2" ht="15">
      <c r="A853" s="1"/>
      <c r="B853" s="1"/>
    </row>
    <row r="854" spans="1:2" ht="15">
      <c r="A854" s="1"/>
      <c r="B854" s="1"/>
    </row>
    <row r="855" spans="1:2" ht="15">
      <c r="A855" s="1"/>
      <c r="B855" s="1"/>
    </row>
    <row r="856" spans="1:2" ht="15">
      <c r="A856" s="1"/>
      <c r="B856" s="1"/>
    </row>
    <row r="857" spans="1:2" ht="15">
      <c r="A857" s="1"/>
      <c r="B857" s="1"/>
    </row>
    <row r="858" spans="1:2" ht="15">
      <c r="A858" s="1"/>
      <c r="B858" s="1"/>
    </row>
    <row r="859" spans="1:2" ht="15">
      <c r="A859" s="1"/>
      <c r="B859" s="1"/>
    </row>
    <row r="860" spans="1:2" ht="15">
      <c r="A860" s="1"/>
      <c r="B860" s="1"/>
    </row>
    <row r="861" spans="1:2" ht="15">
      <c r="A861" s="1"/>
      <c r="B861" s="1"/>
    </row>
    <row r="862" spans="1:2" ht="15">
      <c r="A862" s="1"/>
      <c r="B862" s="1"/>
    </row>
    <row r="863" spans="1:2" ht="15">
      <c r="A863" s="1"/>
      <c r="B863" s="1"/>
    </row>
    <row r="864" spans="1:2" ht="15">
      <c r="A864" s="1"/>
      <c r="B864" s="1"/>
    </row>
    <row r="865" spans="1:2" ht="15">
      <c r="A865" s="1"/>
      <c r="B865" s="1"/>
    </row>
    <row r="866" spans="1:2" ht="15">
      <c r="A866" s="1"/>
      <c r="B866" s="1"/>
    </row>
    <row r="867" spans="1:2" ht="15">
      <c r="A867" s="1"/>
      <c r="B867" s="1"/>
    </row>
    <row r="868" spans="1:2" ht="15">
      <c r="A868" s="1"/>
      <c r="B868" s="1"/>
    </row>
    <row r="869" spans="1:2" ht="15">
      <c r="A869" s="1"/>
      <c r="B869" s="1"/>
    </row>
    <row r="870" spans="1:2" ht="15">
      <c r="A870" s="1"/>
      <c r="B870" s="1"/>
    </row>
    <row r="871" spans="1:2" ht="15">
      <c r="A871" s="1"/>
      <c r="B871" s="1"/>
    </row>
    <row r="872" spans="1:2" ht="15">
      <c r="A872" s="1"/>
      <c r="B872" s="1"/>
    </row>
    <row r="873" spans="1:2" ht="15">
      <c r="A873" s="1"/>
      <c r="B873" s="1"/>
    </row>
    <row r="874" spans="1:2" ht="15">
      <c r="A874" s="1"/>
      <c r="B874" s="1"/>
    </row>
    <row r="875" spans="1:2" ht="15">
      <c r="A875" s="1"/>
      <c r="B875" s="1"/>
    </row>
    <row r="876" spans="1:2" ht="15">
      <c r="A876" s="1"/>
      <c r="B876" s="1"/>
    </row>
    <row r="877" spans="1:2" ht="15">
      <c r="A877" s="1"/>
      <c r="B877" s="1"/>
    </row>
    <row r="878" spans="1:2" ht="15">
      <c r="A878" s="1"/>
      <c r="B878" s="1"/>
    </row>
    <row r="879" spans="1:2" ht="15">
      <c r="A879" s="1"/>
      <c r="B879" s="1"/>
    </row>
    <row r="880" spans="1:2" ht="15">
      <c r="A880" s="1"/>
      <c r="B880" s="1"/>
    </row>
    <row r="881" spans="1:2" ht="15">
      <c r="A881" s="1"/>
      <c r="B881" s="1"/>
    </row>
    <row r="882" spans="1:2" ht="15">
      <c r="A882" s="1"/>
      <c r="B882" s="1"/>
    </row>
    <row r="883" spans="1:2" ht="15">
      <c r="A883" s="1"/>
      <c r="B883" s="1"/>
    </row>
    <row r="884" spans="1:2" ht="15">
      <c r="A884" s="1"/>
      <c r="B884" s="1"/>
    </row>
    <row r="885" spans="1:2" ht="15">
      <c r="A885" s="1"/>
      <c r="B885" s="1"/>
    </row>
    <row r="886" spans="1:2" ht="15">
      <c r="A886" s="1"/>
      <c r="B886" s="1"/>
    </row>
    <row r="887" spans="1:2" ht="15">
      <c r="A887" s="1"/>
      <c r="B887" s="1"/>
    </row>
    <row r="888" spans="1:2" ht="15">
      <c r="A888" s="1"/>
      <c r="B888" s="1"/>
    </row>
    <row r="889" spans="1:2" ht="15">
      <c r="A889" s="1"/>
      <c r="B889" s="1"/>
    </row>
    <row r="890" spans="1:2" ht="15">
      <c r="A890" s="1"/>
      <c r="B890" s="1"/>
    </row>
    <row r="891" spans="1:2" ht="15">
      <c r="A891" s="1"/>
      <c r="B891" s="1"/>
    </row>
    <row r="892" spans="1:2" ht="15">
      <c r="A892" s="1"/>
      <c r="B892" s="1"/>
    </row>
    <row r="893" spans="1:2" ht="15">
      <c r="A893" s="1"/>
      <c r="B893" s="1"/>
    </row>
    <row r="894" spans="1:2" ht="15">
      <c r="A894" s="1"/>
      <c r="B894" s="1"/>
    </row>
    <row r="895" spans="1:2" ht="15">
      <c r="A895" s="1"/>
      <c r="B895" s="1"/>
    </row>
    <row r="896" spans="1:2" ht="15">
      <c r="A896" s="1"/>
      <c r="B896" s="1"/>
    </row>
    <row r="897" spans="1:2" ht="15">
      <c r="A897" s="1"/>
      <c r="B897" s="1"/>
    </row>
    <row r="898" spans="1:2" ht="15">
      <c r="A898" s="1"/>
      <c r="B898" s="1"/>
    </row>
    <row r="899" spans="1:2" ht="15">
      <c r="A899" s="1"/>
      <c r="B899" s="1"/>
    </row>
    <row r="900" spans="1:2" ht="15">
      <c r="A900" s="1"/>
      <c r="B900" s="1"/>
    </row>
    <row r="901" spans="1:2" ht="15">
      <c r="A901" s="1"/>
      <c r="B901" s="1"/>
    </row>
    <row r="902" spans="1:2" ht="15">
      <c r="A902" s="1"/>
      <c r="B902" s="1"/>
    </row>
    <row r="903" spans="1:2" ht="15">
      <c r="A903" s="1"/>
      <c r="B903" s="1"/>
    </row>
    <row r="904" spans="1:2" ht="15">
      <c r="A904" s="1"/>
      <c r="B904" s="1"/>
    </row>
    <row r="905" spans="1:2" ht="15">
      <c r="A905" s="1"/>
      <c r="B905" s="1"/>
    </row>
    <row r="906" spans="1:2" ht="15">
      <c r="A906" s="1"/>
      <c r="B906" s="1"/>
    </row>
    <row r="907" spans="1:2" ht="15">
      <c r="A907" s="1"/>
      <c r="B907" s="1"/>
    </row>
    <row r="908" spans="1:2" ht="15">
      <c r="A908" s="1"/>
      <c r="B908" s="1"/>
    </row>
    <row r="909" spans="1:2" ht="15">
      <c r="A909" s="1"/>
      <c r="B909" s="1"/>
    </row>
    <row r="910" spans="1:2" ht="15">
      <c r="A910" s="1"/>
      <c r="B910" s="1"/>
    </row>
    <row r="911" spans="1:2" ht="15">
      <c r="A911" s="1"/>
      <c r="B911" s="1"/>
    </row>
    <row r="912" spans="1:2" ht="15">
      <c r="A912" s="1"/>
      <c r="B912" s="1"/>
    </row>
    <row r="913" spans="1:2" ht="15">
      <c r="A913" s="1"/>
      <c r="B913" s="1"/>
    </row>
    <row r="914" spans="1:2" ht="15">
      <c r="A914" s="1"/>
      <c r="B914" s="1"/>
    </row>
    <row r="915" spans="1:2" ht="15">
      <c r="A915" s="1"/>
      <c r="B915" s="1"/>
    </row>
    <row r="916" spans="1:2" ht="15">
      <c r="A916" s="1"/>
      <c r="B916" s="1"/>
    </row>
    <row r="917" spans="1:2" ht="15">
      <c r="A917" s="1"/>
      <c r="B917" s="1"/>
    </row>
    <row r="918" spans="1:2" ht="15">
      <c r="A918" s="1"/>
      <c r="B918" s="1"/>
    </row>
    <row r="919" spans="1:2" ht="15">
      <c r="A919" s="1"/>
      <c r="B919" s="1"/>
    </row>
    <row r="920" spans="1:2" ht="15">
      <c r="A920" s="1"/>
      <c r="B920" s="1"/>
    </row>
    <row r="921" spans="1:2" ht="15">
      <c r="A921" s="1"/>
      <c r="B921" s="1"/>
    </row>
    <row r="922" spans="1:2" ht="15">
      <c r="A922" s="1"/>
      <c r="B922" s="1"/>
    </row>
    <row r="923" spans="1:2" ht="15">
      <c r="A923" s="1"/>
      <c r="B923" s="1"/>
    </row>
    <row r="924" spans="1:2" ht="15">
      <c r="A924" s="1"/>
      <c r="B924" s="1"/>
    </row>
    <row r="925" spans="1:2" ht="15">
      <c r="A925" s="1"/>
      <c r="B925" s="1"/>
    </row>
    <row r="926" spans="1:2" ht="15">
      <c r="A926" s="1"/>
      <c r="B926" s="1"/>
    </row>
    <row r="927" spans="1:2" ht="15">
      <c r="A927" s="1"/>
      <c r="B927" s="1"/>
    </row>
    <row r="928" spans="1:2" ht="15">
      <c r="A928" s="1"/>
      <c r="B928" s="1"/>
    </row>
    <row r="929" spans="1:2" ht="15">
      <c r="A929" s="1"/>
      <c r="B929" s="1"/>
    </row>
    <row r="930" spans="1:2" ht="15">
      <c r="A930" s="1"/>
      <c r="B930" s="1"/>
    </row>
    <row r="931" spans="1:2" ht="15">
      <c r="A931" s="1"/>
      <c r="B931" s="1"/>
    </row>
    <row r="932" spans="1:2" ht="15">
      <c r="A932" s="1"/>
      <c r="B932" s="1"/>
    </row>
    <row r="933" spans="1:2" ht="15">
      <c r="A933" s="1"/>
      <c r="B933" s="1"/>
    </row>
    <row r="934" spans="1:2" ht="15">
      <c r="A934" s="1"/>
      <c r="B934" s="1"/>
    </row>
    <row r="935" spans="1:2" ht="15">
      <c r="A935" s="1"/>
      <c r="B935" s="1"/>
    </row>
    <row r="936" spans="1:2" ht="15">
      <c r="A936" s="1"/>
      <c r="B936" s="1"/>
    </row>
    <row r="937" spans="1:2" ht="15">
      <c r="A937" s="1"/>
      <c r="B937" s="1"/>
    </row>
    <row r="938" spans="1:2" ht="15">
      <c r="A938" s="1"/>
      <c r="B938" s="1"/>
    </row>
    <row r="939" spans="1:2" ht="15">
      <c r="A939" s="1"/>
      <c r="B939" s="1"/>
    </row>
    <row r="940" spans="1:2" ht="15">
      <c r="A940" s="1"/>
      <c r="B940" s="1"/>
    </row>
    <row r="941" spans="1:2" ht="15">
      <c r="A941" s="1"/>
      <c r="B941" s="1"/>
    </row>
    <row r="942" spans="1:2" ht="15">
      <c r="A942" s="1"/>
      <c r="B942" s="1"/>
    </row>
    <row r="943" spans="1:2" ht="15">
      <c r="A943" s="1"/>
      <c r="B943" s="1"/>
    </row>
    <row r="944" spans="1:2" ht="15">
      <c r="A944" s="1"/>
      <c r="B944" s="1"/>
    </row>
    <row r="945" spans="1:2" ht="15">
      <c r="A945" s="1"/>
      <c r="B945" s="1"/>
    </row>
    <row r="946" spans="1:2" ht="15">
      <c r="A946" s="1"/>
      <c r="B946" s="1"/>
    </row>
    <row r="947" spans="1:2" ht="15">
      <c r="A947" s="1"/>
      <c r="B947" s="1"/>
    </row>
    <row r="948" spans="1:2" ht="15">
      <c r="A948" s="1"/>
      <c r="B948" s="1"/>
    </row>
    <row r="949" spans="1:2" ht="15">
      <c r="A949" s="1"/>
      <c r="B949" s="1"/>
    </row>
    <row r="950" spans="1:2" ht="15">
      <c r="A950" s="1"/>
      <c r="B950" s="1"/>
    </row>
    <row r="951" spans="1:2" ht="15">
      <c r="A951" s="1"/>
      <c r="B951" s="1"/>
    </row>
    <row r="952" spans="1:2" ht="15">
      <c r="A952" s="1"/>
      <c r="B952" s="1"/>
    </row>
    <row r="953" spans="1:2" ht="15">
      <c r="A953" s="1"/>
      <c r="B953" s="1"/>
    </row>
    <row r="954" spans="1:2" ht="15">
      <c r="A954" s="1"/>
      <c r="B954" s="1"/>
    </row>
    <row r="955" spans="1:2" ht="15">
      <c r="A955" s="1"/>
      <c r="B955" s="1"/>
    </row>
    <row r="956" spans="1:2" ht="15">
      <c r="A956" s="1"/>
      <c r="B956" s="1"/>
    </row>
    <row r="957" spans="1:2" ht="15">
      <c r="A957" s="1"/>
      <c r="B957" s="1"/>
    </row>
    <row r="958" spans="1:2" ht="15">
      <c r="A958" s="1"/>
      <c r="B958" s="1"/>
    </row>
    <row r="959" spans="1:2" ht="15">
      <c r="A959" s="1"/>
      <c r="B959" s="1"/>
    </row>
    <row r="960" spans="1:2" ht="15">
      <c r="A960" s="1"/>
      <c r="B960" s="1"/>
    </row>
    <row r="961" spans="1:2" ht="15">
      <c r="A961" s="1"/>
      <c r="B961" s="1"/>
    </row>
    <row r="962" spans="1:2" ht="15">
      <c r="A962" s="1"/>
      <c r="B962" s="1"/>
    </row>
    <row r="963" spans="1:2" ht="15">
      <c r="A963" s="1"/>
      <c r="B963" s="1"/>
    </row>
    <row r="964" spans="1:2" ht="15">
      <c r="A964" s="1"/>
      <c r="B964" s="1"/>
    </row>
    <row r="965" spans="1:2" ht="15">
      <c r="A965" s="1"/>
      <c r="B965" s="1"/>
    </row>
    <row r="966" spans="1:2" ht="15">
      <c r="A966" s="1"/>
      <c r="B966" s="1"/>
    </row>
    <row r="967" spans="1:2" ht="15">
      <c r="A967" s="1"/>
      <c r="B967" s="1"/>
    </row>
    <row r="968" spans="1:2" ht="15">
      <c r="A968" s="1"/>
      <c r="B968" s="1"/>
    </row>
    <row r="969" spans="1:2" ht="15">
      <c r="A969" s="1"/>
      <c r="B969" s="1"/>
    </row>
    <row r="970" spans="1:2" ht="15">
      <c r="A970" s="1"/>
      <c r="B970" s="1"/>
    </row>
    <row r="971" spans="1:2" ht="15">
      <c r="A971" s="1"/>
      <c r="B971" s="1"/>
    </row>
    <row r="972" spans="1:2" ht="15">
      <c r="A972" s="1"/>
      <c r="B972" s="1"/>
    </row>
    <row r="973" spans="1:2" ht="15">
      <c r="A973" s="1"/>
      <c r="B973" s="1"/>
    </row>
    <row r="974" spans="1:2" ht="15">
      <c r="A974" s="1"/>
      <c r="B974" s="1"/>
    </row>
    <row r="975" spans="1:2" ht="15">
      <c r="A975" s="1"/>
      <c r="B975" s="1"/>
    </row>
    <row r="976" spans="1:2" ht="15">
      <c r="A976" s="1"/>
      <c r="B976" s="1"/>
    </row>
    <row r="977" spans="1:2" ht="15">
      <c r="A977" s="1"/>
      <c r="B977" s="1"/>
    </row>
    <row r="978" spans="1:2" ht="15">
      <c r="A978" s="1"/>
      <c r="B978" s="1"/>
    </row>
    <row r="979" spans="1:2" ht="15">
      <c r="A979" s="1"/>
      <c r="B979" s="1"/>
    </row>
    <row r="980" spans="1:2" ht="15">
      <c r="A980" s="1"/>
      <c r="B980" s="1"/>
    </row>
    <row r="981" spans="1:2" ht="15">
      <c r="A981" s="1"/>
      <c r="B981" s="1"/>
    </row>
    <row r="982" spans="1:2" ht="15">
      <c r="A982" s="1"/>
      <c r="B982" s="1"/>
    </row>
    <row r="983" spans="1:2" ht="15">
      <c r="A983" s="1"/>
      <c r="B983" s="1"/>
    </row>
    <row r="984" spans="1:2" ht="15">
      <c r="A984" s="1"/>
      <c r="B984" s="1"/>
    </row>
    <row r="985" spans="1:2" ht="15">
      <c r="A985" s="1"/>
      <c r="B985" s="1"/>
    </row>
    <row r="986" spans="1:2" ht="15">
      <c r="A986" s="1"/>
      <c r="B986" s="1"/>
    </row>
    <row r="987" spans="1:2" ht="15">
      <c r="A987" s="1"/>
      <c r="B987" s="1"/>
    </row>
    <row r="988" spans="1:2" ht="15">
      <c r="A988" s="1"/>
      <c r="B988" s="1"/>
    </row>
    <row r="989" spans="1:2" ht="15">
      <c r="A989" s="1"/>
      <c r="B989" s="1"/>
    </row>
    <row r="990" spans="1:2" ht="15">
      <c r="A990" s="1"/>
      <c r="B990" s="1"/>
    </row>
    <row r="991" spans="1:2" ht="15">
      <c r="A991" s="1"/>
      <c r="B991" s="1"/>
    </row>
    <row r="992" spans="1:2" ht="15">
      <c r="A992" s="1"/>
      <c r="B992" s="1"/>
    </row>
    <row r="993" spans="1:2" ht="15">
      <c r="A993" s="1"/>
      <c r="B993" s="1"/>
    </row>
    <row r="994" spans="1:2" ht="15">
      <c r="A994" s="1"/>
      <c r="B994" s="1"/>
    </row>
    <row r="995" spans="1:2" ht="15">
      <c r="A995" s="1"/>
      <c r="B995" s="1"/>
    </row>
    <row r="996" spans="1:2" ht="15">
      <c r="A996" s="1"/>
      <c r="B996" s="1"/>
    </row>
    <row r="997" spans="1:2" ht="15">
      <c r="A997" s="1"/>
      <c r="B997" s="1"/>
    </row>
    <row r="998" spans="1:2" ht="15">
      <c r="A998" s="1"/>
      <c r="B998" s="1"/>
    </row>
    <row r="999" spans="1:2" ht="15">
      <c r="A999" s="1"/>
      <c r="B999" s="1"/>
    </row>
    <row r="1000" spans="1:2" ht="15">
      <c r="A1000" s="1"/>
      <c r="B1000" s="1"/>
    </row>
    <row r="1001" spans="1:2" ht="15">
      <c r="A1001" s="1"/>
      <c r="B1001" s="1"/>
    </row>
  </sheetData>
  <autoFilter ref="A1:H1001" xr:uid="{00000000-0009-0000-0000-000008000000}"/>
  <phoneticPr fontId="15"/>
  <conditionalFormatting sqref="A2:H151">
    <cfRule type="expression" dxfId="5" priority="2">
      <formula>$C2&gt;10</formula>
    </cfRule>
  </conditionalFormatting>
  <conditionalFormatting sqref="A2:H1001">
    <cfRule type="expression" dxfId="4" priority="1">
      <formula>$C2&lt;4</formula>
    </cfRule>
    <cfRule type="expression" dxfId="3" priority="3">
      <formula>$D2&gt;=4</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8</vt:i4>
      </vt:variant>
    </vt:vector>
  </HeadingPairs>
  <TitlesOfParts>
    <vt:vector size="19" baseType="lpstr">
      <vt:lpstr>キャラデータ表</vt:lpstr>
      <vt:lpstr>能力毎ランキング</vt:lpstr>
      <vt:lpstr>能力値に対するパワー表</vt:lpstr>
      <vt:lpstr>口上デイリーリスト</vt:lpstr>
      <vt:lpstr>口上デイリー数</vt:lpstr>
      <vt:lpstr>固有スキル表</vt:lpstr>
      <vt:lpstr>汎用スキル表</vt:lpstr>
      <vt:lpstr>汎用スキル所持リスト</vt:lpstr>
      <vt:lpstr>固有スキル+汎用スキル数</vt:lpstr>
      <vt:lpstr>締まりの回復量</vt:lpstr>
      <vt:lpstr>sandbox</vt:lpstr>
      <vt:lpstr>汎用スキル表!NO</vt:lpstr>
      <vt:lpstr>NO</vt:lpstr>
      <vt:lpstr>汎用スキル表!ジャンル</vt:lpstr>
      <vt:lpstr>ジャンル</vt:lpstr>
      <vt:lpstr>汎用スキル表!レベル</vt:lpstr>
      <vt:lpstr>レベル</vt:lpstr>
      <vt:lpstr>汎用スキル表!実装</vt:lpstr>
      <vt:lpstr>実装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modified xsi:type="dcterms:W3CDTF">2023-07-21T12:04:02Z</dcterms:modified>
</cp:coreProperties>
</file>