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o\Google Drive\My Projects\MiniMIDI\"/>
    </mc:Choice>
  </mc:AlternateContent>
  <xr:revisionPtr revIDLastSave="0" documentId="13_ncr:1_{D39641F4-049F-4CEA-A15F-E733F7280AEE}" xr6:coauthVersionLast="47" xr6:coauthVersionMax="47" xr10:uidLastSave="{00000000-0000-0000-0000-000000000000}"/>
  <bookViews>
    <workbookView xWindow="-98" yWindow="-98" windowWidth="28996" windowHeight="17475" activeTab="2" xr2:uid="{267AD171-5BD8-4327-B668-4B707B819C10}"/>
  </bookViews>
  <sheets>
    <sheet name="16x16" sheetId="1" r:id="rId1"/>
    <sheet name="Sheet2" sheetId="2" r:id="rId2"/>
    <sheet name="8x8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G22" i="3"/>
  <c r="I22" i="3" s="1"/>
  <c r="G21" i="3"/>
  <c r="G12" i="3"/>
  <c r="G13" i="3" s="1"/>
  <c r="C11" i="3"/>
  <c r="G10" i="3"/>
  <c r="G11" i="3" s="1"/>
  <c r="I11" i="3" s="1"/>
  <c r="G7" i="3"/>
  <c r="G9" i="3" s="1"/>
  <c r="I9" i="3" s="1"/>
  <c r="G6" i="3"/>
  <c r="G5" i="3"/>
  <c r="G4" i="3"/>
  <c r="C11" i="1"/>
  <c r="G10" i="1" s="1"/>
  <c r="I22" i="1"/>
  <c r="I12" i="1"/>
  <c r="I9" i="1"/>
  <c r="I8" i="1"/>
  <c r="G12" i="1"/>
  <c r="G13" i="1" s="1"/>
  <c r="I13" i="1" s="1"/>
  <c r="G22" i="1"/>
  <c r="G6" i="1"/>
  <c r="G7" i="1"/>
  <c r="G9" i="1" s="1"/>
  <c r="G4" i="1"/>
  <c r="G21" i="1"/>
  <c r="G5" i="1"/>
  <c r="I13" i="3" l="1"/>
  <c r="I10" i="3"/>
  <c r="I12" i="3"/>
  <c r="G8" i="3"/>
  <c r="I8" i="3" s="1"/>
  <c r="G11" i="1"/>
  <c r="I11" i="1" s="1"/>
  <c r="I10" i="1"/>
  <c r="G8" i="1"/>
  <c r="G17" i="1" s="1"/>
  <c r="I17" i="1" s="1"/>
  <c r="G17" i="3" l="1"/>
  <c r="I17" i="3" s="1"/>
</calcChain>
</file>

<file path=xl/sharedStrings.xml><?xml version="1.0" encoding="utf-8"?>
<sst xmlns="http://schemas.openxmlformats.org/spreadsheetml/2006/main" count="158" uniqueCount="53">
  <si>
    <t>Channels IN</t>
  </si>
  <si>
    <t>Channels OUT</t>
  </si>
  <si>
    <t>Sample rate</t>
  </si>
  <si>
    <t>Bit depth</t>
  </si>
  <si>
    <t>USB Channels</t>
  </si>
  <si>
    <t>USB Sample rate</t>
  </si>
  <si>
    <t>USB Bit depth</t>
  </si>
  <si>
    <t>Bandwidth IN</t>
  </si>
  <si>
    <t>Bandwidth OUT</t>
  </si>
  <si>
    <t>KBps</t>
  </si>
  <si>
    <t>USB Bandwidth</t>
  </si>
  <si>
    <t>Mbit/s</t>
  </si>
  <si>
    <t>Frame size</t>
  </si>
  <si>
    <t>USB limit</t>
  </si>
  <si>
    <t>bits</t>
  </si>
  <si>
    <t>ms</t>
  </si>
  <si>
    <t>bytes</t>
  </si>
  <si>
    <t>Delay</t>
  </si>
  <si>
    <t>USB Frame size</t>
  </si>
  <si>
    <t>Channel Frame size</t>
  </si>
  <si>
    <t>Input frame size</t>
  </si>
  <si>
    <t>Output frame size</t>
  </si>
  <si>
    <t>KB</t>
  </si>
  <si>
    <t>Total memory</t>
  </si>
  <si>
    <t>Small buffers</t>
  </si>
  <si>
    <t>Small buffer length</t>
  </si>
  <si>
    <t>Large buffers</t>
  </si>
  <si>
    <t>Large buffer length</t>
  </si>
  <si>
    <t>Small buffers size</t>
  </si>
  <si>
    <t>Large buffers size</t>
  </si>
  <si>
    <t>Small buffers total</t>
  </si>
  <si>
    <t>Large buffers total</t>
  </si>
  <si>
    <t>Small buffer multiple</t>
  </si>
  <si>
    <t>GND</t>
  </si>
  <si>
    <t>WCK</t>
  </si>
  <si>
    <t>SCK</t>
  </si>
  <si>
    <t>I2S 1</t>
  </si>
  <si>
    <t>I2S 2</t>
  </si>
  <si>
    <t>I2S 3</t>
  </si>
  <si>
    <t>I2S 4</t>
  </si>
  <si>
    <t>I2S 5</t>
  </si>
  <si>
    <t>I2S 6</t>
  </si>
  <si>
    <t>I2S 7</t>
  </si>
  <si>
    <t>I2S 8</t>
  </si>
  <si>
    <t>I2S 9</t>
  </si>
  <si>
    <t>I2S 10</t>
  </si>
  <si>
    <t>I2S 11</t>
  </si>
  <si>
    <t>I2S 12</t>
  </si>
  <si>
    <t>I2S 13</t>
  </si>
  <si>
    <t>I2S 14</t>
  </si>
  <si>
    <t>I2S 15</t>
  </si>
  <si>
    <t>I2S 16</t>
  </si>
  <si>
    <t>Total large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</si>
</sst>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1891-EAFA-4BF4-85B6-F85D6B26C97A}">
  <dimension ref="B4:J25"/>
  <sheetViews>
    <sheetView topLeftCell="A2" zoomScale="146" workbookViewId="0">
      <selection activeCell="B14" sqref="B14"/>
    </sheetView>
  </sheetViews>
  <sheetFormatPr defaultRowHeight="14.25" x14ac:dyDescent="0.45"/>
  <cols>
    <col min="2" max="2" width="19.3984375" customWidth="1"/>
    <col min="6" max="6" width="16.86328125" customWidth="1"/>
  </cols>
  <sheetData>
    <row r="4" spans="2:10" x14ac:dyDescent="0.45">
      <c r="B4" t="s">
        <v>0</v>
      </c>
      <c r="C4">
        <v>16</v>
      </c>
      <c r="F4" t="s">
        <v>7</v>
      </c>
      <c r="G4">
        <f>C6*C7*C4/8/1024</f>
        <v>4500</v>
      </c>
      <c r="H4" t="s">
        <v>9</v>
      </c>
    </row>
    <row r="5" spans="2:10" x14ac:dyDescent="0.45">
      <c r="B5" t="s">
        <v>1</v>
      </c>
      <c r="C5">
        <v>16</v>
      </c>
      <c r="F5" t="s">
        <v>8</v>
      </c>
      <c r="G5">
        <f>C6*C7*C5/8/1024</f>
        <v>4500</v>
      </c>
      <c r="H5" t="s">
        <v>9</v>
      </c>
    </row>
    <row r="6" spans="2:10" x14ac:dyDescent="0.45">
      <c r="B6" t="s">
        <v>2</v>
      </c>
      <c r="C6">
        <v>96000</v>
      </c>
      <c r="F6" t="s">
        <v>17</v>
      </c>
      <c r="G6">
        <f>C8*4</f>
        <v>1</v>
      </c>
      <c r="H6" t="s">
        <v>15</v>
      </c>
    </row>
    <row r="7" spans="2:10" x14ac:dyDescent="0.45">
      <c r="B7" t="s">
        <v>3</v>
      </c>
      <c r="C7">
        <v>24</v>
      </c>
      <c r="D7" t="s">
        <v>14</v>
      </c>
      <c r="F7" t="s">
        <v>19</v>
      </c>
      <c r="G7">
        <f>C6*C7*C8/8/1000</f>
        <v>72</v>
      </c>
      <c r="H7" t="s">
        <v>16</v>
      </c>
    </row>
    <row r="8" spans="2:10" x14ac:dyDescent="0.45">
      <c r="B8" t="s">
        <v>12</v>
      </c>
      <c r="C8">
        <v>0.25</v>
      </c>
      <c r="D8" t="s">
        <v>15</v>
      </c>
      <c r="F8" t="s">
        <v>20</v>
      </c>
      <c r="G8">
        <f>G7*C4/1024</f>
        <v>1.125</v>
      </c>
      <c r="H8" t="s">
        <v>22</v>
      </c>
      <c r="I8">
        <f t="shared" ref="I8:I13" si="0">G8*1024</f>
        <v>1152</v>
      </c>
      <c r="J8" t="s">
        <v>16</v>
      </c>
    </row>
    <row r="9" spans="2:10" x14ac:dyDescent="0.45">
      <c r="B9" t="s">
        <v>24</v>
      </c>
      <c r="C9">
        <v>64</v>
      </c>
      <c r="F9" t="s">
        <v>21</v>
      </c>
      <c r="G9">
        <f>G7*C5/1024</f>
        <v>1.125</v>
      </c>
      <c r="H9" t="s">
        <v>22</v>
      </c>
      <c r="I9">
        <f t="shared" si="0"/>
        <v>1152</v>
      </c>
      <c r="J9" t="s">
        <v>16</v>
      </c>
    </row>
    <row r="10" spans="2:10" x14ac:dyDescent="0.45">
      <c r="B10" t="s">
        <v>32</v>
      </c>
      <c r="C10">
        <v>8</v>
      </c>
      <c r="F10" t="s">
        <v>28</v>
      </c>
      <c r="G10">
        <f>C6*C7*C11/8/1000/1024</f>
        <v>0.5625</v>
      </c>
      <c r="H10" t="s">
        <v>22</v>
      </c>
      <c r="I10">
        <f>G10*1024</f>
        <v>576</v>
      </c>
      <c r="J10" t="s">
        <v>16</v>
      </c>
    </row>
    <row r="11" spans="2:10" x14ac:dyDescent="0.45">
      <c r="B11" t="s">
        <v>25</v>
      </c>
      <c r="C11">
        <f>C10*C8</f>
        <v>2</v>
      </c>
      <c r="D11" t="s">
        <v>15</v>
      </c>
      <c r="F11" t="s">
        <v>30</v>
      </c>
      <c r="G11">
        <f>G10*C9</f>
        <v>36</v>
      </c>
      <c r="H11" t="s">
        <v>22</v>
      </c>
      <c r="I11">
        <f t="shared" ref="I11:I13" si="1">G11*1024</f>
        <v>36864</v>
      </c>
      <c r="J11" t="s">
        <v>16</v>
      </c>
    </row>
    <row r="12" spans="2:10" x14ac:dyDescent="0.45">
      <c r="B12" t="s">
        <v>26</v>
      </c>
      <c r="C12">
        <v>2</v>
      </c>
      <c r="F12" t="s">
        <v>29</v>
      </c>
      <c r="G12">
        <f>C6*C7*C13/8/1000/1024</f>
        <v>84.375</v>
      </c>
      <c r="H12" t="s">
        <v>22</v>
      </c>
      <c r="I12">
        <f t="shared" si="1"/>
        <v>86400</v>
      </c>
      <c r="J12" t="s">
        <v>16</v>
      </c>
    </row>
    <row r="13" spans="2:10" x14ac:dyDescent="0.45">
      <c r="B13" t="s">
        <v>27</v>
      </c>
      <c r="C13">
        <v>300</v>
      </c>
      <c r="D13" t="s">
        <v>15</v>
      </c>
      <c r="F13" t="s">
        <v>31</v>
      </c>
      <c r="G13">
        <f>G12*C12</f>
        <v>168.75</v>
      </c>
      <c r="H13" t="s">
        <v>22</v>
      </c>
      <c r="I13">
        <f t="shared" si="1"/>
        <v>172800</v>
      </c>
      <c r="J13" t="s">
        <v>16</v>
      </c>
    </row>
    <row r="17" spans="2:10" x14ac:dyDescent="0.45">
      <c r="B17" t="s">
        <v>23</v>
      </c>
      <c r="C17">
        <v>256</v>
      </c>
      <c r="D17" t="s">
        <v>22</v>
      </c>
      <c r="F17" t="s">
        <v>23</v>
      </c>
      <c r="G17">
        <f>G13+G11+G9+G8+G22</f>
        <v>208.125</v>
      </c>
      <c r="H17" t="s">
        <v>22</v>
      </c>
      <c r="I17">
        <f>G17*1024</f>
        <v>213120</v>
      </c>
      <c r="J17" t="s">
        <v>16</v>
      </c>
    </row>
    <row r="21" spans="2:10" x14ac:dyDescent="0.45">
      <c r="B21" t="s">
        <v>4</v>
      </c>
      <c r="C21">
        <v>12</v>
      </c>
      <c r="F21" t="s">
        <v>10</v>
      </c>
      <c r="G21" s="1">
        <f>C21*C22*C23/1024/1024</f>
        <v>8.7890625</v>
      </c>
      <c r="H21" t="s">
        <v>11</v>
      </c>
    </row>
    <row r="22" spans="2:10" x14ac:dyDescent="0.45">
      <c r="B22" t="s">
        <v>5</v>
      </c>
      <c r="C22">
        <v>48000</v>
      </c>
      <c r="F22" t="s">
        <v>18</v>
      </c>
      <c r="G22">
        <f>C22*C23*C21*C25/8/1000/1024</f>
        <v>1.125</v>
      </c>
      <c r="H22" t="s">
        <v>22</v>
      </c>
      <c r="I22">
        <f>G22*1024</f>
        <v>1152</v>
      </c>
      <c r="J22" t="s">
        <v>16</v>
      </c>
    </row>
    <row r="23" spans="2:10" x14ac:dyDescent="0.45">
      <c r="B23" t="s">
        <v>6</v>
      </c>
      <c r="C23">
        <v>16</v>
      </c>
      <c r="D23" t="s">
        <v>14</v>
      </c>
    </row>
    <row r="24" spans="2:10" x14ac:dyDescent="0.45">
      <c r="B24" t="s">
        <v>13</v>
      </c>
      <c r="C24">
        <v>12</v>
      </c>
      <c r="D24" t="s">
        <v>11</v>
      </c>
    </row>
    <row r="25" spans="2:10" x14ac:dyDescent="0.45">
      <c r="B25" t="s">
        <v>18</v>
      </c>
      <c r="C25">
        <v>1</v>
      </c>
      <c r="D25" t="s">
        <v>15</v>
      </c>
    </row>
  </sheetData>
  <scenarios current="0" show="0">
    <scenario name="48k/16" locked="1" count="3" user="Gillian Argiolas" comment="Created by Gillian Argiolas on 9/10/2024">
      <inputCells r="C21" val="12"/>
      <inputCells r="C22" val="48000"/>
      <inputCells r="C23" val="16"/>
    </scenario>
    <scenario name="96k/24" locked="1" count="3" user="Gillian Argiolas" comment="Created by Gillian Argiolas on 9/10/2024">
      <inputCells r="C21" val="4"/>
      <inputCells r="C22" val="96000"/>
      <inputCells r="C23" val="24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2C79-3B13-447C-8FC6-5089ED85E2E5}">
  <dimension ref="H1:I25"/>
  <sheetViews>
    <sheetView workbookViewId="0">
      <selection activeCell="H16" sqref="H16:I25"/>
    </sheetView>
  </sheetViews>
  <sheetFormatPr defaultRowHeight="14.25" x14ac:dyDescent="0.45"/>
  <sheetData>
    <row r="1" spans="8:9" ht="14.65" thickBot="1" x14ac:dyDescent="0.5"/>
    <row r="2" spans="8:9" x14ac:dyDescent="0.45">
      <c r="H2" s="3" t="s">
        <v>33</v>
      </c>
      <c r="I2" s="3" t="s">
        <v>33</v>
      </c>
    </row>
    <row r="3" spans="8:9" x14ac:dyDescent="0.45">
      <c r="H3" s="5" t="s">
        <v>34</v>
      </c>
      <c r="I3" s="5" t="s">
        <v>34</v>
      </c>
    </row>
    <row r="4" spans="8:9" x14ac:dyDescent="0.45">
      <c r="H4" s="6" t="s">
        <v>35</v>
      </c>
      <c r="I4" s="6" t="s">
        <v>35</v>
      </c>
    </row>
    <row r="5" spans="8:9" x14ac:dyDescent="0.45">
      <c r="H5" s="7" t="s">
        <v>36</v>
      </c>
      <c r="I5" s="7" t="s">
        <v>40</v>
      </c>
    </row>
    <row r="6" spans="8:9" ht="14.65" thickBot="1" x14ac:dyDescent="0.5">
      <c r="H6" s="8" t="s">
        <v>37</v>
      </c>
      <c r="I6" s="8" t="s">
        <v>41</v>
      </c>
    </row>
    <row r="7" spans="8:9" x14ac:dyDescent="0.45">
      <c r="H7" s="9" t="s">
        <v>38</v>
      </c>
      <c r="I7" s="9" t="s">
        <v>42</v>
      </c>
    </row>
    <row r="8" spans="8:9" x14ac:dyDescent="0.45">
      <c r="H8" s="7" t="s">
        <v>39</v>
      </c>
      <c r="I8" s="7" t="s">
        <v>43</v>
      </c>
    </row>
    <row r="9" spans="8:9" x14ac:dyDescent="0.45">
      <c r="H9" s="6" t="s">
        <v>35</v>
      </c>
      <c r="I9" s="6" t="s">
        <v>35</v>
      </c>
    </row>
    <row r="10" spans="8:9" x14ac:dyDescent="0.45">
      <c r="H10" s="5" t="s">
        <v>34</v>
      </c>
      <c r="I10" s="5" t="s">
        <v>34</v>
      </c>
    </row>
    <row r="11" spans="8:9" ht="14.65" thickBot="1" x14ac:dyDescent="0.5">
      <c r="H11" s="4" t="s">
        <v>33</v>
      </c>
      <c r="I11" s="4" t="s">
        <v>33</v>
      </c>
    </row>
    <row r="12" spans="8:9" x14ac:dyDescent="0.45">
      <c r="H12" s="2"/>
      <c r="I12" s="2"/>
    </row>
    <row r="13" spans="8:9" x14ac:dyDescent="0.45">
      <c r="H13" s="2"/>
      <c r="I13" s="2"/>
    </row>
    <row r="14" spans="8:9" x14ac:dyDescent="0.45">
      <c r="H14" s="2"/>
      <c r="I14" s="2"/>
    </row>
    <row r="15" spans="8:9" ht="14.65" thickBot="1" x14ac:dyDescent="0.5">
      <c r="H15" s="2"/>
      <c r="I15" s="2"/>
    </row>
    <row r="16" spans="8:9" x14ac:dyDescent="0.45">
      <c r="H16" s="3" t="s">
        <v>33</v>
      </c>
      <c r="I16" s="3" t="s">
        <v>33</v>
      </c>
    </row>
    <row r="17" spans="8:9" x14ac:dyDescent="0.45">
      <c r="H17" s="5" t="s">
        <v>34</v>
      </c>
      <c r="I17" s="5" t="s">
        <v>34</v>
      </c>
    </row>
    <row r="18" spans="8:9" x14ac:dyDescent="0.45">
      <c r="H18" s="6" t="s">
        <v>35</v>
      </c>
      <c r="I18" s="6" t="s">
        <v>35</v>
      </c>
    </row>
    <row r="19" spans="8:9" x14ac:dyDescent="0.45">
      <c r="H19" s="7" t="s">
        <v>44</v>
      </c>
      <c r="I19" s="7" t="s">
        <v>48</v>
      </c>
    </row>
    <row r="20" spans="8:9" ht="14.65" thickBot="1" x14ac:dyDescent="0.5">
      <c r="H20" s="8" t="s">
        <v>45</v>
      </c>
      <c r="I20" s="8" t="s">
        <v>49</v>
      </c>
    </row>
    <row r="21" spans="8:9" x14ac:dyDescent="0.45">
      <c r="H21" s="9" t="s">
        <v>46</v>
      </c>
      <c r="I21" s="9" t="s">
        <v>50</v>
      </c>
    </row>
    <row r="22" spans="8:9" x14ac:dyDescent="0.45">
      <c r="H22" s="7" t="s">
        <v>47</v>
      </c>
      <c r="I22" s="7" t="s">
        <v>51</v>
      </c>
    </row>
    <row r="23" spans="8:9" x14ac:dyDescent="0.45">
      <c r="H23" s="6" t="s">
        <v>35</v>
      </c>
      <c r="I23" s="6" t="s">
        <v>35</v>
      </c>
    </row>
    <row r="24" spans="8:9" x14ac:dyDescent="0.45">
      <c r="H24" s="5" t="s">
        <v>34</v>
      </c>
      <c r="I24" s="5" t="s">
        <v>34</v>
      </c>
    </row>
    <row r="25" spans="8:9" ht="14.65" thickBot="1" x14ac:dyDescent="0.5">
      <c r="H25" s="4" t="s">
        <v>33</v>
      </c>
      <c r="I25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276-CA3A-4413-B3FC-33CF3C2B0199}">
  <dimension ref="B4:J25"/>
  <sheetViews>
    <sheetView tabSelected="1" zoomScale="146" workbookViewId="0">
      <selection activeCell="K5" sqref="K5"/>
    </sheetView>
  </sheetViews>
  <sheetFormatPr defaultRowHeight="14.25" x14ac:dyDescent="0.45"/>
  <cols>
    <col min="2" max="2" width="19.3984375" customWidth="1"/>
    <col min="6" max="6" width="16.86328125" customWidth="1"/>
  </cols>
  <sheetData>
    <row r="4" spans="2:10" x14ac:dyDescent="0.45">
      <c r="B4" t="s">
        <v>0</v>
      </c>
      <c r="C4">
        <v>8</v>
      </c>
      <c r="F4" t="s">
        <v>7</v>
      </c>
      <c r="G4">
        <f>C6*C7*C4/8/1024</f>
        <v>750</v>
      </c>
      <c r="H4" t="s">
        <v>9</v>
      </c>
    </row>
    <row r="5" spans="2:10" x14ac:dyDescent="0.45">
      <c r="B5" t="s">
        <v>1</v>
      </c>
      <c r="C5">
        <v>8</v>
      </c>
      <c r="F5" t="s">
        <v>8</v>
      </c>
      <c r="G5">
        <f>C6*C7*C5/8/1024</f>
        <v>750</v>
      </c>
      <c r="H5" t="s">
        <v>9</v>
      </c>
    </row>
    <row r="6" spans="2:10" x14ac:dyDescent="0.45">
      <c r="B6" t="s">
        <v>2</v>
      </c>
      <c r="C6">
        <v>48000</v>
      </c>
      <c r="F6" t="s">
        <v>17</v>
      </c>
      <c r="G6">
        <f>C8*4</f>
        <v>1</v>
      </c>
      <c r="H6" t="s">
        <v>15</v>
      </c>
    </row>
    <row r="7" spans="2:10" x14ac:dyDescent="0.45">
      <c r="B7" t="s">
        <v>3</v>
      </c>
      <c r="C7">
        <v>16</v>
      </c>
      <c r="D7" t="s">
        <v>14</v>
      </c>
      <c r="F7" t="s">
        <v>19</v>
      </c>
      <c r="G7">
        <f>C6*C7*C8/8/1000</f>
        <v>24</v>
      </c>
      <c r="H7" t="s">
        <v>16</v>
      </c>
    </row>
    <row r="8" spans="2:10" x14ac:dyDescent="0.45">
      <c r="B8" t="s">
        <v>12</v>
      </c>
      <c r="C8">
        <v>0.25</v>
      </c>
      <c r="D8" t="s">
        <v>15</v>
      </c>
      <c r="F8" t="s">
        <v>20</v>
      </c>
      <c r="G8">
        <f>G7*C4/1024</f>
        <v>0.1875</v>
      </c>
      <c r="H8" t="s">
        <v>22</v>
      </c>
      <c r="I8">
        <f t="shared" ref="I8:I13" si="0">G8*1024</f>
        <v>192</v>
      </c>
      <c r="J8" t="s">
        <v>16</v>
      </c>
    </row>
    <row r="9" spans="2:10" x14ac:dyDescent="0.45">
      <c r="B9" t="s">
        <v>24</v>
      </c>
      <c r="C9">
        <v>64</v>
      </c>
      <c r="F9" t="s">
        <v>21</v>
      </c>
      <c r="G9">
        <f>G7*C5/1024</f>
        <v>0.1875</v>
      </c>
      <c r="H9" t="s">
        <v>22</v>
      </c>
      <c r="I9">
        <f t="shared" si="0"/>
        <v>192</v>
      </c>
      <c r="J9" t="s">
        <v>16</v>
      </c>
    </row>
    <row r="10" spans="2:10" x14ac:dyDescent="0.45">
      <c r="B10" t="s">
        <v>32</v>
      </c>
      <c r="C10">
        <v>8</v>
      </c>
      <c r="F10" t="s">
        <v>28</v>
      </c>
      <c r="G10">
        <f>C6*C7*C11/8/1000/1024</f>
        <v>0.1875</v>
      </c>
      <c r="H10" t="s">
        <v>22</v>
      </c>
      <c r="I10">
        <f>G10*1024</f>
        <v>192</v>
      </c>
      <c r="J10" t="s">
        <v>16</v>
      </c>
    </row>
    <row r="11" spans="2:10" x14ac:dyDescent="0.45">
      <c r="B11" t="s">
        <v>25</v>
      </c>
      <c r="C11">
        <f>C10*C8</f>
        <v>2</v>
      </c>
      <c r="D11" t="s">
        <v>15</v>
      </c>
      <c r="F11" t="s">
        <v>30</v>
      </c>
      <c r="G11">
        <f>G10*C9</f>
        <v>12</v>
      </c>
      <c r="H11" t="s">
        <v>22</v>
      </c>
      <c r="I11">
        <f t="shared" ref="I11:I13" si="1">G11*1024</f>
        <v>12288</v>
      </c>
      <c r="J11" t="s">
        <v>16</v>
      </c>
    </row>
    <row r="12" spans="2:10" x14ac:dyDescent="0.45">
      <c r="B12" t="s">
        <v>26</v>
      </c>
      <c r="C12">
        <v>6</v>
      </c>
      <c r="F12" t="s">
        <v>29</v>
      </c>
      <c r="G12">
        <f>C6*C7*C13/8/1000/1024</f>
        <v>32</v>
      </c>
      <c r="H12" t="s">
        <v>22</v>
      </c>
      <c r="I12">
        <f t="shared" si="1"/>
        <v>32768</v>
      </c>
      <c r="J12" t="s">
        <v>16</v>
      </c>
    </row>
    <row r="13" spans="2:10" x14ac:dyDescent="0.45">
      <c r="B13" t="s">
        <v>27</v>
      </c>
      <c r="C13">
        <v>341.33333333333331</v>
      </c>
      <c r="D13" t="s">
        <v>15</v>
      </c>
      <c r="F13" t="s">
        <v>31</v>
      </c>
      <c r="G13">
        <f>G12*C12</f>
        <v>192</v>
      </c>
      <c r="H13" t="s">
        <v>22</v>
      </c>
      <c r="I13">
        <f t="shared" si="1"/>
        <v>196608</v>
      </c>
      <c r="J13" t="s">
        <v>16</v>
      </c>
    </row>
    <row r="14" spans="2:10" x14ac:dyDescent="0.45">
      <c r="B14" t="s">
        <v>52</v>
      </c>
      <c r="C14">
        <f>C13*C12</f>
        <v>2048</v>
      </c>
      <c r="D14" t="s">
        <v>15</v>
      </c>
    </row>
    <row r="17" spans="2:10" x14ac:dyDescent="0.45">
      <c r="B17" t="s">
        <v>23</v>
      </c>
      <c r="C17">
        <v>256</v>
      </c>
      <c r="D17" t="s">
        <v>22</v>
      </c>
      <c r="F17" t="s">
        <v>23</v>
      </c>
      <c r="G17">
        <f>G13+G11+G9+G8+G22</f>
        <v>205.5</v>
      </c>
      <c r="H17" t="s">
        <v>22</v>
      </c>
      <c r="I17">
        <f>G17*1024</f>
        <v>210432</v>
      </c>
      <c r="J17" t="s">
        <v>16</v>
      </c>
    </row>
    <row r="21" spans="2:10" x14ac:dyDescent="0.45">
      <c r="B21" t="s">
        <v>4</v>
      </c>
      <c r="C21">
        <v>12</v>
      </c>
      <c r="F21" t="s">
        <v>10</v>
      </c>
      <c r="G21" s="1">
        <f>C21*C22*C23/1024/1024</f>
        <v>8.7890625</v>
      </c>
      <c r="H21" t="s">
        <v>11</v>
      </c>
    </row>
    <row r="22" spans="2:10" x14ac:dyDescent="0.45">
      <c r="B22" t="s">
        <v>5</v>
      </c>
      <c r="C22">
        <v>48000</v>
      </c>
      <c r="F22" t="s">
        <v>18</v>
      </c>
      <c r="G22">
        <f>C22*C23*C21*C25/8/1000/1024</f>
        <v>1.125</v>
      </c>
      <c r="H22" t="s">
        <v>22</v>
      </c>
      <c r="I22">
        <f>G22*1024</f>
        <v>1152</v>
      </c>
      <c r="J22" t="s">
        <v>16</v>
      </c>
    </row>
    <row r="23" spans="2:10" x14ac:dyDescent="0.45">
      <c r="B23" t="s">
        <v>6</v>
      </c>
      <c r="C23">
        <v>16</v>
      </c>
      <c r="D23" t="s">
        <v>14</v>
      </c>
    </row>
    <row r="24" spans="2:10" x14ac:dyDescent="0.45">
      <c r="B24" t="s">
        <v>13</v>
      </c>
      <c r="C24">
        <v>12</v>
      </c>
      <c r="D24" t="s">
        <v>11</v>
      </c>
    </row>
    <row r="25" spans="2:10" x14ac:dyDescent="0.45">
      <c r="B25" t="s">
        <v>18</v>
      </c>
      <c r="C25">
        <v>1</v>
      </c>
      <c r="D25" t="s">
        <v>15</v>
      </c>
    </row>
  </sheetData>
  <scenarios current="0" show="0">
    <scenario name="48k/16" locked="1" count="3" user="Gillian Argiolas" comment="Created by Gillian Argiolas on 9/10/2024">
      <inputCells r="C21" val="12"/>
      <inputCells r="C22" val="48000"/>
      <inputCells r="C23" val="16"/>
    </scenario>
    <scenario name="96k/24" locked="1" count="3" user="Gillian Argiolas" comment="Created by Gillian Argiolas on 9/10/2024">
      <inputCells r="C21" val="4"/>
      <inputCells r="C22" val="96000"/>
      <inputCells r="C23" val="2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16x16</vt:lpstr>
      <vt:lpstr>Sheet2</vt:lpstr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Argiolas</dc:creator>
  <cp:lastModifiedBy>Gillian Argiolas</cp:lastModifiedBy>
  <dcterms:created xsi:type="dcterms:W3CDTF">2024-09-10T14:40:42Z</dcterms:created>
  <dcterms:modified xsi:type="dcterms:W3CDTF">2024-09-12T01:24:08Z</dcterms:modified>
</cp:coreProperties>
</file>